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<sst xmlns="http://schemas.openxmlformats.org/spreadsheetml/2006/main" count="142" uniqueCount="119">
  <si>
    <t>TABLE 6 - OPERATING EXPENDITURES</t>
  </si>
  <si>
    <t>Statistical Report of North Carolina Public Libraries, July 1, 2008 - June 30, 2009</t>
  </si>
  <si>
    <t>% of Total</t>
  </si>
  <si>
    <t xml:space="preserve">Personnel </t>
  </si>
  <si>
    <t>Print</t>
  </si>
  <si>
    <t>Electronic</t>
  </si>
  <si>
    <t>Other</t>
  </si>
  <si>
    <t xml:space="preserve">% of Total </t>
  </si>
  <si>
    <t xml:space="preserve">Collection </t>
  </si>
  <si>
    <t xml:space="preserve">Total </t>
  </si>
  <si>
    <t>Unencumbered</t>
  </si>
  <si>
    <t>Capital Income ($)</t>
  </si>
  <si>
    <t>Salary</t>
  </si>
  <si>
    <t>Employee</t>
  </si>
  <si>
    <t>Personnel</t>
  </si>
  <si>
    <t>For</t>
  </si>
  <si>
    <t>Costs ($)</t>
  </si>
  <si>
    <t>Collection</t>
  </si>
  <si>
    <t>Total ($)</t>
  </si>
  <si>
    <t>Operating ($)</t>
  </si>
  <si>
    <t>as a % of Total</t>
  </si>
  <si>
    <t>Capital</t>
  </si>
  <si>
    <t>&amp; Wages</t>
  </si>
  <si>
    <t>Benefits</t>
  </si>
  <si>
    <t>($)</t>
  </si>
  <si>
    <t xml:space="preserve">Per Capita </t>
  </si>
  <si>
    <t xml:space="preserve">Other </t>
  </si>
  <si>
    <t xml:space="preserve"> Operating </t>
  </si>
  <si>
    <t xml:space="preserve"> Per Capita</t>
  </si>
  <si>
    <t>Balance</t>
  </si>
  <si>
    <t>Operating Income</t>
  </si>
  <si>
    <t>Local</t>
  </si>
  <si>
    <t>State</t>
  </si>
  <si>
    <t>Federal</t>
  </si>
  <si>
    <t>Total</t>
  </si>
  <si>
    <t xml:space="preserve"> Outlay ($)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</si>
  <si>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</si>
  <si>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</si>
  <si>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</si>
  <si>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</si>
  <si>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</si>
  <si>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</si>
  <si>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</si>
  <si>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Buncombe</t>
  </si>
  <si>
    <t>Union</t>
  </si>
  <si>
    <t>NewHanover</t>
  </si>
  <si>
    <t>Onslow</t>
  </si>
  <si>
    <t>Cabarrus</t>
  </si>
  <si>
    <t>Johnston</t>
  </si>
  <si>
    <t>Davidson</t>
  </si>
  <si>
    <t>Pitt (Sheppard)</t>
  </si>
  <si>
    <t>Alamance</t>
  </si>
  <si>
    <t>Randolph</t>
  </si>
  <si>
    <t>Rowan</t>
  </si>
  <si>
    <t>Robeson</t>
  </si>
  <si>
    <t>Iredell</t>
  </si>
  <si>
    <t>Wayne</t>
  </si>
  <si>
    <t>Catawba</t>
  </si>
  <si>
    <t>Harnett</t>
  </si>
  <si>
    <t>Brunswick</t>
  </si>
  <si>
    <t>Henderson</t>
  </si>
  <si>
    <t>Rockingham</t>
  </si>
  <si>
    <t>Nash (Braswell)</t>
  </si>
  <si>
    <t>Burke</t>
  </si>
  <si>
    <t>Cleveland</t>
  </si>
  <si>
    <t>Caldwell</t>
  </si>
  <si>
    <t>Wilson</t>
  </si>
  <si>
    <t>Sampson</t>
  </si>
  <si>
    <t>Rutherford</t>
  </si>
  <si>
    <t>Chatham</t>
  </si>
  <si>
    <t>Stanly</t>
  </si>
  <si>
    <t>Franklin</t>
  </si>
  <si>
    <t>$-10,960</t>
  </si>
  <si>
    <t>Lee</t>
  </si>
  <si>
    <t>Haywood</t>
  </si>
  <si>
    <t>Granville</t>
  </si>
  <si>
    <t>Columbus</t>
  </si>
  <si>
    <t>Duplin</t>
  </si>
  <si>
    <t>Pender</t>
  </si>
  <si>
    <t>Edgecombe</t>
  </si>
  <si>
    <t>McDowell</t>
  </si>
  <si>
    <t>Vance (Perry)</t>
  </si>
  <si>
    <t>Davie</t>
  </si>
  <si>
    <t>Halifax</t>
  </si>
  <si>
    <t>Alexander</t>
  </si>
  <si>
    <t>Scotland</t>
  </si>
  <si>
    <t>Bladen</t>
  </si>
  <si>
    <t>Transylvania</t>
  </si>
  <si>
    <t>Madison</t>
  </si>
  <si>
    <t>Warren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</si>
  <si>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</si>
  <si>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</si>
  <si>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</si>
  <si>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</si>
  <si>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</si>
  <si>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</si>
  <si>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</si>
  <si>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Hyconeechee</t>
  </si>
  <si>
    <t>Appalachian</t>
  </si>
  <si>
    <t>East Albemarle</t>
  </si>
  <si>
    <t>Neuse</t>
  </si>
  <si>
    <t>Fontana</t>
  </si>
  <si>
    <t>Albemarle</t>
  </si>
  <si>
    <t>BHM</t>
  </si>
  <si>
    <t>AMY</t>
  </si>
  <si>
    <t>Nantahala</t>
  </si>
  <si>
    <t>Pettigrew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</si>
  <si>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</si>
  <si>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</si>
  <si>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</si>
  <si>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</si>
  <si>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</si>
  <si>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</si>
  <si>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</si>
  <si>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Kings Mtn. (Mauney)</t>
  </si>
  <si>
    <t>Washington (Brown)</t>
  </si>
  <si>
    <t>Nashville (Cooley)</t>
  </si>
  <si>
    <t>Farmville</t>
  </si>
  <si>
    <t>North Carolina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</si>
</sst>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>
      <alignment/>
      <protection/>
    </xf>
    <xf numFmtId="3" fontId="0" fillId="0" borderId="3" applyNumberFormat="0">
      <alignment/>
      <protection/>
    </xf>
    <xf numFmtId="3" fontId="0" fillId="0" borderId="4">
      <alignment/>
      <protection/>
    </xf>
    <xf numFmtId="4" fontId="0" fillId="0" borderId="5" applyNumberFormat="0">
      <alignment/>
      <protection/>
    </xf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4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37" fontId="5" fillId="0" borderId="27" xfId="17" applyNumberFormat="1" applyFont="1" applyFill="1" applyBorder="1" applyAlignment="1">
      <alignment/>
    </xf>
    <xf numFmtId="1" fontId="5" fillId="0" borderId="26" xfId="25" applyNumberFormat="1" applyFont="1" applyFill="1" applyBorder="1">
      <alignment/>
      <protection/>
    </xf>
    <xf numFmtId="2" fontId="5" fillId="0" borderId="26" xfId="25" applyNumberFormat="1" applyFont="1" applyFill="1" applyBorder="1">
      <alignment/>
      <protection/>
    </xf>
    <xf numFmtId="3" fontId="5" fillId="0" borderId="3" xfId="25" applyNumberFormat="1" applyFont="1" applyFill="1" applyBorder="1">
      <alignment/>
      <protection/>
    </xf>
    <xf numFmtId="3" fontId="5" fillId="0" borderId="27" xfId="17" applyNumberFormat="1" applyFont="1" applyFill="1" applyBorder="1" applyAlignment="1">
      <alignment/>
    </xf>
    <xf numFmtId="1" fontId="5" fillId="0" borderId="7" xfId="25" applyNumberFormat="1" applyFont="1" applyFill="1" applyBorder="1">
      <alignment/>
      <protection/>
    </xf>
    <xf numFmtId="2" fontId="5" fillId="0" borderId="7" xfId="25" applyNumberFormat="1" applyFont="1" applyFill="1" applyBorder="1">
      <alignment/>
      <protection/>
    </xf>
    <xf numFmtId="168" fontId="5" fillId="0" borderId="0" xfId="15" applyNumberFormat="1" applyFont="1" applyFill="1" applyBorder="1" applyAlignment="1">
      <alignment/>
    </xf>
    <xf numFmtId="2" fontId="5" fillId="0" borderId="28" xfId="25" applyNumberFormat="1" applyFont="1" applyFill="1" applyBorder="1">
      <alignment/>
      <protection/>
    </xf>
    <xf numFmtId="3" fontId="5" fillId="0" borderId="29" xfId="0" applyNumberFormat="1" applyFont="1" applyFill="1" applyBorder="1" applyAlignment="1">
      <alignment/>
    </xf>
    <xf numFmtId="1" fontId="5" fillId="0" borderId="27" xfId="25" applyNumberFormat="1" applyFont="1" applyFill="1" applyBorder="1">
      <alignment/>
      <protection/>
    </xf>
    <xf numFmtId="3" fontId="5" fillId="0" borderId="27" xfId="25" applyNumberFormat="1" applyFont="1" applyFill="1" applyBorder="1">
      <alignment/>
      <protection/>
    </xf>
    <xf numFmtId="3" fontId="5" fillId="0" borderId="28" xfId="25" applyNumberFormat="1" applyFont="1" applyFill="1" applyBorder="1">
      <alignment/>
      <protection/>
    </xf>
    <xf numFmtId="8" fontId="5" fillId="0" borderId="0" xfId="0" applyNumberFormat="1" applyFont="1" applyAlignment="1">
      <alignment/>
    </xf>
    <xf numFmtId="9" fontId="5" fillId="0" borderId="0" xfId="22" applyFont="1" applyAlignment="1">
      <alignment/>
    </xf>
    <xf numFmtId="3" fontId="5" fillId="0" borderId="30" xfId="0" applyNumberFormat="1" applyFont="1" applyFill="1" applyBorder="1" applyAlignment="1">
      <alignment/>
    </xf>
    <xf numFmtId="37" fontId="5" fillId="0" borderId="26" xfId="17" applyNumberFormat="1" applyFont="1" applyFill="1" applyBorder="1" applyAlignment="1">
      <alignment/>
    </xf>
    <xf numFmtId="168" fontId="5" fillId="0" borderId="26" xfId="15" applyNumberFormat="1" applyFont="1" applyFill="1" applyBorder="1" applyAlignment="1">
      <alignment/>
    </xf>
    <xf numFmtId="3" fontId="5" fillId="0" borderId="26" xfId="25" applyNumberFormat="1" applyFont="1" applyFill="1" applyBorder="1">
      <alignment/>
      <protection/>
    </xf>
    <xf numFmtId="3" fontId="5" fillId="0" borderId="26" xfId="15" applyNumberFormat="1" applyFont="1" applyFill="1" applyBorder="1" applyAlignment="1">
      <alignment/>
    </xf>
    <xf numFmtId="2" fontId="5" fillId="0" borderId="31" xfId="25" applyNumberFormat="1" applyFont="1" applyFill="1" applyBorder="1">
      <alignment/>
      <protection/>
    </xf>
    <xf numFmtId="3" fontId="5" fillId="0" borderId="32" xfId="0" applyNumberFormat="1" applyFont="1" applyFill="1" applyBorder="1" applyAlignment="1">
      <alignment/>
    </xf>
    <xf numFmtId="3" fontId="5" fillId="0" borderId="31" xfId="25" applyNumberFormat="1" applyFont="1" applyFill="1" applyBorder="1">
      <alignment/>
      <protection/>
    </xf>
    <xf numFmtId="0" fontId="5" fillId="0" borderId="3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3" xfId="25" applyNumberFormat="1" applyFont="1" applyFill="1" applyBorder="1">
      <alignment/>
      <protection/>
    </xf>
    <xf numFmtId="2" fontId="5" fillId="0" borderId="3" xfId="25" applyNumberFormat="1" applyFont="1" applyFill="1" applyBorder="1">
      <alignment/>
      <protection/>
    </xf>
    <xf numFmtId="2" fontId="5" fillId="0" borderId="34" xfId="25" applyNumberFormat="1" applyFont="1" applyFill="1" applyBorder="1">
      <alignment/>
      <protection/>
    </xf>
    <xf numFmtId="3" fontId="5" fillId="0" borderId="4" xfId="25" applyNumberFormat="1" applyFont="1" applyFill="1" applyBorder="1">
      <alignment/>
      <protection/>
    </xf>
    <xf numFmtId="3" fontId="5" fillId="0" borderId="34" xfId="25" applyNumberFormat="1" applyFont="1" applyFill="1" applyBorder="1">
      <alignment/>
      <protection/>
    </xf>
    <xf numFmtId="3" fontId="5" fillId="0" borderId="1" xfId="0" applyNumberFormat="1" applyFont="1" applyFill="1" applyBorder="1" applyAlignment="1">
      <alignment horizontal="center"/>
    </xf>
    <xf numFmtId="2" fontId="5" fillId="0" borderId="2" xfId="23" applyNumberFormat="1" applyFont="1" applyFill="1" applyBorder="1">
      <alignment/>
      <protection/>
    </xf>
    <xf numFmtId="3" fontId="5" fillId="0" borderId="1" xfId="23" applyFont="1" applyFill="1" applyBorder="1">
      <alignment/>
      <protection/>
    </xf>
    <xf numFmtId="1" fontId="5" fillId="0" borderId="1" xfId="24" applyNumberFormat="1" applyFont="1" applyFill="1" applyBorder="1">
      <alignment/>
      <protection/>
    </xf>
    <xf numFmtId="3" fontId="5" fillId="0" borderId="1" xfId="23" applyNumberFormat="1" applyFont="1" applyFill="1" applyBorder="1">
      <alignment/>
      <protection/>
    </xf>
    <xf numFmtId="3" fontId="5" fillId="0" borderId="2" xfId="23" applyNumberFormat="1" applyFont="1" applyFill="1" applyBorder="1">
      <alignment/>
      <protection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2" fontId="5" fillId="0" borderId="27" xfId="25" applyNumberFormat="1" applyFont="1" applyFill="1" applyBorder="1">
      <alignment/>
      <protection/>
    </xf>
    <xf numFmtId="0" fontId="5" fillId="0" borderId="3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2" fontId="5" fillId="0" borderId="22" xfId="25" applyNumberFormat="1" applyFont="1" applyFill="1" applyBorder="1">
      <alignment/>
      <protection/>
    </xf>
    <xf numFmtId="3" fontId="5" fillId="0" borderId="18" xfId="25" applyNumberFormat="1" applyFont="1" applyFill="1" applyBorder="1">
      <alignment/>
      <protection/>
    </xf>
    <xf numFmtId="3" fontId="5" fillId="0" borderId="22" xfId="25" applyNumberFormat="1" applyFont="1" applyFill="1" applyBorder="1">
      <alignment/>
      <protection/>
    </xf>
    <xf numFmtId="3" fontId="5" fillId="0" borderId="26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36" xfId="25" applyNumberFormat="1" applyFont="1" applyFill="1" applyBorder="1">
      <alignment/>
      <protection/>
    </xf>
    <xf numFmtId="1" fontId="5" fillId="0" borderId="13" xfId="25" applyNumberFormat="1" applyFont="1" applyFill="1" applyBorder="1">
      <alignment/>
      <protection/>
    </xf>
    <xf numFmtId="0" fontId="5" fillId="0" borderId="37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5" xfId="27" applyNumberFormat="1" applyFont="1" applyFill="1" applyBorder="1">
      <alignment/>
      <protection/>
    </xf>
    <xf numFmtId="3" fontId="5" fillId="0" borderId="5" xfId="23" applyNumberFormat="1" applyFont="1" applyFill="1" applyBorder="1">
      <alignment/>
      <protection/>
    </xf>
    <xf numFmtId="4" fontId="5" fillId="0" borderId="1" xfId="23" applyNumberFormat="1" applyFont="1" applyFill="1" applyBorder="1">
      <alignment/>
      <protection/>
    </xf>
    <xf numFmtId="4" fontId="5" fillId="0" borderId="2" xfId="23" applyNumberFormat="1" applyFont="1" applyFill="1" applyBorder="1">
      <alignment/>
      <protection/>
    </xf>
    <xf numFmtId="1" fontId="5" fillId="0" borderId="38" xfId="22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Report2double" xfId="23"/>
    <cellStyle name="StatReport3double" xfId="24"/>
    <cellStyle name="StatReport3side" xfId="25"/>
    <cellStyle name="StatReportdoublebottom" xfId="26"/>
    <cellStyle name="StatReportNCRow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workbookViewId="0" topLeftCell="A1">
      <selection activeCell="B3" sqref="B3:B5"/>
    </sheetView>
  </sheetViews>
  <sheetFormatPr defaultColWidth="9.140625" defaultRowHeight="12.75"/>
  <cols>
    <col min="1" max="1" width="4.28125" style="7" customWidth="1"/>
    <col min="2" max="2" width="18.57421875" style="7" customWidth="1"/>
    <col min="3" max="4" width="12.00390625" style="7" hidden="1" customWidth="1"/>
    <col min="5" max="5" width="10.8515625" style="7" customWidth="1"/>
    <col min="6" max="6" width="9.7109375" style="7" bestFit="1" customWidth="1"/>
    <col min="7" max="7" width="10.140625" style="7" bestFit="1" customWidth="1"/>
    <col min="8" max="8" width="12.28125" style="7" customWidth="1"/>
    <col min="9" max="10" width="11.57421875" style="7" customWidth="1"/>
    <col min="11" max="11" width="12.57421875" style="7" bestFit="1" customWidth="1"/>
    <col min="12" max="12" width="9.421875" style="7" bestFit="1" customWidth="1"/>
    <col min="13" max="13" width="9.8515625" style="7" bestFit="1" customWidth="1"/>
    <col min="14" max="14" width="13.57421875" style="7" bestFit="1" customWidth="1"/>
    <col min="15" max="15" width="9.140625" style="7" customWidth="1"/>
    <col min="16" max="16" width="9.8515625" style="7" bestFit="1" customWidth="1"/>
    <col min="17" max="17" width="15.00390625" style="7" bestFit="1" customWidth="1"/>
    <col min="18" max="18" width="11.140625" style="7" customWidth="1"/>
    <col min="19" max="19" width="14.8515625" style="7" hidden="1" customWidth="1"/>
    <col min="20" max="20" width="18.28125" style="105" hidden="1" customWidth="1"/>
    <col min="21" max="21" width="11.8515625" style="105" hidden="1" customWidth="1"/>
    <col min="22" max="23" width="7.421875" style="105" hidden="1" customWidth="1"/>
    <col min="24" max="24" width="8.8515625" style="105" hidden="1" customWidth="1"/>
    <col min="25" max="26" width="9.8515625" style="106" hidden="1" customWidth="1"/>
    <col min="27" max="16384" width="9.140625" style="7" customWidth="1"/>
  </cols>
  <sheetData>
    <row r="1" spans="1:26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3" t="s">
        <v>1</v>
      </c>
      <c r="S1" s="4"/>
      <c r="T1" s="5"/>
      <c r="U1" s="5"/>
      <c r="V1" s="5"/>
      <c r="W1" s="5"/>
      <c r="X1" s="5"/>
      <c r="Y1" s="6"/>
      <c r="Z1" s="6"/>
    </row>
    <row r="2" spans="1:26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4"/>
      <c r="T2" s="5"/>
      <c r="U2" s="5"/>
      <c r="V2" s="5"/>
      <c r="W2" s="5"/>
      <c r="X2" s="5"/>
      <c r="Y2" s="2"/>
      <c r="Z2" s="2"/>
    </row>
    <row r="3" spans="1:26" ht="12.75" thickTop="1">
      <c r="A3" s="8"/>
      <c r="B3" s="107"/>
      <c r="C3" s="9"/>
      <c r="D3" s="10"/>
      <c r="E3" s="9"/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/>
      <c r="L3" s="12" t="s">
        <v>7</v>
      </c>
      <c r="M3" s="11" t="s">
        <v>8</v>
      </c>
      <c r="N3" s="13"/>
      <c r="O3" s="11" t="s">
        <v>2</v>
      </c>
      <c r="P3" s="11" t="s">
        <v>6</v>
      </c>
      <c r="Q3" s="11"/>
      <c r="R3" s="14" t="s">
        <v>9</v>
      </c>
      <c r="S3" s="15"/>
      <c r="T3" s="16" t="s">
        <v>10</v>
      </c>
      <c r="U3" s="110" t="s">
        <v>11</v>
      </c>
      <c r="V3" s="111"/>
      <c r="W3" s="111"/>
      <c r="X3" s="111"/>
      <c r="Y3" s="112"/>
      <c r="Z3" s="17"/>
    </row>
    <row r="4" spans="1:26" ht="12.75" thickBot="1">
      <c r="A4" s="18"/>
      <c r="B4" s="108"/>
      <c r="C4" s="19" t="s">
        <v>12</v>
      </c>
      <c r="D4" s="20" t="s">
        <v>13</v>
      </c>
      <c r="E4" s="19" t="s">
        <v>14</v>
      </c>
      <c r="F4" s="21" t="s">
        <v>15</v>
      </c>
      <c r="G4" s="21" t="s">
        <v>16</v>
      </c>
      <c r="H4" s="21" t="s">
        <v>17</v>
      </c>
      <c r="I4" s="21" t="s">
        <v>17</v>
      </c>
      <c r="J4" s="21" t="s">
        <v>17</v>
      </c>
      <c r="K4" s="21" t="s">
        <v>17</v>
      </c>
      <c r="L4" s="21" t="s">
        <v>15</v>
      </c>
      <c r="M4" s="21" t="s">
        <v>16</v>
      </c>
      <c r="N4" s="22" t="s">
        <v>6</v>
      </c>
      <c r="O4" s="21" t="s">
        <v>15</v>
      </c>
      <c r="P4" s="21" t="s">
        <v>16</v>
      </c>
      <c r="Q4" s="21" t="s">
        <v>18</v>
      </c>
      <c r="R4" s="23" t="s">
        <v>19</v>
      </c>
      <c r="S4" s="24" t="s">
        <v>10</v>
      </c>
      <c r="T4" s="25" t="s">
        <v>20</v>
      </c>
      <c r="U4" s="113"/>
      <c r="V4" s="114"/>
      <c r="W4" s="114"/>
      <c r="X4" s="114"/>
      <c r="Y4" s="115"/>
      <c r="Z4" s="26" t="s">
        <v>21</v>
      </c>
    </row>
    <row r="5" spans="1:26" s="40" customFormat="1" ht="15" customHeight="1" thickBot="1" thickTop="1">
      <c r="A5" s="27"/>
      <c r="B5" s="109"/>
      <c r="C5" s="28" t="s">
        <v>22</v>
      </c>
      <c r="D5" s="29" t="s">
        <v>23</v>
      </c>
      <c r="E5" s="28" t="s">
        <v>24</v>
      </c>
      <c r="F5" s="30" t="s">
        <v>14</v>
      </c>
      <c r="G5" s="30" t="s">
        <v>25</v>
      </c>
      <c r="H5" s="30" t="s">
        <v>24</v>
      </c>
      <c r="I5" s="30" t="s">
        <v>24</v>
      </c>
      <c r="J5" s="30" t="s">
        <v>24</v>
      </c>
      <c r="K5" s="30" t="s">
        <v>24</v>
      </c>
      <c r="L5" s="31" t="s">
        <v>17</v>
      </c>
      <c r="M5" s="30" t="s">
        <v>25</v>
      </c>
      <c r="N5" s="32" t="s">
        <v>24</v>
      </c>
      <c r="O5" s="30" t="s">
        <v>26</v>
      </c>
      <c r="P5" s="30" t="s">
        <v>25</v>
      </c>
      <c r="Q5" s="30" t="s">
        <v>27</v>
      </c>
      <c r="R5" s="33" t="s">
        <v>28</v>
      </c>
      <c r="S5" s="34" t="s">
        <v>29</v>
      </c>
      <c r="T5" s="35" t="s">
        <v>30</v>
      </c>
      <c r="U5" s="36" t="s">
        <v>31</v>
      </c>
      <c r="V5" s="37" t="s">
        <v>32</v>
      </c>
      <c r="W5" s="37" t="s">
        <v>33</v>
      </c>
      <c r="X5" s="37" t="s">
        <v>6</v>
      </c>
      <c r="Y5" s="38" t="s">
        <v>34</v>
      </c>
      <c r="Z5" s="39" t="s">
        <v>35</v>
      </c>
    </row>
    <row r="6" spans="1:26" ht="13.5" thickBot="1" thickTop="1">
      <c r="A6" s="41"/>
      <c r="B6" s="42" t="s">
        <v>36</v>
      </c>
      <c r="C6" s="43"/>
      <c r="D6" s="43"/>
      <c r="E6" s="43"/>
      <c r="F6" s="43"/>
      <c r="G6" s="44"/>
      <c r="H6" s="44"/>
      <c r="I6" s="44"/>
      <c r="J6" s="44"/>
      <c r="K6" s="44"/>
      <c r="L6" s="43"/>
      <c r="M6" s="43"/>
      <c r="N6" s="44"/>
      <c r="O6" s="43"/>
      <c r="P6" s="43"/>
      <c r="Q6" s="43"/>
      <c r="R6" s="45"/>
      <c r="S6" s="43"/>
      <c r="T6" s="5"/>
      <c r="U6" s="5"/>
      <c r="V6" s="5"/>
      <c r="W6" s="5"/>
      <c r="X6" s="5"/>
      <c r="Y6" s="44"/>
      <c r="Z6" s="46"/>
    </row>
    <row r="7" spans="1:28" ht="13.5" thickBot="1" thickTop="1">
      <c r="A7" s="47">
        <v>1</v>
      </c>
      <c r="B7" s="48" t="s">
        <v>37</v>
      </c>
      <c r="C7" s="49">
        <v>18398043</v>
      </c>
      <c r="D7" s="49">
        <v>5449215</v>
      </c>
      <c r="E7" s="49">
        <f aca="true" t="shared" si="0" ref="E7:E38">SUM(C7:D7)</f>
        <v>23847258</v>
      </c>
      <c r="F7" s="50">
        <f aca="true" t="shared" si="1" ref="F7:F38">(E7/Q7)*100</f>
        <v>73.2421588325043</v>
      </c>
      <c r="G7" s="51">
        <v>26.666135146317192</v>
      </c>
      <c r="H7" s="52">
        <v>1887260</v>
      </c>
      <c r="I7" s="52">
        <v>261000</v>
      </c>
      <c r="J7" s="52">
        <v>303000</v>
      </c>
      <c r="K7" s="53">
        <f aca="true" t="shared" si="2" ref="K7:K38">SUM(H7:J7)</f>
        <v>2451260</v>
      </c>
      <c r="L7" s="50">
        <f aca="true" t="shared" si="3" ref="L7:L38">(K7/Q7)*100</f>
        <v>7.528562581902057</v>
      </c>
      <c r="M7" s="51">
        <v>2.741012423263147</v>
      </c>
      <c r="N7" s="49">
        <v>6260951</v>
      </c>
      <c r="O7" s="54">
        <f aca="true" t="shared" si="4" ref="O7:O38">(N7/Q7)*100</f>
        <v>19.22927858559364</v>
      </c>
      <c r="P7" s="55">
        <v>7.001029867269007</v>
      </c>
      <c r="Q7" s="56">
        <f aca="true" t="shared" si="5" ref="Q7:Q38">E7+K7+N7</f>
        <v>32559469</v>
      </c>
      <c r="R7" s="57">
        <v>36.40817743684934</v>
      </c>
      <c r="S7" s="58">
        <v>2012735</v>
      </c>
      <c r="T7" s="59">
        <f aca="true" t="shared" si="6" ref="T7:T38">(S7/Q7)*100</f>
        <v>6.181719364035083</v>
      </c>
      <c r="U7" s="60">
        <v>6702563</v>
      </c>
      <c r="V7" s="60">
        <v>0</v>
      </c>
      <c r="W7" s="60">
        <v>0</v>
      </c>
      <c r="X7" s="60">
        <v>0</v>
      </c>
      <c r="Y7" s="60">
        <f aca="true" t="shared" si="7" ref="Y7:Y38">SUM(U7:X7)</f>
        <v>6702563</v>
      </c>
      <c r="Z7" s="61">
        <v>6702563</v>
      </c>
      <c r="AA7" s="62"/>
      <c r="AB7" s="63"/>
    </row>
    <row r="8" spans="1:28" ht="13.5" thickBot="1" thickTop="1">
      <c r="A8" s="64">
        <v>2</v>
      </c>
      <c r="B8" s="48" t="s">
        <v>38</v>
      </c>
      <c r="C8" s="65">
        <v>9429899</v>
      </c>
      <c r="D8" s="66">
        <v>3086403</v>
      </c>
      <c r="E8" s="66">
        <f t="shared" si="0"/>
        <v>12516302</v>
      </c>
      <c r="F8" s="50">
        <f t="shared" si="1"/>
        <v>70.45643250694444</v>
      </c>
      <c r="G8" s="51">
        <v>14.02529781748055</v>
      </c>
      <c r="H8" s="67">
        <f>2185279+75000</f>
        <v>2260279</v>
      </c>
      <c r="I8" s="67">
        <v>100000</v>
      </c>
      <c r="J8" s="67">
        <v>0</v>
      </c>
      <c r="K8" s="68">
        <f t="shared" si="2"/>
        <v>2360279</v>
      </c>
      <c r="L8" s="50">
        <f t="shared" si="3"/>
        <v>13.286419428123283</v>
      </c>
      <c r="M8" s="51">
        <v>2.644839978081799</v>
      </c>
      <c r="N8" s="66">
        <v>2888017</v>
      </c>
      <c r="O8" s="50">
        <f t="shared" si="4"/>
        <v>16.257148064932288</v>
      </c>
      <c r="P8" s="51">
        <v>3.236203355188036</v>
      </c>
      <c r="Q8" s="66">
        <f t="shared" si="5"/>
        <v>17764598</v>
      </c>
      <c r="R8" s="69">
        <v>19.906341150750386</v>
      </c>
      <c r="S8" s="70">
        <v>0</v>
      </c>
      <c r="T8" s="59">
        <f t="shared" si="6"/>
        <v>0</v>
      </c>
      <c r="U8" s="67">
        <v>0</v>
      </c>
      <c r="V8" s="67">
        <v>0</v>
      </c>
      <c r="W8" s="67">
        <v>0</v>
      </c>
      <c r="X8" s="67">
        <v>0</v>
      </c>
      <c r="Y8" s="67">
        <f t="shared" si="7"/>
        <v>0</v>
      </c>
      <c r="Z8" s="71">
        <v>0</v>
      </c>
      <c r="AA8" s="62"/>
      <c r="AB8" s="63"/>
    </row>
    <row r="9" spans="1:28" ht="13.5" thickBot="1" thickTop="1">
      <c r="A9" s="64">
        <v>3</v>
      </c>
      <c r="B9" s="48" t="s">
        <v>39</v>
      </c>
      <c r="C9" s="65">
        <v>4147495</v>
      </c>
      <c r="D9" s="66">
        <v>1520708</v>
      </c>
      <c r="E9" s="66">
        <f t="shared" si="0"/>
        <v>5668203</v>
      </c>
      <c r="F9" s="50">
        <f t="shared" si="1"/>
        <v>74.30075180282326</v>
      </c>
      <c r="G9" s="51">
        <v>15.075408920450013</v>
      </c>
      <c r="H9" s="67">
        <v>616063</v>
      </c>
      <c r="I9" s="67">
        <v>89182</v>
      </c>
      <c r="J9" s="67">
        <v>161140</v>
      </c>
      <c r="K9" s="68">
        <f t="shared" si="2"/>
        <v>866385</v>
      </c>
      <c r="L9" s="50">
        <f t="shared" si="3"/>
        <v>11.356872160487022</v>
      </c>
      <c r="M9" s="51">
        <v>2.3042767094869543</v>
      </c>
      <c r="N9" s="66">
        <v>1094141</v>
      </c>
      <c r="O9" s="50">
        <f t="shared" si="4"/>
        <v>14.34237603668973</v>
      </c>
      <c r="P9" s="51">
        <v>2.9100268624165535</v>
      </c>
      <c r="Q9" s="66">
        <f t="shared" si="5"/>
        <v>7628729</v>
      </c>
      <c r="R9" s="69">
        <v>20.28971249235352</v>
      </c>
      <c r="S9" s="70">
        <v>1007994</v>
      </c>
      <c r="T9" s="59">
        <f t="shared" si="6"/>
        <v>13.213131571458364</v>
      </c>
      <c r="U9" s="67">
        <v>67223</v>
      </c>
      <c r="V9" s="67">
        <v>0</v>
      </c>
      <c r="W9" s="67">
        <v>0</v>
      </c>
      <c r="X9" s="67">
        <v>0</v>
      </c>
      <c r="Y9" s="67">
        <f t="shared" si="7"/>
        <v>67223</v>
      </c>
      <c r="Z9" s="71">
        <v>67223</v>
      </c>
      <c r="AA9" s="62"/>
      <c r="AB9" s="63"/>
    </row>
    <row r="10" spans="1:28" ht="13.5" thickBot="1" thickTop="1">
      <c r="A10" s="64">
        <v>4</v>
      </c>
      <c r="B10" s="48" t="s">
        <v>40</v>
      </c>
      <c r="C10" s="65">
        <v>3755445</v>
      </c>
      <c r="D10" s="66">
        <v>1296911</v>
      </c>
      <c r="E10" s="66">
        <f t="shared" si="0"/>
        <v>5052356</v>
      </c>
      <c r="F10" s="50">
        <f t="shared" si="1"/>
        <v>63.22470845727315</v>
      </c>
      <c r="G10" s="51">
        <v>14.208974196723617</v>
      </c>
      <c r="H10" s="67">
        <v>569977</v>
      </c>
      <c r="I10" s="67">
        <v>173996</v>
      </c>
      <c r="J10" s="67">
        <v>151852</v>
      </c>
      <c r="K10" s="68">
        <f t="shared" si="2"/>
        <v>895825</v>
      </c>
      <c r="L10" s="50">
        <f t="shared" si="3"/>
        <v>11.210269912440198</v>
      </c>
      <c r="M10" s="51">
        <v>2.519370034451241</v>
      </c>
      <c r="N10" s="66">
        <v>2042929</v>
      </c>
      <c r="O10" s="50">
        <f t="shared" si="4"/>
        <v>25.565021630286655</v>
      </c>
      <c r="P10" s="51">
        <v>5.745423609646347</v>
      </c>
      <c r="Q10" s="66">
        <f t="shared" si="5"/>
        <v>7991110</v>
      </c>
      <c r="R10" s="69">
        <v>22.473767840821203</v>
      </c>
      <c r="S10" s="70">
        <v>0</v>
      </c>
      <c r="T10" s="59">
        <f t="shared" si="6"/>
        <v>0</v>
      </c>
      <c r="U10" s="67">
        <v>0</v>
      </c>
      <c r="V10" s="67">
        <v>0</v>
      </c>
      <c r="W10" s="67">
        <v>0</v>
      </c>
      <c r="X10" s="67">
        <v>0</v>
      </c>
      <c r="Y10" s="67">
        <f t="shared" si="7"/>
        <v>0</v>
      </c>
      <c r="Z10" s="71">
        <v>0</v>
      </c>
      <c r="AA10" s="62"/>
      <c r="AB10" s="63"/>
    </row>
    <row r="11" spans="1:28" ht="13.5" thickBot="1" thickTop="1">
      <c r="A11" s="64">
        <v>5</v>
      </c>
      <c r="B11" s="48" t="s">
        <v>41</v>
      </c>
      <c r="C11" s="65">
        <v>5240703</v>
      </c>
      <c r="D11" s="66">
        <v>1656144</v>
      </c>
      <c r="E11" s="66">
        <f t="shared" si="0"/>
        <v>6896847</v>
      </c>
      <c r="F11" s="50">
        <f t="shared" si="1"/>
        <v>77.23521798015737</v>
      </c>
      <c r="G11" s="51">
        <v>21.48075347820264</v>
      </c>
      <c r="H11" s="67">
        <v>809736</v>
      </c>
      <c r="I11" s="67">
        <v>193419</v>
      </c>
      <c r="J11" s="67">
        <v>45500</v>
      </c>
      <c r="K11" s="68">
        <f t="shared" si="2"/>
        <v>1048655</v>
      </c>
      <c r="L11" s="50">
        <f t="shared" si="3"/>
        <v>11.743496341296527</v>
      </c>
      <c r="M11" s="51">
        <v>3.266115594370093</v>
      </c>
      <c r="N11" s="66">
        <v>984164</v>
      </c>
      <c r="O11" s="50">
        <f t="shared" si="4"/>
        <v>11.021285678546096</v>
      </c>
      <c r="P11" s="51">
        <v>3.0652534797599285</v>
      </c>
      <c r="Q11" s="66">
        <f t="shared" si="5"/>
        <v>8929666</v>
      </c>
      <c r="R11" s="69">
        <v>27.81212255233266</v>
      </c>
      <c r="S11" s="70">
        <v>591559</v>
      </c>
      <c r="T11" s="59">
        <f t="shared" si="6"/>
        <v>6.624648671070116</v>
      </c>
      <c r="U11" s="67">
        <v>80640</v>
      </c>
      <c r="V11" s="67">
        <v>24540</v>
      </c>
      <c r="W11" s="67">
        <v>0</v>
      </c>
      <c r="X11" s="67">
        <v>7135</v>
      </c>
      <c r="Y11" s="67">
        <f t="shared" si="7"/>
        <v>112315</v>
      </c>
      <c r="Z11" s="71">
        <v>0</v>
      </c>
      <c r="AA11" s="62"/>
      <c r="AB11" s="63"/>
    </row>
    <row r="12" spans="1:28" ht="13.5" thickBot="1" thickTop="1">
      <c r="A12" s="64">
        <v>6</v>
      </c>
      <c r="B12" s="48" t="s">
        <v>42</v>
      </c>
      <c r="C12" s="65">
        <v>5056249</v>
      </c>
      <c r="D12" s="66">
        <v>845537</v>
      </c>
      <c r="E12" s="66">
        <f t="shared" si="0"/>
        <v>5901786</v>
      </c>
      <c r="F12" s="50">
        <f t="shared" si="1"/>
        <v>69.26356964427491</v>
      </c>
      <c r="G12" s="51">
        <v>22.373470819038232</v>
      </c>
      <c r="H12" s="67">
        <v>831358</v>
      </c>
      <c r="I12" s="67">
        <v>87754</v>
      </c>
      <c r="J12" s="67">
        <v>271888</v>
      </c>
      <c r="K12" s="68">
        <f t="shared" si="2"/>
        <v>1191000</v>
      </c>
      <c r="L12" s="50">
        <f t="shared" si="3"/>
        <v>13.977618206815936</v>
      </c>
      <c r="M12" s="51">
        <v>4.51504065811172</v>
      </c>
      <c r="N12" s="66">
        <v>1427979</v>
      </c>
      <c r="O12" s="50">
        <f t="shared" si="4"/>
        <v>16.758812148909165</v>
      </c>
      <c r="P12" s="51">
        <v>5.41342002009212</v>
      </c>
      <c r="Q12" s="66">
        <f t="shared" si="5"/>
        <v>8520765</v>
      </c>
      <c r="R12" s="69">
        <v>32.30193149724207</v>
      </c>
      <c r="S12" s="70">
        <v>240773</v>
      </c>
      <c r="T12" s="59">
        <f t="shared" si="6"/>
        <v>2.8257204605455026</v>
      </c>
      <c r="U12" s="67">
        <v>0</v>
      </c>
      <c r="V12" s="67">
        <v>0</v>
      </c>
      <c r="W12" s="67">
        <v>0</v>
      </c>
      <c r="X12" s="67">
        <v>0</v>
      </c>
      <c r="Y12" s="67">
        <f t="shared" si="7"/>
        <v>0</v>
      </c>
      <c r="Z12" s="71">
        <v>0</v>
      </c>
      <c r="AA12" s="62"/>
      <c r="AB12" s="63"/>
    </row>
    <row r="13" spans="1:28" ht="13.5" thickBot="1" thickTop="1">
      <c r="A13" s="64">
        <v>7</v>
      </c>
      <c r="B13" s="48" t="s">
        <v>43</v>
      </c>
      <c r="C13" s="65">
        <v>2282258</v>
      </c>
      <c r="D13" s="66">
        <v>1090829</v>
      </c>
      <c r="E13" s="66">
        <f t="shared" si="0"/>
        <v>3373087</v>
      </c>
      <c r="F13" s="50">
        <f t="shared" si="1"/>
        <v>69.5615672045777</v>
      </c>
      <c r="G13" s="51">
        <v>14.63880028296032</v>
      </c>
      <c r="H13" s="67">
        <v>745931</v>
      </c>
      <c r="I13" s="67">
        <v>0</v>
      </c>
      <c r="J13" s="67">
        <v>0</v>
      </c>
      <c r="K13" s="68">
        <f t="shared" si="2"/>
        <v>745931</v>
      </c>
      <c r="L13" s="50">
        <f t="shared" si="3"/>
        <v>15.382979859836954</v>
      </c>
      <c r="M13" s="51">
        <v>3.237252680962239</v>
      </c>
      <c r="N13" s="66">
        <v>730049</v>
      </c>
      <c r="O13" s="50">
        <f t="shared" si="4"/>
        <v>15.05545293558534</v>
      </c>
      <c r="P13" s="51">
        <v>3.1683266716141323</v>
      </c>
      <c r="Q13" s="66">
        <f t="shared" si="5"/>
        <v>4849067</v>
      </c>
      <c r="R13" s="69">
        <v>21.044379635536693</v>
      </c>
      <c r="S13" s="70">
        <v>0</v>
      </c>
      <c r="T13" s="59">
        <f t="shared" si="6"/>
        <v>0</v>
      </c>
      <c r="U13" s="67">
        <v>0</v>
      </c>
      <c r="V13" s="67">
        <v>0</v>
      </c>
      <c r="W13" s="67">
        <v>0</v>
      </c>
      <c r="X13" s="67">
        <v>0</v>
      </c>
      <c r="Y13" s="67">
        <f t="shared" si="7"/>
        <v>0</v>
      </c>
      <c r="Z13" s="71">
        <v>0</v>
      </c>
      <c r="AA13" s="62"/>
      <c r="AB13" s="63"/>
    </row>
    <row r="14" spans="1:28" ht="13.5" thickBot="1" thickTop="1">
      <c r="A14" s="64">
        <v>8</v>
      </c>
      <c r="B14" s="48" t="s">
        <v>44</v>
      </c>
      <c r="C14" s="65">
        <v>1970277</v>
      </c>
      <c r="D14" s="66">
        <v>817405</v>
      </c>
      <c r="E14" s="66">
        <f t="shared" si="0"/>
        <v>2787682</v>
      </c>
      <c r="F14" s="50">
        <f t="shared" si="1"/>
        <v>70.49776900192299</v>
      </c>
      <c r="G14" s="51">
        <v>14.199539531993357</v>
      </c>
      <c r="H14" s="67">
        <v>342623</v>
      </c>
      <c r="I14" s="67">
        <v>27654</v>
      </c>
      <c r="J14" s="67">
        <v>72883</v>
      </c>
      <c r="K14" s="68">
        <f t="shared" si="2"/>
        <v>443160</v>
      </c>
      <c r="L14" s="50">
        <f t="shared" si="3"/>
        <v>11.207085783418693</v>
      </c>
      <c r="M14" s="51">
        <v>2.2573119670745</v>
      </c>
      <c r="N14" s="66">
        <v>723442</v>
      </c>
      <c r="O14" s="50">
        <f t="shared" si="4"/>
        <v>18.29514521465833</v>
      </c>
      <c r="P14" s="51">
        <v>3.684976721916036</v>
      </c>
      <c r="Q14" s="66">
        <f t="shared" si="5"/>
        <v>3954284</v>
      </c>
      <c r="R14" s="69">
        <v>20.141828220983893</v>
      </c>
      <c r="S14" s="70">
        <v>75153</v>
      </c>
      <c r="T14" s="59">
        <f t="shared" si="6"/>
        <v>1.9005463441674901</v>
      </c>
      <c r="U14" s="67">
        <v>0</v>
      </c>
      <c r="V14" s="67">
        <v>0</v>
      </c>
      <c r="W14" s="67">
        <v>0</v>
      </c>
      <c r="X14" s="67">
        <v>0</v>
      </c>
      <c r="Y14" s="67">
        <f t="shared" si="7"/>
        <v>0</v>
      </c>
      <c r="Z14" s="71">
        <v>210379</v>
      </c>
      <c r="AA14" s="62"/>
      <c r="AB14" s="63"/>
    </row>
    <row r="15" spans="1:28" ht="13.5" thickBot="1" thickTop="1">
      <c r="A15" s="64">
        <v>9</v>
      </c>
      <c r="B15" s="48" t="s">
        <v>45</v>
      </c>
      <c r="C15" s="65">
        <v>2083732</v>
      </c>
      <c r="D15" s="66">
        <v>583247</v>
      </c>
      <c r="E15" s="66">
        <f t="shared" si="0"/>
        <v>2666979</v>
      </c>
      <c r="F15" s="50">
        <f t="shared" si="1"/>
        <v>73.5527412056622</v>
      </c>
      <c r="G15" s="51">
        <v>13.743488925762932</v>
      </c>
      <c r="H15" s="67">
        <v>358842</v>
      </c>
      <c r="I15" s="67">
        <v>89861</v>
      </c>
      <c r="J15" s="67">
        <v>91396</v>
      </c>
      <c r="K15" s="68">
        <f t="shared" si="2"/>
        <v>540099</v>
      </c>
      <c r="L15" s="50">
        <f t="shared" si="3"/>
        <v>14.895416114051496</v>
      </c>
      <c r="M15" s="51">
        <v>2.783240747420821</v>
      </c>
      <c r="N15" s="66">
        <v>418863</v>
      </c>
      <c r="O15" s="50">
        <f t="shared" si="4"/>
        <v>11.551842680286303</v>
      </c>
      <c r="P15" s="51">
        <v>2.158486812948973</v>
      </c>
      <c r="Q15" s="66">
        <f t="shared" si="5"/>
        <v>3625941</v>
      </c>
      <c r="R15" s="69">
        <v>18.685216486132727</v>
      </c>
      <c r="S15" s="70">
        <v>0</v>
      </c>
      <c r="T15" s="59">
        <f t="shared" si="6"/>
        <v>0</v>
      </c>
      <c r="U15" s="67">
        <v>0</v>
      </c>
      <c r="V15" s="67">
        <v>0</v>
      </c>
      <c r="W15" s="67">
        <v>0</v>
      </c>
      <c r="X15" s="67">
        <v>0</v>
      </c>
      <c r="Y15" s="67">
        <f t="shared" si="7"/>
        <v>0</v>
      </c>
      <c r="Z15" s="71">
        <v>0</v>
      </c>
      <c r="AA15" s="62"/>
      <c r="AB15" s="63"/>
    </row>
    <row r="16" spans="1:28" ht="13.5" thickBot="1" thickTop="1">
      <c r="A16" s="64">
        <v>10</v>
      </c>
      <c r="B16" s="48" t="s">
        <v>46</v>
      </c>
      <c r="C16" s="65">
        <v>1249054</v>
      </c>
      <c r="D16" s="66">
        <v>401517</v>
      </c>
      <c r="E16" s="66">
        <f t="shared" si="0"/>
        <v>1650571</v>
      </c>
      <c r="F16" s="50">
        <f t="shared" si="1"/>
        <v>74.43215511165245</v>
      </c>
      <c r="G16" s="51">
        <v>9.19768744253434</v>
      </c>
      <c r="H16" s="67">
        <v>137314</v>
      </c>
      <c r="I16" s="67">
        <v>23502</v>
      </c>
      <c r="J16" s="67">
        <v>45034</v>
      </c>
      <c r="K16" s="68">
        <f t="shared" si="2"/>
        <v>205850</v>
      </c>
      <c r="L16" s="50">
        <f t="shared" si="3"/>
        <v>9.282762831610187</v>
      </c>
      <c r="M16" s="51">
        <v>1.1470842272435986</v>
      </c>
      <c r="N16" s="66">
        <v>361130</v>
      </c>
      <c r="O16" s="50">
        <f t="shared" si="4"/>
        <v>16.285082056737366</v>
      </c>
      <c r="P16" s="51">
        <v>2.0123707893343736</v>
      </c>
      <c r="Q16" s="66">
        <f t="shared" si="5"/>
        <v>2217551</v>
      </c>
      <c r="R16" s="69">
        <v>12.357142459112312</v>
      </c>
      <c r="S16" s="70">
        <v>0</v>
      </c>
      <c r="T16" s="59">
        <f t="shared" si="6"/>
        <v>0</v>
      </c>
      <c r="U16" s="67">
        <v>0</v>
      </c>
      <c r="V16" s="67">
        <v>0</v>
      </c>
      <c r="W16" s="67">
        <v>0</v>
      </c>
      <c r="X16" s="67">
        <v>0</v>
      </c>
      <c r="Y16" s="67">
        <f t="shared" si="7"/>
        <v>0</v>
      </c>
      <c r="Z16" s="71">
        <v>0</v>
      </c>
      <c r="AA16" s="62"/>
      <c r="AB16" s="63"/>
    </row>
    <row r="17" spans="1:28" ht="13.5" thickBot="1" thickTop="1">
      <c r="A17" s="64">
        <v>11</v>
      </c>
      <c r="B17" s="48" t="s">
        <v>47</v>
      </c>
      <c r="C17" s="65">
        <v>1690782</v>
      </c>
      <c r="D17" s="66">
        <v>489759</v>
      </c>
      <c r="E17" s="66">
        <f t="shared" si="0"/>
        <v>2180541</v>
      </c>
      <c r="F17" s="50">
        <f t="shared" si="1"/>
        <v>78.22352530530995</v>
      </c>
      <c r="G17" s="51">
        <v>12.513506068692433</v>
      </c>
      <c r="H17" s="67">
        <v>257304</v>
      </c>
      <c r="I17" s="67">
        <v>8913</v>
      </c>
      <c r="J17" s="67">
        <v>29984</v>
      </c>
      <c r="K17" s="68">
        <f t="shared" si="2"/>
        <v>296201</v>
      </c>
      <c r="L17" s="50">
        <f t="shared" si="3"/>
        <v>10.625751324537402</v>
      </c>
      <c r="M17" s="51">
        <v>1.6998134917219019</v>
      </c>
      <c r="N17" s="66">
        <v>310835</v>
      </c>
      <c r="O17" s="50">
        <f t="shared" si="4"/>
        <v>11.150723370152644</v>
      </c>
      <c r="P17" s="51">
        <v>1.7837938653123295</v>
      </c>
      <c r="Q17" s="66">
        <f t="shared" si="5"/>
        <v>2787577</v>
      </c>
      <c r="R17" s="69">
        <v>15.997113425726665</v>
      </c>
      <c r="S17" s="70">
        <v>113392</v>
      </c>
      <c r="T17" s="59">
        <f t="shared" si="6"/>
        <v>4.067762074374985</v>
      </c>
      <c r="U17" s="67">
        <v>0</v>
      </c>
      <c r="V17" s="67">
        <v>0</v>
      </c>
      <c r="W17" s="67">
        <v>0</v>
      </c>
      <c r="X17" s="67">
        <v>0</v>
      </c>
      <c r="Y17" s="67">
        <f t="shared" si="7"/>
        <v>0</v>
      </c>
      <c r="Z17" s="71">
        <v>0</v>
      </c>
      <c r="AA17" s="62"/>
      <c r="AB17" s="63"/>
    </row>
    <row r="18" spans="1:28" ht="13.5" thickBot="1" thickTop="1">
      <c r="A18" s="64">
        <v>12</v>
      </c>
      <c r="B18" s="48" t="s">
        <v>48</v>
      </c>
      <c r="C18" s="65">
        <v>910694</v>
      </c>
      <c r="D18" s="66">
        <v>299788</v>
      </c>
      <c r="E18" s="66">
        <f t="shared" si="0"/>
        <v>1210482</v>
      </c>
      <c r="F18" s="50">
        <f t="shared" si="1"/>
        <v>70.41849744878222</v>
      </c>
      <c r="G18" s="51">
        <v>7.195955224501685</v>
      </c>
      <c r="H18" s="67">
        <v>133441</v>
      </c>
      <c r="I18" s="67">
        <v>3500</v>
      </c>
      <c r="J18" s="67">
        <v>16798</v>
      </c>
      <c r="K18" s="68">
        <f t="shared" si="2"/>
        <v>153739</v>
      </c>
      <c r="L18" s="50">
        <f t="shared" si="3"/>
        <v>8.943602118229208</v>
      </c>
      <c r="M18" s="51">
        <v>0.9139325989644328</v>
      </c>
      <c r="N18" s="66">
        <v>354762</v>
      </c>
      <c r="O18" s="50">
        <f t="shared" si="4"/>
        <v>20.637900432988577</v>
      </c>
      <c r="P18" s="51">
        <v>2.1089545051926977</v>
      </c>
      <c r="Q18" s="66">
        <f t="shared" si="5"/>
        <v>1718983</v>
      </c>
      <c r="R18" s="69">
        <v>10.218842328658816</v>
      </c>
      <c r="S18" s="70">
        <v>21760</v>
      </c>
      <c r="T18" s="59">
        <f t="shared" si="6"/>
        <v>1.2658647584065696</v>
      </c>
      <c r="U18" s="67">
        <v>0</v>
      </c>
      <c r="V18" s="67">
        <v>0</v>
      </c>
      <c r="W18" s="67">
        <v>0</v>
      </c>
      <c r="X18" s="67">
        <v>15500</v>
      </c>
      <c r="Y18" s="67">
        <f t="shared" si="7"/>
        <v>15500</v>
      </c>
      <c r="Z18" s="71">
        <v>15500</v>
      </c>
      <c r="AA18" s="62"/>
      <c r="AB18" s="63"/>
    </row>
    <row r="19" spans="1:28" ht="13.5" thickBot="1" thickTop="1">
      <c r="A19" s="64">
        <v>13</v>
      </c>
      <c r="B19" s="48" t="s">
        <v>49</v>
      </c>
      <c r="C19" s="65">
        <v>1608382</v>
      </c>
      <c r="D19" s="66">
        <v>538864</v>
      </c>
      <c r="E19" s="66">
        <f t="shared" si="0"/>
        <v>2147246</v>
      </c>
      <c r="F19" s="50">
        <f t="shared" si="1"/>
        <v>65.6673648567854</v>
      </c>
      <c r="G19" s="51">
        <v>13.61299648144039</v>
      </c>
      <c r="H19" s="67">
        <v>236380</v>
      </c>
      <c r="I19" s="67">
        <v>6550</v>
      </c>
      <c r="J19" s="67">
        <v>7875</v>
      </c>
      <c r="K19" s="68">
        <f t="shared" si="2"/>
        <v>250805</v>
      </c>
      <c r="L19" s="50">
        <f t="shared" si="3"/>
        <v>7.670152112476196</v>
      </c>
      <c r="M19" s="51">
        <v>1.59004025739373</v>
      </c>
      <c r="N19" s="66">
        <v>871832</v>
      </c>
      <c r="O19" s="50">
        <f t="shared" si="4"/>
        <v>26.66248303073841</v>
      </c>
      <c r="P19" s="51">
        <v>5.527194344945637</v>
      </c>
      <c r="Q19" s="66">
        <f t="shared" si="5"/>
        <v>3269883</v>
      </c>
      <c r="R19" s="69">
        <v>20.730231083779756</v>
      </c>
      <c r="S19" s="70">
        <v>0</v>
      </c>
      <c r="T19" s="59">
        <f t="shared" si="6"/>
        <v>0</v>
      </c>
      <c r="U19" s="67">
        <v>55882</v>
      </c>
      <c r="V19" s="67">
        <v>0</v>
      </c>
      <c r="W19" s="67">
        <v>0</v>
      </c>
      <c r="X19" s="67">
        <v>0</v>
      </c>
      <c r="Y19" s="67">
        <f t="shared" si="7"/>
        <v>55882</v>
      </c>
      <c r="Z19" s="71">
        <v>55882</v>
      </c>
      <c r="AA19" s="62"/>
      <c r="AB19" s="63"/>
    </row>
    <row r="20" spans="1:28" ht="13.5" thickBot="1" thickTop="1">
      <c r="A20" s="64">
        <v>14</v>
      </c>
      <c r="B20" s="48" t="s">
        <v>50</v>
      </c>
      <c r="C20" s="65">
        <v>1113887</v>
      </c>
      <c r="D20" s="66">
        <v>306987</v>
      </c>
      <c r="E20" s="66">
        <f t="shared" si="0"/>
        <v>1420874</v>
      </c>
      <c r="F20" s="50">
        <f t="shared" si="1"/>
        <v>65.11915892133679</v>
      </c>
      <c r="G20" s="51">
        <v>9.240555392969792</v>
      </c>
      <c r="H20" s="67">
        <v>196140</v>
      </c>
      <c r="I20" s="67">
        <v>6055</v>
      </c>
      <c r="J20" s="67">
        <v>28261</v>
      </c>
      <c r="K20" s="68">
        <f t="shared" si="2"/>
        <v>230456</v>
      </c>
      <c r="L20" s="50">
        <f t="shared" si="3"/>
        <v>10.561880144457277</v>
      </c>
      <c r="M20" s="51">
        <v>1.4987545930478328</v>
      </c>
      <c r="N20" s="66">
        <v>530630</v>
      </c>
      <c r="O20" s="50">
        <f t="shared" si="4"/>
        <v>24.318960934205943</v>
      </c>
      <c r="P20" s="51">
        <v>3.4509153578512666</v>
      </c>
      <c r="Q20" s="66">
        <f t="shared" si="5"/>
        <v>2181960</v>
      </c>
      <c r="R20" s="69">
        <v>14.19022534386889</v>
      </c>
      <c r="S20" s="70">
        <v>55081</v>
      </c>
      <c r="T20" s="59">
        <f t="shared" si="6"/>
        <v>2.5243817485196796</v>
      </c>
      <c r="U20" s="67">
        <v>0</v>
      </c>
      <c r="V20" s="67">
        <v>0</v>
      </c>
      <c r="W20" s="67">
        <v>52806</v>
      </c>
      <c r="X20" s="67">
        <v>0</v>
      </c>
      <c r="Y20" s="67">
        <f t="shared" si="7"/>
        <v>52806</v>
      </c>
      <c r="Z20" s="71">
        <v>0</v>
      </c>
      <c r="AA20" s="62"/>
      <c r="AB20" s="63"/>
    </row>
    <row r="21" spans="1:28" ht="13.5" thickBot="1" thickTop="1">
      <c r="A21" s="64">
        <v>15</v>
      </c>
      <c r="B21" s="48" t="s">
        <v>51</v>
      </c>
      <c r="C21" s="65">
        <v>1369415</v>
      </c>
      <c r="D21" s="66">
        <v>362254</v>
      </c>
      <c r="E21" s="66">
        <f t="shared" si="0"/>
        <v>1731669</v>
      </c>
      <c r="F21" s="50">
        <f t="shared" si="1"/>
        <v>75.88256637268968</v>
      </c>
      <c r="G21" s="51">
        <v>11.673805767908425</v>
      </c>
      <c r="H21" s="67">
        <v>268897</v>
      </c>
      <c r="I21" s="67">
        <v>6580</v>
      </c>
      <c r="J21" s="67">
        <v>75250</v>
      </c>
      <c r="K21" s="68">
        <f t="shared" si="2"/>
        <v>350727</v>
      </c>
      <c r="L21" s="50">
        <f t="shared" si="3"/>
        <v>15.369025406237757</v>
      </c>
      <c r="M21" s="51">
        <v>2.364377300489423</v>
      </c>
      <c r="N21" s="66">
        <v>199642</v>
      </c>
      <c r="O21" s="50">
        <f t="shared" si="4"/>
        <v>8.748408221072568</v>
      </c>
      <c r="P21" s="51">
        <v>1.3458587819709042</v>
      </c>
      <c r="Q21" s="66">
        <f t="shared" si="5"/>
        <v>2282038</v>
      </c>
      <c r="R21" s="69">
        <v>15.384041850368753</v>
      </c>
      <c r="S21" s="70">
        <v>155191</v>
      </c>
      <c r="T21" s="59">
        <f t="shared" si="6"/>
        <v>6.800544075076751</v>
      </c>
      <c r="U21" s="67">
        <v>0</v>
      </c>
      <c r="V21" s="67">
        <v>0</v>
      </c>
      <c r="W21" s="67">
        <v>0</v>
      </c>
      <c r="X21" s="67">
        <v>0</v>
      </c>
      <c r="Y21" s="67">
        <f t="shared" si="7"/>
        <v>0</v>
      </c>
      <c r="Z21" s="71">
        <v>0</v>
      </c>
      <c r="AA21" s="62"/>
      <c r="AB21" s="63"/>
    </row>
    <row r="22" spans="1:28" ht="13.5" thickBot="1" thickTop="1">
      <c r="A22" s="64">
        <v>16</v>
      </c>
      <c r="B22" s="48" t="s">
        <v>52</v>
      </c>
      <c r="C22" s="65">
        <v>1442191</v>
      </c>
      <c r="D22" s="66">
        <v>389502</v>
      </c>
      <c r="E22" s="66">
        <f t="shared" si="0"/>
        <v>1831693</v>
      </c>
      <c r="F22" s="50">
        <f t="shared" si="1"/>
        <v>78.57873068074228</v>
      </c>
      <c r="G22" s="51">
        <v>12.859129616758985</v>
      </c>
      <c r="H22" s="67">
        <v>192500</v>
      </c>
      <c r="I22" s="67">
        <v>55577</v>
      </c>
      <c r="J22" s="67">
        <v>10909</v>
      </c>
      <c r="K22" s="68">
        <f t="shared" si="2"/>
        <v>258986</v>
      </c>
      <c r="L22" s="50">
        <f t="shared" si="3"/>
        <v>11.110372286230673</v>
      </c>
      <c r="M22" s="51">
        <v>1.818172883188363</v>
      </c>
      <c r="N22" s="66">
        <v>240350</v>
      </c>
      <c r="O22" s="50">
        <f t="shared" si="4"/>
        <v>10.310897033027047</v>
      </c>
      <c r="P22" s="51">
        <v>1.6873416033079898</v>
      </c>
      <c r="Q22" s="66">
        <f t="shared" si="5"/>
        <v>2331029</v>
      </c>
      <c r="R22" s="69">
        <v>16.364644103255337</v>
      </c>
      <c r="S22" s="70">
        <v>40936</v>
      </c>
      <c r="T22" s="59">
        <f t="shared" si="6"/>
        <v>1.7561343080673815</v>
      </c>
      <c r="U22" s="67">
        <v>20069</v>
      </c>
      <c r="V22" s="67">
        <v>0</v>
      </c>
      <c r="W22" s="67">
        <v>0</v>
      </c>
      <c r="X22" s="67">
        <v>0</v>
      </c>
      <c r="Y22" s="67">
        <f t="shared" si="7"/>
        <v>20069</v>
      </c>
      <c r="Z22" s="71">
        <v>20069</v>
      </c>
      <c r="AA22" s="62"/>
      <c r="AB22" s="63"/>
    </row>
    <row r="23" spans="1:28" ht="13.5" thickBot="1" thickTop="1">
      <c r="A23" s="64">
        <v>17</v>
      </c>
      <c r="B23" s="48" t="s">
        <v>53</v>
      </c>
      <c r="C23" s="65">
        <v>1515716</v>
      </c>
      <c r="D23" s="66">
        <v>556021</v>
      </c>
      <c r="E23" s="66">
        <f t="shared" si="0"/>
        <v>2071737</v>
      </c>
      <c r="F23" s="50">
        <f t="shared" si="1"/>
        <v>74.84001457976079</v>
      </c>
      <c r="G23" s="51">
        <v>14.745983842841381</v>
      </c>
      <c r="H23" s="67">
        <v>213400</v>
      </c>
      <c r="I23" s="67">
        <v>31223</v>
      </c>
      <c r="J23" s="67">
        <v>35639</v>
      </c>
      <c r="K23" s="68">
        <f t="shared" si="2"/>
        <v>280262</v>
      </c>
      <c r="L23" s="50">
        <f t="shared" si="3"/>
        <v>10.124263922569767</v>
      </c>
      <c r="M23" s="51">
        <v>1.994818320936688</v>
      </c>
      <c r="N23" s="66">
        <v>416222</v>
      </c>
      <c r="O23" s="50">
        <f t="shared" si="4"/>
        <v>15.03572149766944</v>
      </c>
      <c r="P23" s="51">
        <v>2.9625395921563045</v>
      </c>
      <c r="Q23" s="66">
        <f t="shared" si="5"/>
        <v>2768221</v>
      </c>
      <c r="R23" s="69">
        <v>19.703341755934375</v>
      </c>
      <c r="S23" s="70">
        <v>191010</v>
      </c>
      <c r="T23" s="59">
        <f t="shared" si="6"/>
        <v>6.900099377903715</v>
      </c>
      <c r="U23" s="67">
        <v>18482</v>
      </c>
      <c r="V23" s="67">
        <v>0</v>
      </c>
      <c r="W23" s="67">
        <v>0</v>
      </c>
      <c r="X23" s="67">
        <v>0</v>
      </c>
      <c r="Y23" s="67">
        <f t="shared" si="7"/>
        <v>18482</v>
      </c>
      <c r="Z23" s="71">
        <v>191010</v>
      </c>
      <c r="AA23" s="62"/>
      <c r="AB23" s="63"/>
    </row>
    <row r="24" spans="1:28" ht="13.5" thickBot="1" thickTop="1">
      <c r="A24" s="64">
        <v>18</v>
      </c>
      <c r="B24" s="48" t="s">
        <v>54</v>
      </c>
      <c r="C24" s="65">
        <v>494603</v>
      </c>
      <c r="D24" s="66">
        <v>188519</v>
      </c>
      <c r="E24" s="66">
        <f t="shared" si="0"/>
        <v>683122</v>
      </c>
      <c r="F24" s="50">
        <f t="shared" si="1"/>
        <v>64.38752292747849</v>
      </c>
      <c r="G24" s="51">
        <v>5.211489166920964</v>
      </c>
      <c r="H24" s="67">
        <v>77712</v>
      </c>
      <c r="I24" s="67">
        <v>1000</v>
      </c>
      <c r="J24" s="67">
        <v>6500</v>
      </c>
      <c r="K24" s="68">
        <f t="shared" si="2"/>
        <v>85212</v>
      </c>
      <c r="L24" s="50">
        <f t="shared" si="3"/>
        <v>8.03163944902418</v>
      </c>
      <c r="M24" s="51">
        <v>0.6500762892889839</v>
      </c>
      <c r="N24" s="66">
        <v>292620</v>
      </c>
      <c r="O24" s="50">
        <f t="shared" si="4"/>
        <v>27.580837623497345</v>
      </c>
      <c r="P24" s="51">
        <v>2.232377174244736</v>
      </c>
      <c r="Q24" s="66">
        <f t="shared" si="5"/>
        <v>1060954</v>
      </c>
      <c r="R24" s="69">
        <v>8.093942630454684</v>
      </c>
      <c r="S24" s="70">
        <v>68552</v>
      </c>
      <c r="T24" s="59">
        <f t="shared" si="6"/>
        <v>6.461354592187786</v>
      </c>
      <c r="U24" s="67">
        <v>100000</v>
      </c>
      <c r="V24" s="67">
        <v>0</v>
      </c>
      <c r="W24" s="67">
        <v>0</v>
      </c>
      <c r="X24" s="67">
        <v>57652</v>
      </c>
      <c r="Y24" s="67">
        <f t="shared" si="7"/>
        <v>157652</v>
      </c>
      <c r="Z24" s="71">
        <v>89100</v>
      </c>
      <c r="AA24" s="62"/>
      <c r="AB24" s="63"/>
    </row>
    <row r="25" spans="1:28" ht="13.5" thickBot="1" thickTop="1">
      <c r="A25" s="64">
        <v>19</v>
      </c>
      <c r="B25" s="48" t="s">
        <v>55</v>
      </c>
      <c r="C25" s="65">
        <v>1182784</v>
      </c>
      <c r="D25" s="66">
        <v>392772</v>
      </c>
      <c r="E25" s="66">
        <f t="shared" si="0"/>
        <v>1575556</v>
      </c>
      <c r="F25" s="50">
        <f t="shared" si="1"/>
        <v>61.64701831541962</v>
      </c>
      <c r="G25" s="51">
        <v>12.4830132471319</v>
      </c>
      <c r="H25" s="67">
        <v>396132</v>
      </c>
      <c r="I25" s="67">
        <v>38503</v>
      </c>
      <c r="J25" s="67">
        <v>49537</v>
      </c>
      <c r="K25" s="68">
        <f t="shared" si="2"/>
        <v>484172</v>
      </c>
      <c r="L25" s="50">
        <f t="shared" si="3"/>
        <v>18.944271198112506</v>
      </c>
      <c r="M25" s="51">
        <v>3.836058819800976</v>
      </c>
      <c r="N25" s="66">
        <v>496042</v>
      </c>
      <c r="O25" s="50">
        <f t="shared" si="4"/>
        <v>19.408710486467875</v>
      </c>
      <c r="P25" s="51">
        <v>3.9301039487862077</v>
      </c>
      <c r="Q25" s="66">
        <f t="shared" si="5"/>
        <v>2555770</v>
      </c>
      <c r="R25" s="69">
        <v>20.249176015719083</v>
      </c>
      <c r="S25" s="70">
        <v>0</v>
      </c>
      <c r="T25" s="59">
        <f t="shared" si="6"/>
        <v>0</v>
      </c>
      <c r="U25" s="67">
        <v>0</v>
      </c>
      <c r="V25" s="67">
        <v>0</v>
      </c>
      <c r="W25" s="67">
        <v>0</v>
      </c>
      <c r="X25" s="67">
        <v>0</v>
      </c>
      <c r="Y25" s="67">
        <f t="shared" si="7"/>
        <v>0</v>
      </c>
      <c r="Z25" s="71">
        <v>0</v>
      </c>
      <c r="AA25" s="62"/>
      <c r="AB25" s="63"/>
    </row>
    <row r="26" spans="1:28" ht="13.5" thickBot="1" thickTop="1">
      <c r="A26" s="64">
        <v>20</v>
      </c>
      <c r="B26" s="48" t="s">
        <v>56</v>
      </c>
      <c r="C26" s="65">
        <v>902703</v>
      </c>
      <c r="D26" s="66">
        <v>268471</v>
      </c>
      <c r="E26" s="66">
        <f t="shared" si="0"/>
        <v>1171174</v>
      </c>
      <c r="F26" s="50">
        <f t="shared" si="1"/>
        <v>68.50376890227176</v>
      </c>
      <c r="G26" s="51">
        <v>10.048338109374196</v>
      </c>
      <c r="H26" s="67">
        <v>153761</v>
      </c>
      <c r="I26" s="67">
        <v>40384</v>
      </c>
      <c r="J26" s="67">
        <v>37084</v>
      </c>
      <c r="K26" s="68">
        <f t="shared" si="2"/>
        <v>231229</v>
      </c>
      <c r="L26" s="50">
        <f t="shared" si="3"/>
        <v>13.524939914567257</v>
      </c>
      <c r="M26" s="51">
        <v>1.9838787171611443</v>
      </c>
      <c r="N26" s="66">
        <v>307246</v>
      </c>
      <c r="O26" s="50">
        <f t="shared" si="4"/>
        <v>17.971291183160986</v>
      </c>
      <c r="P26" s="51">
        <v>2.6360828457195806</v>
      </c>
      <c r="Q26" s="66">
        <f t="shared" si="5"/>
        <v>1709649</v>
      </c>
      <c r="R26" s="69">
        <v>14.668299672254921</v>
      </c>
      <c r="S26" s="70">
        <v>20591</v>
      </c>
      <c r="T26" s="59">
        <f t="shared" si="6"/>
        <v>1.204399265580245</v>
      </c>
      <c r="U26" s="67">
        <v>0</v>
      </c>
      <c r="V26" s="67">
        <v>0</v>
      </c>
      <c r="W26" s="67">
        <v>0</v>
      </c>
      <c r="X26" s="67">
        <v>66619</v>
      </c>
      <c r="Y26" s="67">
        <f t="shared" si="7"/>
        <v>66619</v>
      </c>
      <c r="Z26" s="71">
        <v>0</v>
      </c>
      <c r="AA26" s="62"/>
      <c r="AB26" s="63"/>
    </row>
    <row r="27" spans="1:28" ht="13.5" thickBot="1" thickTop="1">
      <c r="A27" s="64">
        <v>21</v>
      </c>
      <c r="B27" s="48" t="s">
        <v>57</v>
      </c>
      <c r="C27" s="65">
        <v>1276640</v>
      </c>
      <c r="D27" s="66">
        <v>284480</v>
      </c>
      <c r="E27" s="66">
        <f t="shared" si="0"/>
        <v>1561120</v>
      </c>
      <c r="F27" s="50">
        <f t="shared" si="1"/>
        <v>69.92968150172862</v>
      </c>
      <c r="G27" s="51">
        <v>13.46245720543976</v>
      </c>
      <c r="H27" s="67">
        <v>304718</v>
      </c>
      <c r="I27" s="67">
        <v>16676</v>
      </c>
      <c r="J27" s="67">
        <v>44532</v>
      </c>
      <c r="K27" s="68">
        <f t="shared" si="2"/>
        <v>365926</v>
      </c>
      <c r="L27" s="50">
        <f t="shared" si="3"/>
        <v>16.391493692478186</v>
      </c>
      <c r="M27" s="51">
        <v>3.1555954157001063</v>
      </c>
      <c r="N27" s="66">
        <v>305368</v>
      </c>
      <c r="O27" s="50">
        <f t="shared" si="4"/>
        <v>13.678824805793191</v>
      </c>
      <c r="P27" s="51">
        <v>2.6333681151421597</v>
      </c>
      <c r="Q27" s="66">
        <f t="shared" si="5"/>
        <v>2232414</v>
      </c>
      <c r="R27" s="69">
        <v>19.251420736282025</v>
      </c>
      <c r="S27" s="70">
        <v>91312</v>
      </c>
      <c r="T27" s="59">
        <f t="shared" si="6"/>
        <v>4.090280745417293</v>
      </c>
      <c r="U27" s="67">
        <v>0</v>
      </c>
      <c r="V27" s="67">
        <v>0</v>
      </c>
      <c r="W27" s="67">
        <v>0</v>
      </c>
      <c r="X27" s="67">
        <v>0</v>
      </c>
      <c r="Y27" s="67">
        <f t="shared" si="7"/>
        <v>0</v>
      </c>
      <c r="Z27" s="71">
        <v>0</v>
      </c>
      <c r="AA27" s="62"/>
      <c r="AB27" s="63"/>
    </row>
    <row r="28" spans="1:28" ht="13.5" thickBot="1" thickTop="1">
      <c r="A28" s="64">
        <v>22</v>
      </c>
      <c r="B28" s="48" t="s">
        <v>58</v>
      </c>
      <c r="C28" s="65">
        <v>821580</v>
      </c>
      <c r="D28" s="66">
        <v>242165</v>
      </c>
      <c r="E28" s="66">
        <f t="shared" si="0"/>
        <v>1063745</v>
      </c>
      <c r="F28" s="50">
        <f t="shared" si="1"/>
        <v>73.98338869507643</v>
      </c>
      <c r="G28" s="51">
        <v>9.426686398922406</v>
      </c>
      <c r="H28" s="67">
        <v>134311</v>
      </c>
      <c r="I28" s="67">
        <v>12525</v>
      </c>
      <c r="J28" s="67">
        <v>9504</v>
      </c>
      <c r="K28" s="68">
        <f t="shared" si="2"/>
        <v>156340</v>
      </c>
      <c r="L28" s="50">
        <f t="shared" si="3"/>
        <v>10.873435822107975</v>
      </c>
      <c r="M28" s="51">
        <v>1.3854524830739783</v>
      </c>
      <c r="N28" s="66">
        <v>217731</v>
      </c>
      <c r="O28" s="50">
        <f t="shared" si="4"/>
        <v>15.143175482815604</v>
      </c>
      <c r="P28" s="51">
        <v>1.9294867250363334</v>
      </c>
      <c r="Q28" s="66">
        <f t="shared" si="5"/>
        <v>1437816</v>
      </c>
      <c r="R28" s="69">
        <v>12.741625607032718</v>
      </c>
      <c r="S28" s="70">
        <v>42944</v>
      </c>
      <c r="T28" s="59">
        <f t="shared" si="6"/>
        <v>2.9867521296188104</v>
      </c>
      <c r="U28" s="67">
        <v>0</v>
      </c>
      <c r="V28" s="67">
        <v>0</v>
      </c>
      <c r="W28" s="67">
        <v>0</v>
      </c>
      <c r="X28" s="67">
        <v>0</v>
      </c>
      <c r="Y28" s="67">
        <f t="shared" si="7"/>
        <v>0</v>
      </c>
      <c r="Z28" s="71">
        <v>0</v>
      </c>
      <c r="AA28" s="62"/>
      <c r="AB28" s="63"/>
    </row>
    <row r="29" spans="1:28" ht="13.5" thickBot="1" thickTop="1">
      <c r="A29" s="64">
        <v>23</v>
      </c>
      <c r="B29" s="48" t="s">
        <v>59</v>
      </c>
      <c r="C29" s="65">
        <v>759402</v>
      </c>
      <c r="D29" s="66">
        <v>294381</v>
      </c>
      <c r="E29" s="66">
        <f t="shared" si="0"/>
        <v>1053783</v>
      </c>
      <c r="F29" s="50">
        <f t="shared" si="1"/>
        <v>82.58260941118387</v>
      </c>
      <c r="G29" s="51">
        <v>9.836763841048475</v>
      </c>
      <c r="H29" s="67">
        <v>87390</v>
      </c>
      <c r="I29" s="67">
        <v>2508</v>
      </c>
      <c r="J29" s="67">
        <v>0</v>
      </c>
      <c r="K29" s="68">
        <f t="shared" si="2"/>
        <v>89898</v>
      </c>
      <c r="L29" s="50">
        <f t="shared" si="3"/>
        <v>7.045104562178937</v>
      </c>
      <c r="M29" s="51">
        <v>0.8391721974852279</v>
      </c>
      <c r="N29" s="66">
        <v>132354</v>
      </c>
      <c r="O29" s="50">
        <f t="shared" si="4"/>
        <v>10.372286026637202</v>
      </c>
      <c r="P29" s="51">
        <v>1.235486852054104</v>
      </c>
      <c r="Q29" s="66">
        <f t="shared" si="5"/>
        <v>1276035</v>
      </c>
      <c r="R29" s="69">
        <v>11.911422890587806</v>
      </c>
      <c r="S29" s="70">
        <v>29983</v>
      </c>
      <c r="T29" s="59">
        <f t="shared" si="6"/>
        <v>2.3497004392512744</v>
      </c>
      <c r="U29" s="67">
        <v>0</v>
      </c>
      <c r="V29" s="67">
        <v>0</v>
      </c>
      <c r="W29" s="67">
        <v>0</v>
      </c>
      <c r="X29" s="67">
        <v>0</v>
      </c>
      <c r="Y29" s="67">
        <f t="shared" si="7"/>
        <v>0</v>
      </c>
      <c r="Z29" s="71">
        <v>0</v>
      </c>
      <c r="AA29" s="62"/>
      <c r="AB29" s="63"/>
    </row>
    <row r="30" spans="1:28" ht="13.5" thickBot="1" thickTop="1">
      <c r="A30" s="64">
        <v>24</v>
      </c>
      <c r="B30" s="48" t="s">
        <v>60</v>
      </c>
      <c r="C30" s="65">
        <v>1358064</v>
      </c>
      <c r="D30" s="66">
        <v>565854</v>
      </c>
      <c r="E30" s="66">
        <f t="shared" si="0"/>
        <v>1923918</v>
      </c>
      <c r="F30" s="50">
        <f t="shared" si="1"/>
        <v>67.3545714662812</v>
      </c>
      <c r="G30" s="51">
        <v>18.284543959855924</v>
      </c>
      <c r="H30" s="67">
        <v>345924</v>
      </c>
      <c r="I30" s="67">
        <v>35870</v>
      </c>
      <c r="J30" s="67">
        <v>37444</v>
      </c>
      <c r="K30" s="68">
        <f t="shared" si="2"/>
        <v>419238</v>
      </c>
      <c r="L30" s="50">
        <f t="shared" si="3"/>
        <v>14.67713064298</v>
      </c>
      <c r="M30" s="51">
        <v>3.9843567348723163</v>
      </c>
      <c r="N30" s="66">
        <v>513247</v>
      </c>
      <c r="O30" s="50">
        <f t="shared" si="4"/>
        <v>17.968297890738807</v>
      </c>
      <c r="P30" s="51">
        <v>4.877800058923599</v>
      </c>
      <c r="Q30" s="66">
        <f t="shared" si="5"/>
        <v>2856403</v>
      </c>
      <c r="R30" s="69">
        <v>27.14670075365184</v>
      </c>
      <c r="S30" s="70">
        <v>0</v>
      </c>
      <c r="T30" s="59">
        <f t="shared" si="6"/>
        <v>0</v>
      </c>
      <c r="U30" s="67">
        <v>247127</v>
      </c>
      <c r="V30" s="67">
        <v>0</v>
      </c>
      <c r="W30" s="67">
        <v>0</v>
      </c>
      <c r="X30" s="67">
        <v>0</v>
      </c>
      <c r="Y30" s="67">
        <f t="shared" si="7"/>
        <v>247127</v>
      </c>
      <c r="Z30" s="71">
        <v>247127</v>
      </c>
      <c r="AA30" s="62"/>
      <c r="AB30" s="63"/>
    </row>
    <row r="31" spans="1:28" ht="13.5" thickBot="1" thickTop="1">
      <c r="A31" s="64">
        <v>25</v>
      </c>
      <c r="B31" s="48" t="s">
        <v>61</v>
      </c>
      <c r="C31" s="65">
        <v>990424</v>
      </c>
      <c r="D31" s="66">
        <v>269212</v>
      </c>
      <c r="E31" s="66">
        <f t="shared" si="0"/>
        <v>1259636</v>
      </c>
      <c r="F31" s="50">
        <f t="shared" si="1"/>
        <v>74.17761249841737</v>
      </c>
      <c r="G31" s="51">
        <v>13.709876140098826</v>
      </c>
      <c r="H31" s="67">
        <v>170304</v>
      </c>
      <c r="I31" s="67">
        <v>0</v>
      </c>
      <c r="J31" s="67">
        <v>11613</v>
      </c>
      <c r="K31" s="68">
        <f t="shared" si="2"/>
        <v>181917</v>
      </c>
      <c r="L31" s="50">
        <f t="shared" si="3"/>
        <v>10.712752519675997</v>
      </c>
      <c r="M31" s="51">
        <v>1.9799843270423823</v>
      </c>
      <c r="N31" s="66">
        <v>256582</v>
      </c>
      <c r="O31" s="50">
        <f t="shared" si="4"/>
        <v>15.109634981906622</v>
      </c>
      <c r="P31" s="51">
        <v>2.7926380635190142</v>
      </c>
      <c r="Q31" s="66">
        <f t="shared" si="5"/>
        <v>1698135</v>
      </c>
      <c r="R31" s="69">
        <v>18.482498530660223</v>
      </c>
      <c r="S31" s="70">
        <v>0</v>
      </c>
      <c r="T31" s="59">
        <f t="shared" si="6"/>
        <v>0</v>
      </c>
      <c r="U31" s="67">
        <v>47852</v>
      </c>
      <c r="V31" s="67">
        <v>0</v>
      </c>
      <c r="W31" s="67">
        <v>0</v>
      </c>
      <c r="X31" s="67">
        <v>0</v>
      </c>
      <c r="Y31" s="67">
        <f t="shared" si="7"/>
        <v>47852</v>
      </c>
      <c r="Z31" s="71">
        <v>47852</v>
      </c>
      <c r="AA31" s="62"/>
      <c r="AB31" s="63"/>
    </row>
    <row r="32" spans="1:28" ht="13.5" thickBot="1" thickTop="1">
      <c r="A32" s="64">
        <v>26</v>
      </c>
      <c r="B32" s="48" t="s">
        <v>62</v>
      </c>
      <c r="C32" s="65">
        <v>1265924</v>
      </c>
      <c r="D32" s="66">
        <v>316305</v>
      </c>
      <c r="E32" s="66">
        <f t="shared" si="0"/>
        <v>1582229</v>
      </c>
      <c r="F32" s="50">
        <f t="shared" si="1"/>
        <v>66.49767270816916</v>
      </c>
      <c r="G32" s="51">
        <v>17.43022858716607</v>
      </c>
      <c r="H32" s="67">
        <v>76313</v>
      </c>
      <c r="I32" s="67">
        <v>30214</v>
      </c>
      <c r="J32" s="67">
        <v>10521</v>
      </c>
      <c r="K32" s="68">
        <f t="shared" si="2"/>
        <v>117048</v>
      </c>
      <c r="L32" s="50">
        <f t="shared" si="3"/>
        <v>4.919275019700551</v>
      </c>
      <c r="M32" s="51">
        <v>1.289429909115946</v>
      </c>
      <c r="N32" s="66">
        <v>680098</v>
      </c>
      <c r="O32" s="50">
        <f t="shared" si="4"/>
        <v>28.58305227213029</v>
      </c>
      <c r="P32" s="51">
        <v>7.492128890112917</v>
      </c>
      <c r="Q32" s="66">
        <f t="shared" si="5"/>
        <v>2379375</v>
      </c>
      <c r="R32" s="69">
        <v>26.21178738639493</v>
      </c>
      <c r="S32" s="70">
        <v>178422</v>
      </c>
      <c r="T32" s="59">
        <f t="shared" si="6"/>
        <v>7.498691883372735</v>
      </c>
      <c r="U32" s="67">
        <v>0</v>
      </c>
      <c r="V32" s="67">
        <v>0</v>
      </c>
      <c r="W32" s="67">
        <v>0</v>
      </c>
      <c r="X32" s="67">
        <v>0</v>
      </c>
      <c r="Y32" s="67">
        <f t="shared" si="7"/>
        <v>0</v>
      </c>
      <c r="Z32" s="71">
        <v>0</v>
      </c>
      <c r="AA32" s="62"/>
      <c r="AB32" s="63"/>
    </row>
    <row r="33" spans="1:28" ht="13.5" thickBot="1" thickTop="1">
      <c r="A33" s="64">
        <v>27</v>
      </c>
      <c r="B33" s="48" t="s">
        <v>63</v>
      </c>
      <c r="C33" s="65">
        <v>678318</v>
      </c>
      <c r="D33" s="66">
        <v>240599</v>
      </c>
      <c r="E33" s="66">
        <f t="shared" si="0"/>
        <v>918917</v>
      </c>
      <c r="F33" s="50">
        <f t="shared" si="1"/>
        <v>76.51991945946575</v>
      </c>
      <c r="G33" s="51">
        <v>10.258976019291742</v>
      </c>
      <c r="H33" s="67">
        <v>65137</v>
      </c>
      <c r="I33" s="67">
        <v>0</v>
      </c>
      <c r="J33" s="67">
        <v>4022</v>
      </c>
      <c r="K33" s="68">
        <f t="shared" si="2"/>
        <v>69159</v>
      </c>
      <c r="L33" s="50">
        <f t="shared" si="3"/>
        <v>5.7589979398544076</v>
      </c>
      <c r="M33" s="51">
        <v>0.7721051221363819</v>
      </c>
      <c r="N33" s="66">
        <v>212810</v>
      </c>
      <c r="O33" s="50">
        <f t="shared" si="4"/>
        <v>17.721082600679832</v>
      </c>
      <c r="P33" s="51">
        <v>2.3758540615370873</v>
      </c>
      <c r="Q33" s="66">
        <f t="shared" si="5"/>
        <v>1200886</v>
      </c>
      <c r="R33" s="69">
        <v>13.406935202965212</v>
      </c>
      <c r="S33" s="70">
        <v>26443</v>
      </c>
      <c r="T33" s="59">
        <f t="shared" si="6"/>
        <v>2.2019575546721337</v>
      </c>
      <c r="U33" s="67">
        <v>0</v>
      </c>
      <c r="V33" s="67">
        <v>0</v>
      </c>
      <c r="W33" s="67">
        <v>0</v>
      </c>
      <c r="X33" s="67">
        <v>0</v>
      </c>
      <c r="Y33" s="67">
        <f t="shared" si="7"/>
        <v>0</v>
      </c>
      <c r="Z33" s="71">
        <v>0</v>
      </c>
      <c r="AA33" s="62"/>
      <c r="AB33" s="63"/>
    </row>
    <row r="34" spans="1:28" ht="13.5" thickBot="1" thickTop="1">
      <c r="A34" s="64">
        <v>28</v>
      </c>
      <c r="B34" s="48" t="s">
        <v>64</v>
      </c>
      <c r="C34" s="65">
        <v>526730</v>
      </c>
      <c r="D34" s="66">
        <v>167126</v>
      </c>
      <c r="E34" s="66">
        <f t="shared" si="0"/>
        <v>693856</v>
      </c>
      <c r="F34" s="50">
        <f t="shared" si="1"/>
        <v>66.17580858060627</v>
      </c>
      <c r="G34" s="51">
        <v>7.829476083546789</v>
      </c>
      <c r="H34" s="67">
        <v>76330</v>
      </c>
      <c r="I34" s="67">
        <v>1415</v>
      </c>
      <c r="J34" s="67">
        <v>3889</v>
      </c>
      <c r="K34" s="68">
        <f t="shared" si="2"/>
        <v>81634</v>
      </c>
      <c r="L34" s="50">
        <f t="shared" si="3"/>
        <v>7.785759520230728</v>
      </c>
      <c r="M34" s="51">
        <v>0.9211586418568962</v>
      </c>
      <c r="N34" s="66">
        <v>273014</v>
      </c>
      <c r="O34" s="50">
        <f t="shared" si="4"/>
        <v>26.038431899163</v>
      </c>
      <c r="P34" s="51">
        <v>3.080691935320071</v>
      </c>
      <c r="Q34" s="66">
        <f t="shared" si="5"/>
        <v>1048504</v>
      </c>
      <c r="R34" s="69">
        <v>11.831326660723755</v>
      </c>
      <c r="S34" s="70">
        <v>0</v>
      </c>
      <c r="T34" s="59">
        <f t="shared" si="6"/>
        <v>0</v>
      </c>
      <c r="U34" s="67">
        <v>0</v>
      </c>
      <c r="V34" s="67">
        <v>0</v>
      </c>
      <c r="W34" s="67">
        <v>0</v>
      </c>
      <c r="X34" s="67">
        <v>0</v>
      </c>
      <c r="Y34" s="67">
        <f t="shared" si="7"/>
        <v>0</v>
      </c>
      <c r="Z34" s="71">
        <v>0</v>
      </c>
      <c r="AA34" s="62"/>
      <c r="AB34" s="63"/>
    </row>
    <row r="35" spans="1:28" ht="13.5" thickBot="1" thickTop="1">
      <c r="A35" s="64">
        <v>29</v>
      </c>
      <c r="B35" s="48" t="s">
        <v>65</v>
      </c>
      <c r="C35" s="65">
        <v>608754</v>
      </c>
      <c r="D35" s="66">
        <v>173831</v>
      </c>
      <c r="E35" s="66">
        <f t="shared" si="0"/>
        <v>782585</v>
      </c>
      <c r="F35" s="50">
        <f t="shared" si="1"/>
        <v>79.52558108340185</v>
      </c>
      <c r="G35" s="51">
        <v>9.769977902897592</v>
      </c>
      <c r="H35" s="67">
        <v>92626</v>
      </c>
      <c r="I35" s="67">
        <v>4484</v>
      </c>
      <c r="J35" s="67">
        <v>15114</v>
      </c>
      <c r="K35" s="68">
        <f t="shared" si="2"/>
        <v>112224</v>
      </c>
      <c r="L35" s="50">
        <f t="shared" si="3"/>
        <v>11.404101549996087</v>
      </c>
      <c r="M35" s="51">
        <v>1.401031198112383</v>
      </c>
      <c r="N35" s="66">
        <v>89258</v>
      </c>
      <c r="O35" s="50">
        <f t="shared" si="4"/>
        <v>9.07031736660207</v>
      </c>
      <c r="P35" s="51">
        <v>1.1143181733062009</v>
      </c>
      <c r="Q35" s="66">
        <f t="shared" si="5"/>
        <v>984067</v>
      </c>
      <c r="R35" s="69">
        <v>12.285327274316176</v>
      </c>
      <c r="S35" s="70">
        <v>35892</v>
      </c>
      <c r="T35" s="59">
        <f t="shared" si="6"/>
        <v>3.6473126321683385</v>
      </c>
      <c r="U35" s="67">
        <v>0</v>
      </c>
      <c r="V35" s="67">
        <v>0</v>
      </c>
      <c r="W35" s="67">
        <v>0</v>
      </c>
      <c r="X35" s="67">
        <v>0</v>
      </c>
      <c r="Y35" s="67">
        <f t="shared" si="7"/>
        <v>0</v>
      </c>
      <c r="Z35" s="71">
        <v>0</v>
      </c>
      <c r="AA35" s="62"/>
      <c r="AB35" s="63"/>
    </row>
    <row r="36" spans="1:28" ht="13.5" thickBot="1" thickTop="1">
      <c r="A36" s="64">
        <v>30</v>
      </c>
      <c r="B36" s="48" t="s">
        <v>66</v>
      </c>
      <c r="C36" s="65">
        <v>779097</v>
      </c>
      <c r="D36" s="66">
        <v>370082</v>
      </c>
      <c r="E36" s="66">
        <f t="shared" si="0"/>
        <v>1149179</v>
      </c>
      <c r="F36" s="50">
        <f t="shared" si="1"/>
        <v>75.02005772184755</v>
      </c>
      <c r="G36" s="51">
        <v>14.363839760014999</v>
      </c>
      <c r="H36" s="67">
        <v>72559</v>
      </c>
      <c r="I36" s="67">
        <v>3655</v>
      </c>
      <c r="J36" s="67">
        <v>12000</v>
      </c>
      <c r="K36" s="68">
        <f t="shared" si="2"/>
        <v>88214</v>
      </c>
      <c r="L36" s="50">
        <f t="shared" si="3"/>
        <v>5.758736778060737</v>
      </c>
      <c r="M36" s="51">
        <v>1.102606087119555</v>
      </c>
      <c r="N36" s="66">
        <v>294436</v>
      </c>
      <c r="O36" s="50">
        <f t="shared" si="4"/>
        <v>19.22120550009172</v>
      </c>
      <c r="P36" s="51">
        <v>3.6802199862508593</v>
      </c>
      <c r="Q36" s="66">
        <f t="shared" si="5"/>
        <v>1531829</v>
      </c>
      <c r="R36" s="69">
        <v>19.146665833385413</v>
      </c>
      <c r="S36" s="70">
        <v>31144</v>
      </c>
      <c r="T36" s="59">
        <f t="shared" si="6"/>
        <v>2.033125107306364</v>
      </c>
      <c r="U36" s="67">
        <v>0</v>
      </c>
      <c r="V36" s="67">
        <v>0</v>
      </c>
      <c r="W36" s="67">
        <v>0</v>
      </c>
      <c r="X36" s="67">
        <v>31200</v>
      </c>
      <c r="Y36" s="67">
        <f t="shared" si="7"/>
        <v>31200</v>
      </c>
      <c r="Z36" s="71">
        <v>31200</v>
      </c>
      <c r="AA36" s="62"/>
      <c r="AB36" s="63"/>
    </row>
    <row r="37" spans="1:28" ht="13.5" thickBot="1" thickTop="1">
      <c r="A37" s="64">
        <v>31</v>
      </c>
      <c r="B37" s="48" t="s">
        <v>67</v>
      </c>
      <c r="C37" s="65">
        <v>430240</v>
      </c>
      <c r="D37" s="66">
        <v>183803</v>
      </c>
      <c r="E37" s="66">
        <f t="shared" si="0"/>
        <v>614043</v>
      </c>
      <c r="F37" s="50">
        <f t="shared" si="1"/>
        <v>66.46271042796174</v>
      </c>
      <c r="G37" s="51">
        <v>9.388175396752592</v>
      </c>
      <c r="H37" s="67">
        <v>99026</v>
      </c>
      <c r="I37" s="67">
        <v>14329</v>
      </c>
      <c r="J37" s="67">
        <v>11856</v>
      </c>
      <c r="K37" s="68">
        <f t="shared" si="2"/>
        <v>125211</v>
      </c>
      <c r="L37" s="50">
        <f t="shared" si="3"/>
        <v>13.55257276020656</v>
      </c>
      <c r="M37" s="51">
        <v>1.9143656545271075</v>
      </c>
      <c r="N37" s="66">
        <v>184637</v>
      </c>
      <c r="O37" s="50">
        <f t="shared" si="4"/>
        <v>19.9847168118317</v>
      </c>
      <c r="P37" s="51">
        <v>2.822936733633</v>
      </c>
      <c r="Q37" s="66">
        <f t="shared" si="5"/>
        <v>923891</v>
      </c>
      <c r="R37" s="69">
        <v>14.125477784912698</v>
      </c>
      <c r="S37" s="70">
        <v>18492</v>
      </c>
      <c r="T37" s="59">
        <f t="shared" si="6"/>
        <v>2.001534813089423</v>
      </c>
      <c r="U37" s="67">
        <v>0</v>
      </c>
      <c r="V37" s="67">
        <v>0</v>
      </c>
      <c r="W37" s="67">
        <v>0</v>
      </c>
      <c r="X37" s="67">
        <v>0</v>
      </c>
      <c r="Y37" s="67">
        <f t="shared" si="7"/>
        <v>0</v>
      </c>
      <c r="Z37" s="71">
        <v>0</v>
      </c>
      <c r="AA37" s="62"/>
      <c r="AB37" s="63"/>
    </row>
    <row r="38" spans="1:28" ht="13.5" thickBot="1" thickTop="1">
      <c r="A38" s="64">
        <v>32</v>
      </c>
      <c r="B38" s="48" t="s">
        <v>68</v>
      </c>
      <c r="C38" s="65">
        <v>303065</v>
      </c>
      <c r="D38" s="66">
        <v>101261</v>
      </c>
      <c r="E38" s="66">
        <f t="shared" si="0"/>
        <v>404326</v>
      </c>
      <c r="F38" s="50">
        <f t="shared" si="1"/>
        <v>67.56705720354206</v>
      </c>
      <c r="G38" s="51">
        <v>6.335312828065997</v>
      </c>
      <c r="H38" s="67">
        <v>70318</v>
      </c>
      <c r="I38" s="67">
        <v>12440</v>
      </c>
      <c r="J38" s="67">
        <v>15728</v>
      </c>
      <c r="K38" s="68">
        <f t="shared" si="2"/>
        <v>98486</v>
      </c>
      <c r="L38" s="50">
        <f t="shared" si="3"/>
        <v>16.458029401394032</v>
      </c>
      <c r="M38" s="51">
        <v>1.5431597749956911</v>
      </c>
      <c r="N38" s="66">
        <v>95595</v>
      </c>
      <c r="O38" s="50">
        <f t="shared" si="4"/>
        <v>15.974913395063894</v>
      </c>
      <c r="P38" s="51">
        <v>1.4978612055592986</v>
      </c>
      <c r="Q38" s="66">
        <f t="shared" si="5"/>
        <v>598407</v>
      </c>
      <c r="R38" s="69">
        <v>9.376333808620986</v>
      </c>
      <c r="S38" s="70">
        <v>11886</v>
      </c>
      <c r="T38" s="59">
        <f t="shared" si="6"/>
        <v>1.9862735562919551</v>
      </c>
      <c r="U38" s="67">
        <v>10735</v>
      </c>
      <c r="V38" s="67">
        <v>0</v>
      </c>
      <c r="W38" s="67">
        <v>0</v>
      </c>
      <c r="X38" s="67">
        <v>0</v>
      </c>
      <c r="Y38" s="67">
        <f t="shared" si="7"/>
        <v>10735</v>
      </c>
      <c r="Z38" s="71">
        <v>10735</v>
      </c>
      <c r="AA38" s="62"/>
      <c r="AB38" s="63"/>
    </row>
    <row r="39" spans="1:28" ht="13.5" thickBot="1" thickTop="1">
      <c r="A39" s="64">
        <v>33</v>
      </c>
      <c r="B39" s="48" t="s">
        <v>69</v>
      </c>
      <c r="C39" s="65">
        <v>341810</v>
      </c>
      <c r="D39" s="66">
        <v>153348</v>
      </c>
      <c r="E39" s="66">
        <f aca="true" t="shared" si="8" ref="E39:E59">SUM(C39:D39)</f>
        <v>495158</v>
      </c>
      <c r="F39" s="50">
        <f aca="true" t="shared" si="9" ref="F39:F60">(E39/Q39)*100</f>
        <v>57.87530973865071</v>
      </c>
      <c r="G39" s="51">
        <v>7.924810345379469</v>
      </c>
      <c r="H39" s="67">
        <v>120000</v>
      </c>
      <c r="I39" s="67">
        <v>0</v>
      </c>
      <c r="J39" s="67">
        <v>18057</v>
      </c>
      <c r="K39" s="68">
        <f aca="true" t="shared" si="10" ref="K39:K59">SUM(H39:J39)</f>
        <v>138057</v>
      </c>
      <c r="L39" s="50">
        <f aca="true" t="shared" si="11" ref="L39:L60">(K39/Q39)*100</f>
        <v>16.136448641825236</v>
      </c>
      <c r="M39" s="51">
        <v>2.2095483499247783</v>
      </c>
      <c r="N39" s="66">
        <v>222345</v>
      </c>
      <c r="O39" s="50">
        <f aca="true" t="shared" si="12" ref="O39:O60">(N39/Q39)*100</f>
        <v>25.988241619524054</v>
      </c>
      <c r="P39" s="51">
        <v>3.558544860919945</v>
      </c>
      <c r="Q39" s="66">
        <f aca="true" t="shared" si="13" ref="Q39:Q59">E39+K39+N39</f>
        <v>855560</v>
      </c>
      <c r="R39" s="69">
        <v>13.692903556224193</v>
      </c>
      <c r="S39" s="70">
        <v>24000</v>
      </c>
      <c r="T39" s="59">
        <f aca="true" t="shared" si="14" ref="T39:T59">(S39/Q39)*100</f>
        <v>2.8051802328299593</v>
      </c>
      <c r="U39" s="67">
        <v>0</v>
      </c>
      <c r="V39" s="67">
        <v>0</v>
      </c>
      <c r="W39" s="67">
        <v>0</v>
      </c>
      <c r="X39" s="67">
        <v>0</v>
      </c>
      <c r="Y39" s="67">
        <f aca="true" t="shared" si="15" ref="Y39:Y59">SUM(U39:X39)</f>
        <v>0</v>
      </c>
      <c r="Z39" s="71">
        <v>20364</v>
      </c>
      <c r="AA39" s="62"/>
      <c r="AB39" s="63"/>
    </row>
    <row r="40" spans="1:28" ht="13.5" thickBot="1" thickTop="1">
      <c r="A40" s="64">
        <v>34</v>
      </c>
      <c r="B40" s="48" t="s">
        <v>70</v>
      </c>
      <c r="C40" s="65">
        <v>659413</v>
      </c>
      <c r="D40" s="66">
        <v>183078</v>
      </c>
      <c r="E40" s="66">
        <f t="shared" si="8"/>
        <v>842491</v>
      </c>
      <c r="F40" s="50">
        <f t="shared" si="9"/>
        <v>67.27909262892769</v>
      </c>
      <c r="G40" s="51">
        <v>14.02305298024268</v>
      </c>
      <c r="H40" s="67">
        <v>81137</v>
      </c>
      <c r="I40" s="67">
        <v>985</v>
      </c>
      <c r="J40" s="67">
        <v>20590</v>
      </c>
      <c r="K40" s="68">
        <f t="shared" si="10"/>
        <v>102712</v>
      </c>
      <c r="L40" s="50">
        <f t="shared" si="11"/>
        <v>8.202307398064098</v>
      </c>
      <c r="M40" s="51">
        <v>1.7096156726976148</v>
      </c>
      <c r="N40" s="66">
        <v>307030</v>
      </c>
      <c r="O40" s="50">
        <f t="shared" si="12"/>
        <v>24.518599973008218</v>
      </c>
      <c r="P40" s="51">
        <v>5.1104379234008555</v>
      </c>
      <c r="Q40" s="66">
        <f t="shared" si="13"/>
        <v>1252233</v>
      </c>
      <c r="R40" s="69">
        <v>20.84310657634115</v>
      </c>
      <c r="S40" s="70">
        <v>136170</v>
      </c>
      <c r="T40" s="59">
        <f t="shared" si="14"/>
        <v>10.874174374896684</v>
      </c>
      <c r="U40" s="67">
        <v>14128</v>
      </c>
      <c r="V40" s="67">
        <v>0</v>
      </c>
      <c r="W40" s="67">
        <v>0</v>
      </c>
      <c r="X40" s="67">
        <v>0</v>
      </c>
      <c r="Y40" s="67">
        <f t="shared" si="15"/>
        <v>14128</v>
      </c>
      <c r="Z40" s="71">
        <v>14128</v>
      </c>
      <c r="AA40" s="62"/>
      <c r="AB40" s="63"/>
    </row>
    <row r="41" spans="1:28" ht="13.5" thickBot="1" thickTop="1">
      <c r="A41" s="64">
        <v>35</v>
      </c>
      <c r="B41" s="48" t="s">
        <v>71</v>
      </c>
      <c r="C41" s="65">
        <v>394259</v>
      </c>
      <c r="D41" s="66">
        <v>126701</v>
      </c>
      <c r="E41" s="66">
        <f t="shared" si="8"/>
        <v>520960</v>
      </c>
      <c r="F41" s="50">
        <f t="shared" si="9"/>
        <v>71.78536044943014</v>
      </c>
      <c r="G41" s="51">
        <v>8.801338041256273</v>
      </c>
      <c r="H41" s="67">
        <v>79558</v>
      </c>
      <c r="I41" s="67">
        <v>1665</v>
      </c>
      <c r="J41" s="67">
        <v>11142</v>
      </c>
      <c r="K41" s="68">
        <f t="shared" si="10"/>
        <v>92365</v>
      </c>
      <c r="L41" s="50">
        <f t="shared" si="11"/>
        <v>12.727377952072358</v>
      </c>
      <c r="M41" s="51">
        <v>1.560456826206687</v>
      </c>
      <c r="N41" s="66">
        <v>112394</v>
      </c>
      <c r="O41" s="50">
        <f t="shared" si="12"/>
        <v>15.48726159849749</v>
      </c>
      <c r="P41" s="51">
        <v>1.8988359716848846</v>
      </c>
      <c r="Q41" s="66">
        <f t="shared" si="13"/>
        <v>725719</v>
      </c>
      <c r="R41" s="69">
        <v>12.260630839147844</v>
      </c>
      <c r="S41" s="70" t="s">
        <v>72</v>
      </c>
      <c r="T41" s="59">
        <f t="shared" si="14"/>
        <v>-1.5102264099465494</v>
      </c>
      <c r="U41" s="67">
        <v>2690</v>
      </c>
      <c r="V41" s="67">
        <v>0</v>
      </c>
      <c r="W41" s="67">
        <v>0</v>
      </c>
      <c r="X41" s="67">
        <v>10400</v>
      </c>
      <c r="Y41" s="67">
        <f t="shared" si="15"/>
        <v>13090</v>
      </c>
      <c r="Z41" s="71">
        <v>11363</v>
      </c>
      <c r="AA41" s="62"/>
      <c r="AB41" s="63"/>
    </row>
    <row r="42" spans="1:28" ht="13.5" thickBot="1" thickTop="1">
      <c r="A42" s="64">
        <v>36</v>
      </c>
      <c r="B42" s="48" t="s">
        <v>73</v>
      </c>
      <c r="C42" s="65">
        <v>361170</v>
      </c>
      <c r="D42" s="66">
        <v>109073</v>
      </c>
      <c r="E42" s="66">
        <f t="shared" si="8"/>
        <v>470243</v>
      </c>
      <c r="F42" s="50">
        <f t="shared" si="9"/>
        <v>74.86205436315761</v>
      </c>
      <c r="G42" s="51">
        <v>8.029694517015864</v>
      </c>
      <c r="H42" s="67">
        <v>67530</v>
      </c>
      <c r="I42" s="67">
        <v>0</v>
      </c>
      <c r="J42" s="67">
        <v>13576</v>
      </c>
      <c r="K42" s="68">
        <f t="shared" si="10"/>
        <v>81106</v>
      </c>
      <c r="L42" s="50">
        <f t="shared" si="11"/>
        <v>12.911966326299936</v>
      </c>
      <c r="M42" s="51">
        <v>1.3849358810170245</v>
      </c>
      <c r="N42" s="66">
        <v>76797</v>
      </c>
      <c r="O42" s="50">
        <f t="shared" si="12"/>
        <v>12.225979310542453</v>
      </c>
      <c r="P42" s="51">
        <v>1.3113570001536807</v>
      </c>
      <c r="Q42" s="66">
        <f t="shared" si="13"/>
        <v>628146</v>
      </c>
      <c r="R42" s="69">
        <v>10.725987398186568</v>
      </c>
      <c r="S42" s="70">
        <v>81698</v>
      </c>
      <c r="T42" s="59">
        <f t="shared" si="14"/>
        <v>13.006211931620992</v>
      </c>
      <c r="U42" s="67">
        <v>17620</v>
      </c>
      <c r="V42" s="67">
        <v>0</v>
      </c>
      <c r="W42" s="67">
        <v>0</v>
      </c>
      <c r="X42" s="67">
        <v>0</v>
      </c>
      <c r="Y42" s="67">
        <f t="shared" si="15"/>
        <v>17620</v>
      </c>
      <c r="Z42" s="71">
        <v>17620</v>
      </c>
      <c r="AA42" s="62"/>
      <c r="AB42" s="63"/>
    </row>
    <row r="43" spans="1:28" ht="13.5" thickBot="1" thickTop="1">
      <c r="A43" s="64">
        <v>37</v>
      </c>
      <c r="B43" s="48" t="s">
        <v>74</v>
      </c>
      <c r="C43" s="65">
        <v>701576</v>
      </c>
      <c r="D43" s="66">
        <v>255966</v>
      </c>
      <c r="E43" s="66">
        <f t="shared" si="8"/>
        <v>957542</v>
      </c>
      <c r="F43" s="50">
        <f t="shared" si="9"/>
        <v>69.76016668852269</v>
      </c>
      <c r="G43" s="51">
        <v>16.50137864479217</v>
      </c>
      <c r="H43" s="67">
        <v>160376</v>
      </c>
      <c r="I43" s="67">
        <v>42115</v>
      </c>
      <c r="J43" s="67">
        <v>37652</v>
      </c>
      <c r="K43" s="68">
        <f t="shared" si="10"/>
        <v>240143</v>
      </c>
      <c r="L43" s="50">
        <f t="shared" si="11"/>
        <v>17.495228103918052</v>
      </c>
      <c r="M43" s="51">
        <v>4.138398704073896</v>
      </c>
      <c r="N43" s="66">
        <v>174935</v>
      </c>
      <c r="O43" s="50">
        <f t="shared" si="12"/>
        <v>12.744605207559268</v>
      </c>
      <c r="P43" s="51">
        <v>3.014665333976701</v>
      </c>
      <c r="Q43" s="66">
        <f t="shared" si="13"/>
        <v>1372620</v>
      </c>
      <c r="R43" s="69">
        <v>23.654442682842767</v>
      </c>
      <c r="S43" s="70">
        <v>0</v>
      </c>
      <c r="T43" s="59">
        <f t="shared" si="14"/>
        <v>0</v>
      </c>
      <c r="U43" s="67">
        <v>0</v>
      </c>
      <c r="V43" s="67">
        <v>0</v>
      </c>
      <c r="W43" s="67">
        <v>0</v>
      </c>
      <c r="X43" s="67">
        <v>0</v>
      </c>
      <c r="Y43" s="67">
        <f t="shared" si="15"/>
        <v>0</v>
      </c>
      <c r="Z43" s="71">
        <v>12244</v>
      </c>
      <c r="AA43" s="62"/>
      <c r="AB43" s="63"/>
    </row>
    <row r="44" spans="1:28" ht="13.5" thickBot="1" thickTop="1">
      <c r="A44" s="64">
        <v>38</v>
      </c>
      <c r="B44" s="48" t="s">
        <v>75</v>
      </c>
      <c r="C44" s="65">
        <v>361920</v>
      </c>
      <c r="D44" s="66">
        <v>79321</v>
      </c>
      <c r="E44" s="66">
        <f t="shared" si="8"/>
        <v>441241</v>
      </c>
      <c r="F44" s="50">
        <f t="shared" si="9"/>
        <v>67.3803659152998</v>
      </c>
      <c r="G44" s="51">
        <v>7.682574781488317</v>
      </c>
      <c r="H44" s="67">
        <v>107097</v>
      </c>
      <c r="I44" s="67">
        <v>4840</v>
      </c>
      <c r="J44" s="67">
        <v>15015</v>
      </c>
      <c r="K44" s="68">
        <f t="shared" si="10"/>
        <v>126952</v>
      </c>
      <c r="L44" s="50">
        <f t="shared" si="11"/>
        <v>19.386394767664704</v>
      </c>
      <c r="M44" s="51">
        <v>2.210398022077515</v>
      </c>
      <c r="N44" s="66">
        <v>86658</v>
      </c>
      <c r="O44" s="50">
        <f t="shared" si="12"/>
        <v>13.233239317035478</v>
      </c>
      <c r="P44" s="51">
        <v>1.5088275237664102</v>
      </c>
      <c r="Q44" s="66">
        <f t="shared" si="13"/>
        <v>654851</v>
      </c>
      <c r="R44" s="69">
        <v>11.401800327332243</v>
      </c>
      <c r="S44" s="70">
        <v>6401700</v>
      </c>
      <c r="T44" s="59">
        <f t="shared" si="14"/>
        <v>977.5811596836534</v>
      </c>
      <c r="U44" s="67">
        <v>8197580</v>
      </c>
      <c r="V44" s="67">
        <v>0</v>
      </c>
      <c r="W44" s="67">
        <v>0</v>
      </c>
      <c r="X44" s="67">
        <v>0</v>
      </c>
      <c r="Y44" s="67">
        <f t="shared" si="15"/>
        <v>8197580</v>
      </c>
      <c r="Z44" s="71">
        <v>1795300</v>
      </c>
      <c r="AA44" s="62"/>
      <c r="AB44" s="63"/>
    </row>
    <row r="45" spans="1:28" ht="13.5" thickBot="1" thickTop="1">
      <c r="A45" s="64">
        <v>39</v>
      </c>
      <c r="B45" s="48" t="s">
        <v>76</v>
      </c>
      <c r="C45" s="65">
        <v>729507</v>
      </c>
      <c r="D45" s="66">
        <v>282598</v>
      </c>
      <c r="E45" s="66">
        <f t="shared" si="8"/>
        <v>1012105</v>
      </c>
      <c r="F45" s="50">
        <f t="shared" si="9"/>
        <v>80.36782730015143</v>
      </c>
      <c r="G45" s="51">
        <v>17.97412491786393</v>
      </c>
      <c r="H45" s="67">
        <v>98500</v>
      </c>
      <c r="I45" s="67">
        <v>0</v>
      </c>
      <c r="J45" s="67">
        <v>10500</v>
      </c>
      <c r="K45" s="68">
        <f t="shared" si="10"/>
        <v>109000</v>
      </c>
      <c r="L45" s="50">
        <f t="shared" si="11"/>
        <v>8.655320520812076</v>
      </c>
      <c r="M45" s="51">
        <v>1.9357473938446785</v>
      </c>
      <c r="N45" s="66">
        <v>138236</v>
      </c>
      <c r="O45" s="50">
        <f t="shared" si="12"/>
        <v>10.976852179036497</v>
      </c>
      <c r="P45" s="51">
        <v>2.4549539150047064</v>
      </c>
      <c r="Q45" s="66">
        <f t="shared" si="13"/>
        <v>1259341</v>
      </c>
      <c r="R45" s="69">
        <v>22.364826226713316</v>
      </c>
      <c r="S45" s="70">
        <v>0</v>
      </c>
      <c r="T45" s="59">
        <f t="shared" si="14"/>
        <v>0</v>
      </c>
      <c r="U45" s="67">
        <v>0</v>
      </c>
      <c r="V45" s="67">
        <v>0</v>
      </c>
      <c r="W45" s="67">
        <v>0</v>
      </c>
      <c r="X45" s="67">
        <v>0</v>
      </c>
      <c r="Y45" s="67">
        <f t="shared" si="15"/>
        <v>0</v>
      </c>
      <c r="Z45" s="71">
        <v>0</v>
      </c>
      <c r="AA45" s="62"/>
      <c r="AB45" s="63"/>
    </row>
    <row r="46" spans="1:28" ht="13.5" thickBot="1" thickTop="1">
      <c r="A46" s="64">
        <v>40</v>
      </c>
      <c r="B46" s="48" t="s">
        <v>77</v>
      </c>
      <c r="C46" s="65">
        <v>258482</v>
      </c>
      <c r="D46" s="66">
        <v>72566</v>
      </c>
      <c r="E46" s="66">
        <f t="shared" si="8"/>
        <v>331048</v>
      </c>
      <c r="F46" s="50">
        <f t="shared" si="9"/>
        <v>62.17354232634311</v>
      </c>
      <c r="G46" s="51">
        <v>6.169477627238674</v>
      </c>
      <c r="H46" s="67">
        <v>103388</v>
      </c>
      <c r="I46" s="67">
        <v>17089</v>
      </c>
      <c r="J46" s="67">
        <v>13883</v>
      </c>
      <c r="K46" s="68">
        <f t="shared" si="10"/>
        <v>134360</v>
      </c>
      <c r="L46" s="50">
        <f t="shared" si="11"/>
        <v>25.233915163261706</v>
      </c>
      <c r="M46" s="51">
        <v>2.5039601930710598</v>
      </c>
      <c r="N46" s="66">
        <v>67050</v>
      </c>
      <c r="O46" s="50">
        <f t="shared" si="12"/>
        <v>12.592542510395186</v>
      </c>
      <c r="P46" s="51">
        <v>1.2495573901861756</v>
      </c>
      <c r="Q46" s="66">
        <f t="shared" si="13"/>
        <v>532458</v>
      </c>
      <c r="R46" s="69">
        <v>9.922995210495909</v>
      </c>
      <c r="S46" s="70">
        <v>0</v>
      </c>
      <c r="T46" s="59">
        <f t="shared" si="14"/>
        <v>0</v>
      </c>
      <c r="U46" s="67">
        <v>6065</v>
      </c>
      <c r="V46" s="67">
        <v>0</v>
      </c>
      <c r="W46" s="67">
        <v>0</v>
      </c>
      <c r="X46" s="67">
        <v>0</v>
      </c>
      <c r="Y46" s="67">
        <f t="shared" si="15"/>
        <v>6065</v>
      </c>
      <c r="Z46" s="71">
        <v>6065</v>
      </c>
      <c r="AA46" s="62"/>
      <c r="AB46" s="63"/>
    </row>
    <row r="47" spans="1:28" ht="13.5" thickBot="1" thickTop="1">
      <c r="A47" s="64">
        <v>41</v>
      </c>
      <c r="B47" s="48" t="s">
        <v>78</v>
      </c>
      <c r="C47" s="65">
        <v>469118</v>
      </c>
      <c r="D47" s="66">
        <v>123703</v>
      </c>
      <c r="E47" s="66">
        <f t="shared" si="8"/>
        <v>592821</v>
      </c>
      <c r="F47" s="50">
        <f t="shared" si="9"/>
        <v>77.4108755293408</v>
      </c>
      <c r="G47" s="51">
        <v>11.165288633581316</v>
      </c>
      <c r="H47" s="67">
        <v>73834</v>
      </c>
      <c r="I47" s="67">
        <v>985</v>
      </c>
      <c r="J47" s="67">
        <v>10692</v>
      </c>
      <c r="K47" s="68">
        <f t="shared" si="10"/>
        <v>85511</v>
      </c>
      <c r="L47" s="50">
        <f t="shared" si="11"/>
        <v>11.166071001852938</v>
      </c>
      <c r="M47" s="51">
        <v>1.6105282983331763</v>
      </c>
      <c r="N47" s="66">
        <v>87479</v>
      </c>
      <c r="O47" s="50">
        <f t="shared" si="12"/>
        <v>11.423053468806273</v>
      </c>
      <c r="P47" s="51">
        <v>1.6475939353988134</v>
      </c>
      <c r="Q47" s="66">
        <f t="shared" si="13"/>
        <v>765811</v>
      </c>
      <c r="R47" s="69">
        <v>14.423410867313306</v>
      </c>
      <c r="S47" s="70">
        <v>24484</v>
      </c>
      <c r="T47" s="59">
        <f t="shared" si="14"/>
        <v>3.197133496384878</v>
      </c>
      <c r="U47" s="67">
        <v>0</v>
      </c>
      <c r="V47" s="67">
        <v>0</v>
      </c>
      <c r="W47" s="67">
        <v>0</v>
      </c>
      <c r="X47" s="67">
        <v>0</v>
      </c>
      <c r="Y47" s="67">
        <f t="shared" si="15"/>
        <v>0</v>
      </c>
      <c r="Z47" s="71">
        <v>0</v>
      </c>
      <c r="AA47" s="62"/>
      <c r="AB47" s="63"/>
    </row>
    <row r="48" spans="1:28" ht="13.5" thickBot="1" thickTop="1">
      <c r="A48" s="64">
        <v>42</v>
      </c>
      <c r="B48" s="48" t="s">
        <v>79</v>
      </c>
      <c r="C48" s="65">
        <v>356264</v>
      </c>
      <c r="D48" s="66">
        <v>126950</v>
      </c>
      <c r="E48" s="66">
        <f t="shared" si="8"/>
        <v>483214</v>
      </c>
      <c r="F48" s="50">
        <f t="shared" si="9"/>
        <v>67.9334462712901</v>
      </c>
      <c r="G48" s="51">
        <v>9.414421259765815</v>
      </c>
      <c r="H48" s="67">
        <v>31994</v>
      </c>
      <c r="I48" s="67">
        <v>985</v>
      </c>
      <c r="J48" s="67">
        <v>1616</v>
      </c>
      <c r="K48" s="68">
        <f t="shared" si="10"/>
        <v>34595</v>
      </c>
      <c r="L48" s="50">
        <f t="shared" si="11"/>
        <v>4.863595785211689</v>
      </c>
      <c r="M48" s="51">
        <v>0.6740117287197771</v>
      </c>
      <c r="N48" s="66">
        <v>193496</v>
      </c>
      <c r="O48" s="50">
        <f t="shared" si="12"/>
        <v>27.20295794349822</v>
      </c>
      <c r="P48" s="51">
        <v>3.769867710951351</v>
      </c>
      <c r="Q48" s="66">
        <f t="shared" si="13"/>
        <v>711305</v>
      </c>
      <c r="R48" s="69">
        <v>13.858300699436944</v>
      </c>
      <c r="S48" s="70">
        <v>35843</v>
      </c>
      <c r="T48" s="59">
        <f t="shared" si="14"/>
        <v>5.039047947083178</v>
      </c>
      <c r="U48" s="67">
        <v>0</v>
      </c>
      <c r="V48" s="67">
        <v>0</v>
      </c>
      <c r="W48" s="67">
        <v>0</v>
      </c>
      <c r="X48" s="67">
        <v>0</v>
      </c>
      <c r="Y48" s="67">
        <f t="shared" si="15"/>
        <v>0</v>
      </c>
      <c r="Z48" s="71">
        <v>453</v>
      </c>
      <c r="AA48" s="62"/>
      <c r="AB48" s="63"/>
    </row>
    <row r="49" spans="1:28" ht="13.5" thickBot="1" thickTop="1">
      <c r="A49" s="64">
        <v>43</v>
      </c>
      <c r="B49" s="48" t="s">
        <v>80</v>
      </c>
      <c r="C49" s="65">
        <v>331133</v>
      </c>
      <c r="D49" s="66">
        <v>90120</v>
      </c>
      <c r="E49" s="66">
        <f t="shared" si="8"/>
        <v>421253</v>
      </c>
      <c r="F49" s="50">
        <f t="shared" si="9"/>
        <v>65.85000218847114</v>
      </c>
      <c r="G49" s="51">
        <v>9.415158017075678</v>
      </c>
      <c r="H49" s="67">
        <v>55605</v>
      </c>
      <c r="I49" s="67">
        <v>14738</v>
      </c>
      <c r="J49" s="67">
        <v>16799</v>
      </c>
      <c r="K49" s="68">
        <f t="shared" si="10"/>
        <v>87142</v>
      </c>
      <c r="L49" s="50">
        <f t="shared" si="11"/>
        <v>13.62198225462549</v>
      </c>
      <c r="M49" s="51">
        <v>1.9476554467837826</v>
      </c>
      <c r="N49" s="66">
        <v>131321</v>
      </c>
      <c r="O49" s="50">
        <f t="shared" si="12"/>
        <v>20.528015556903377</v>
      </c>
      <c r="P49" s="51">
        <v>2.935072191676724</v>
      </c>
      <c r="Q49" s="66">
        <f t="shared" si="13"/>
        <v>639716</v>
      </c>
      <c r="R49" s="69">
        <v>14.297885655536184</v>
      </c>
      <c r="S49" s="70">
        <v>0</v>
      </c>
      <c r="T49" s="59">
        <f t="shared" si="14"/>
        <v>0</v>
      </c>
      <c r="U49" s="67">
        <v>1683</v>
      </c>
      <c r="V49" s="67">
        <v>0</v>
      </c>
      <c r="W49" s="67">
        <v>15316</v>
      </c>
      <c r="X49" s="67">
        <v>5200</v>
      </c>
      <c r="Y49" s="67">
        <f t="shared" si="15"/>
        <v>22199</v>
      </c>
      <c r="Z49" s="71">
        <v>22199</v>
      </c>
      <c r="AA49" s="62"/>
      <c r="AB49" s="63"/>
    </row>
    <row r="50" spans="1:28" ht="13.5" thickBot="1" thickTop="1">
      <c r="A50" s="64">
        <v>44</v>
      </c>
      <c r="B50" s="48" t="s">
        <v>81</v>
      </c>
      <c r="C50" s="65">
        <v>419348</v>
      </c>
      <c r="D50" s="66">
        <v>130775</v>
      </c>
      <c r="E50" s="66">
        <f t="shared" si="8"/>
        <v>550123</v>
      </c>
      <c r="F50" s="50">
        <f t="shared" si="9"/>
        <v>61.56386494341307</v>
      </c>
      <c r="G50" s="51">
        <v>12.613449809694135</v>
      </c>
      <c r="H50" s="67">
        <v>75308</v>
      </c>
      <c r="I50" s="67">
        <v>2625</v>
      </c>
      <c r="J50" s="67">
        <v>12152</v>
      </c>
      <c r="K50" s="68">
        <f t="shared" si="10"/>
        <v>90085</v>
      </c>
      <c r="L50" s="50">
        <f t="shared" si="11"/>
        <v>10.081346850481378</v>
      </c>
      <c r="M50" s="51">
        <v>2.065506488742147</v>
      </c>
      <c r="N50" s="66">
        <v>253373</v>
      </c>
      <c r="O50" s="50">
        <f t="shared" si="12"/>
        <v>28.354788206105546</v>
      </c>
      <c r="P50" s="51">
        <v>5.809441922318522</v>
      </c>
      <c r="Q50" s="66">
        <f t="shared" si="13"/>
        <v>893581</v>
      </c>
      <c r="R50" s="69">
        <v>20.488398220754803</v>
      </c>
      <c r="S50" s="70">
        <v>67395</v>
      </c>
      <c r="T50" s="59">
        <f t="shared" si="14"/>
        <v>7.542125448056751</v>
      </c>
      <c r="U50" s="67">
        <v>0</v>
      </c>
      <c r="V50" s="67">
        <v>0</v>
      </c>
      <c r="W50" s="67">
        <v>0</v>
      </c>
      <c r="X50" s="67">
        <v>0</v>
      </c>
      <c r="Y50" s="67">
        <f t="shared" si="15"/>
        <v>0</v>
      </c>
      <c r="Z50" s="71">
        <v>0</v>
      </c>
      <c r="AA50" s="62"/>
      <c r="AB50" s="63"/>
    </row>
    <row r="51" spans="1:28" ht="13.5" thickBot="1" thickTop="1">
      <c r="A51" s="64">
        <v>45</v>
      </c>
      <c r="B51" s="48" t="s">
        <v>82</v>
      </c>
      <c r="C51" s="65">
        <v>383829</v>
      </c>
      <c r="D51" s="66">
        <v>111942</v>
      </c>
      <c r="E51" s="66">
        <f t="shared" si="8"/>
        <v>495771</v>
      </c>
      <c r="F51" s="50">
        <f t="shared" si="9"/>
        <v>71.23586658371136</v>
      </c>
      <c r="G51" s="51">
        <v>11.874185667752442</v>
      </c>
      <c r="H51" s="67">
        <v>85806</v>
      </c>
      <c r="I51" s="67">
        <v>5820</v>
      </c>
      <c r="J51" s="67">
        <v>17170</v>
      </c>
      <c r="K51" s="68">
        <f t="shared" si="10"/>
        <v>108796</v>
      </c>
      <c r="L51" s="50">
        <f t="shared" si="11"/>
        <v>15.632575001041731</v>
      </c>
      <c r="M51" s="51">
        <v>2.60576738838858</v>
      </c>
      <c r="N51" s="66">
        <v>91390</v>
      </c>
      <c r="O51" s="50">
        <f t="shared" si="12"/>
        <v>13.13155841524692</v>
      </c>
      <c r="P51" s="51">
        <v>2.1888771795363096</v>
      </c>
      <c r="Q51" s="66">
        <f t="shared" si="13"/>
        <v>695957</v>
      </c>
      <c r="R51" s="69">
        <v>16.668830235677333</v>
      </c>
      <c r="S51" s="70">
        <v>0</v>
      </c>
      <c r="T51" s="59">
        <f t="shared" si="14"/>
        <v>0</v>
      </c>
      <c r="U51" s="67">
        <v>4326</v>
      </c>
      <c r="V51" s="67">
        <v>0</v>
      </c>
      <c r="W51" s="67">
        <v>0</v>
      </c>
      <c r="X51" s="67">
        <v>0</v>
      </c>
      <c r="Y51" s="67">
        <f t="shared" si="15"/>
        <v>4326</v>
      </c>
      <c r="Z51" s="71">
        <v>4326</v>
      </c>
      <c r="AA51" s="62"/>
      <c r="AB51" s="63"/>
    </row>
    <row r="52" spans="1:28" ht="13.5" thickBot="1" thickTop="1">
      <c r="A52" s="64">
        <v>46</v>
      </c>
      <c r="B52" s="48" t="s">
        <v>83</v>
      </c>
      <c r="C52" s="65">
        <v>354731</v>
      </c>
      <c r="D52" s="66">
        <v>118429</v>
      </c>
      <c r="E52" s="66">
        <f t="shared" si="8"/>
        <v>473160</v>
      </c>
      <c r="F52" s="50">
        <f t="shared" si="9"/>
        <v>81.50483179163868</v>
      </c>
      <c r="G52" s="51">
        <v>12.257713530737545</v>
      </c>
      <c r="H52" s="67">
        <v>15123</v>
      </c>
      <c r="I52" s="67">
        <v>0</v>
      </c>
      <c r="J52" s="67">
        <v>30</v>
      </c>
      <c r="K52" s="68">
        <f t="shared" si="10"/>
        <v>15153</v>
      </c>
      <c r="L52" s="50">
        <f t="shared" si="11"/>
        <v>2.610201023202935</v>
      </c>
      <c r="M52" s="51">
        <v>0.392554597031165</v>
      </c>
      <c r="N52" s="66">
        <v>92217</v>
      </c>
      <c r="O52" s="50">
        <f t="shared" si="12"/>
        <v>15.884967185158388</v>
      </c>
      <c r="P52" s="51">
        <v>2.3889795601150228</v>
      </c>
      <c r="Q52" s="66">
        <f t="shared" si="13"/>
        <v>580530</v>
      </c>
      <c r="R52" s="69">
        <v>15.039247687883734</v>
      </c>
      <c r="S52" s="70">
        <v>74851</v>
      </c>
      <c r="T52" s="59">
        <f t="shared" si="14"/>
        <v>12.893562778840026</v>
      </c>
      <c r="U52" s="67">
        <v>6800</v>
      </c>
      <c r="V52" s="67">
        <v>0</v>
      </c>
      <c r="W52" s="67">
        <v>0</v>
      </c>
      <c r="X52" s="67">
        <v>0</v>
      </c>
      <c r="Y52" s="67">
        <f t="shared" si="15"/>
        <v>6800</v>
      </c>
      <c r="Z52" s="71">
        <v>3127</v>
      </c>
      <c r="AA52" s="62"/>
      <c r="AB52" s="63"/>
    </row>
    <row r="53" spans="1:28" ht="13.5" thickBot="1" thickTop="1">
      <c r="A53" s="64">
        <v>47</v>
      </c>
      <c r="B53" s="48" t="s">
        <v>84</v>
      </c>
      <c r="C53" s="65">
        <v>260240</v>
      </c>
      <c r="D53" s="66">
        <v>92264</v>
      </c>
      <c r="E53" s="66">
        <f t="shared" si="8"/>
        <v>352504</v>
      </c>
      <c r="F53" s="50">
        <f t="shared" si="9"/>
        <v>75.00643664953773</v>
      </c>
      <c r="G53" s="51">
        <v>9.446457283738878</v>
      </c>
      <c r="H53" s="67">
        <v>37003</v>
      </c>
      <c r="I53" s="67">
        <v>0</v>
      </c>
      <c r="J53" s="67">
        <v>8304</v>
      </c>
      <c r="K53" s="68">
        <f t="shared" si="10"/>
        <v>45307</v>
      </c>
      <c r="L53" s="50">
        <f t="shared" si="11"/>
        <v>9.640505144000084</v>
      </c>
      <c r="M53" s="51">
        <v>1.214144066888198</v>
      </c>
      <c r="N53" s="66">
        <v>72154</v>
      </c>
      <c r="O53" s="50">
        <f t="shared" si="12"/>
        <v>15.353058206462183</v>
      </c>
      <c r="P53" s="51">
        <v>1.933594168721192</v>
      </c>
      <c r="Q53" s="66">
        <f t="shared" si="13"/>
        <v>469965</v>
      </c>
      <c r="R53" s="69">
        <v>12.594195519348268</v>
      </c>
      <c r="S53" s="70">
        <v>55956</v>
      </c>
      <c r="T53" s="59">
        <f t="shared" si="14"/>
        <v>11.906418563084484</v>
      </c>
      <c r="U53" s="67">
        <v>0</v>
      </c>
      <c r="V53" s="67">
        <v>0</v>
      </c>
      <c r="W53" s="67">
        <v>0</v>
      </c>
      <c r="X53" s="67">
        <v>0</v>
      </c>
      <c r="Y53" s="67">
        <f t="shared" si="15"/>
        <v>0</v>
      </c>
      <c r="Z53" s="71">
        <v>0</v>
      </c>
      <c r="AA53" s="62"/>
      <c r="AB53" s="63"/>
    </row>
    <row r="54" spans="1:28" ht="13.5" thickBot="1" thickTop="1">
      <c r="A54" s="64">
        <v>48</v>
      </c>
      <c r="B54" s="48" t="s">
        <v>85</v>
      </c>
      <c r="C54" s="65">
        <v>184155</v>
      </c>
      <c r="D54" s="66">
        <v>56385</v>
      </c>
      <c r="E54" s="66">
        <f t="shared" si="8"/>
        <v>240540</v>
      </c>
      <c r="F54" s="50">
        <f t="shared" si="9"/>
        <v>55.24270596016756</v>
      </c>
      <c r="G54" s="51">
        <v>6.514109299680442</v>
      </c>
      <c r="H54" s="67">
        <v>50930</v>
      </c>
      <c r="I54" s="67">
        <v>2298</v>
      </c>
      <c r="J54" s="67">
        <v>6509</v>
      </c>
      <c r="K54" s="68">
        <f t="shared" si="10"/>
        <v>59737</v>
      </c>
      <c r="L54" s="50">
        <f t="shared" si="11"/>
        <v>13.719271330932608</v>
      </c>
      <c r="M54" s="51">
        <v>1.6177490115365867</v>
      </c>
      <c r="N54" s="66">
        <v>135147</v>
      </c>
      <c r="O54" s="50">
        <f t="shared" si="12"/>
        <v>31.03802270889983</v>
      </c>
      <c r="P54" s="51">
        <v>3.659941504630883</v>
      </c>
      <c r="Q54" s="66">
        <f t="shared" si="13"/>
        <v>435424</v>
      </c>
      <c r="R54" s="69">
        <v>11.791799815847913</v>
      </c>
      <c r="S54" s="70">
        <v>39037</v>
      </c>
      <c r="T54" s="59">
        <f t="shared" si="14"/>
        <v>8.965284412434777</v>
      </c>
      <c r="U54" s="67">
        <v>0</v>
      </c>
      <c r="V54" s="67">
        <v>0</v>
      </c>
      <c r="W54" s="67">
        <v>0</v>
      </c>
      <c r="X54" s="67">
        <v>0</v>
      </c>
      <c r="Y54" s="67">
        <f t="shared" si="15"/>
        <v>0</v>
      </c>
      <c r="Z54" s="71">
        <v>0</v>
      </c>
      <c r="AA54" s="62"/>
      <c r="AB54" s="63"/>
    </row>
    <row r="55" spans="1:28" ht="13.5" thickBot="1" thickTop="1">
      <c r="A55" s="64">
        <v>49</v>
      </c>
      <c r="B55" s="48" t="s">
        <v>86</v>
      </c>
      <c r="C55" s="65">
        <v>321242</v>
      </c>
      <c r="D55" s="66">
        <v>100016</v>
      </c>
      <c r="E55" s="66">
        <f t="shared" si="8"/>
        <v>421258</v>
      </c>
      <c r="F55" s="50">
        <f t="shared" si="9"/>
        <v>91.13246568941348</v>
      </c>
      <c r="G55" s="51">
        <v>13.146646693505602</v>
      </c>
      <c r="H55" s="67">
        <v>24311</v>
      </c>
      <c r="I55" s="67">
        <v>500</v>
      </c>
      <c r="J55" s="67">
        <v>4486</v>
      </c>
      <c r="K55" s="68">
        <f t="shared" si="10"/>
        <v>29297</v>
      </c>
      <c r="L55" s="50">
        <f t="shared" si="11"/>
        <v>6.3379398072030595</v>
      </c>
      <c r="M55" s="51">
        <v>0.9143026558062604</v>
      </c>
      <c r="N55" s="66">
        <v>11693</v>
      </c>
      <c r="O55" s="50">
        <f t="shared" si="12"/>
        <v>2.529594503383465</v>
      </c>
      <c r="P55" s="51">
        <v>0.3649158942670786</v>
      </c>
      <c r="Q55" s="66">
        <f t="shared" si="13"/>
        <v>462248</v>
      </c>
      <c r="R55" s="69">
        <v>14.42586524357894</v>
      </c>
      <c r="S55" s="70">
        <v>0</v>
      </c>
      <c r="T55" s="59">
        <f t="shared" si="14"/>
        <v>0</v>
      </c>
      <c r="U55" s="67">
        <v>0</v>
      </c>
      <c r="V55" s="67">
        <v>0</v>
      </c>
      <c r="W55" s="67">
        <v>0</v>
      </c>
      <c r="X55" s="67">
        <v>0</v>
      </c>
      <c r="Y55" s="67">
        <f t="shared" si="15"/>
        <v>0</v>
      </c>
      <c r="Z55" s="71">
        <v>0</v>
      </c>
      <c r="AA55" s="62"/>
      <c r="AB55" s="63"/>
    </row>
    <row r="56" spans="1:28" ht="13.5" thickBot="1" thickTop="1">
      <c r="A56" s="64">
        <v>50</v>
      </c>
      <c r="B56" s="48" t="s">
        <v>87</v>
      </c>
      <c r="C56" s="65">
        <v>618423</v>
      </c>
      <c r="D56" s="66">
        <v>213517</v>
      </c>
      <c r="E56" s="66">
        <f t="shared" si="8"/>
        <v>831940</v>
      </c>
      <c r="F56" s="50">
        <f t="shared" si="9"/>
        <v>78.30959559401454</v>
      </c>
      <c r="G56" s="51">
        <v>26.75822585314078</v>
      </c>
      <c r="H56" s="67">
        <v>92575</v>
      </c>
      <c r="I56" s="67">
        <v>6531</v>
      </c>
      <c r="J56" s="67">
        <v>19039</v>
      </c>
      <c r="K56" s="68">
        <f t="shared" si="10"/>
        <v>118145</v>
      </c>
      <c r="L56" s="50">
        <f t="shared" si="11"/>
        <v>11.12085868146122</v>
      </c>
      <c r="M56" s="51">
        <v>3.7999742690810847</v>
      </c>
      <c r="N56" s="66">
        <v>112288</v>
      </c>
      <c r="O56" s="50">
        <f t="shared" si="12"/>
        <v>10.569545724524248</v>
      </c>
      <c r="P56" s="51">
        <v>3.6115917789714067</v>
      </c>
      <c r="Q56" s="66">
        <f t="shared" si="13"/>
        <v>1062373</v>
      </c>
      <c r="R56" s="69">
        <v>34.16979190119327</v>
      </c>
      <c r="S56" s="70">
        <v>37382</v>
      </c>
      <c r="T56" s="59">
        <f t="shared" si="14"/>
        <v>3.518726473658498</v>
      </c>
      <c r="U56" s="67">
        <v>0</v>
      </c>
      <c r="V56" s="67">
        <v>0</v>
      </c>
      <c r="W56" s="67">
        <v>0</v>
      </c>
      <c r="X56" s="67">
        <v>0</v>
      </c>
      <c r="Y56" s="67">
        <f t="shared" si="15"/>
        <v>0</v>
      </c>
      <c r="Z56" s="71">
        <v>0</v>
      </c>
      <c r="AA56" s="62"/>
      <c r="AB56" s="63"/>
    </row>
    <row r="57" spans="1:28" ht="13.5" thickBot="1" thickTop="1">
      <c r="A57" s="64">
        <v>51</v>
      </c>
      <c r="B57" s="48" t="s">
        <v>88</v>
      </c>
      <c r="C57" s="65">
        <v>245770</v>
      </c>
      <c r="D57" s="66">
        <v>71832</v>
      </c>
      <c r="E57" s="66">
        <f t="shared" si="8"/>
        <v>317602</v>
      </c>
      <c r="F57" s="50">
        <f t="shared" si="9"/>
        <v>70.30637092132642</v>
      </c>
      <c r="G57" s="51">
        <v>15.235632735296939</v>
      </c>
      <c r="H57" s="67">
        <v>31713</v>
      </c>
      <c r="I57" s="67">
        <v>956</v>
      </c>
      <c r="J57" s="67">
        <v>4511</v>
      </c>
      <c r="K57" s="68">
        <f t="shared" si="10"/>
        <v>37180</v>
      </c>
      <c r="L57" s="50">
        <f t="shared" si="11"/>
        <v>8.230398016558198</v>
      </c>
      <c r="M57" s="51">
        <v>1.7835555981962967</v>
      </c>
      <c r="N57" s="66">
        <v>96958</v>
      </c>
      <c r="O57" s="50">
        <f t="shared" si="12"/>
        <v>21.463231062115376</v>
      </c>
      <c r="P57" s="51">
        <v>4.651156097092968</v>
      </c>
      <c r="Q57" s="66">
        <f t="shared" si="13"/>
        <v>451740</v>
      </c>
      <c r="R57" s="69">
        <v>21.670344430586205</v>
      </c>
      <c r="S57" s="70">
        <v>0</v>
      </c>
      <c r="T57" s="59">
        <f t="shared" si="14"/>
        <v>0</v>
      </c>
      <c r="U57" s="67">
        <v>0</v>
      </c>
      <c r="V57" s="67">
        <v>0</v>
      </c>
      <c r="W57" s="67">
        <v>0</v>
      </c>
      <c r="X57" s="67">
        <v>0</v>
      </c>
      <c r="Y57" s="67">
        <f t="shared" si="15"/>
        <v>0</v>
      </c>
      <c r="Z57" s="71">
        <v>0</v>
      </c>
      <c r="AA57" s="62"/>
      <c r="AB57" s="63"/>
    </row>
    <row r="58" spans="1:28" ht="13.5" thickBot="1" thickTop="1">
      <c r="A58" s="64">
        <v>52</v>
      </c>
      <c r="B58" s="48" t="s">
        <v>89</v>
      </c>
      <c r="C58" s="65">
        <v>233017</v>
      </c>
      <c r="D58" s="66">
        <v>68364</v>
      </c>
      <c r="E58" s="66">
        <f t="shared" si="8"/>
        <v>301381</v>
      </c>
      <c r="F58" s="50">
        <f t="shared" si="9"/>
        <v>67.20818680326207</v>
      </c>
      <c r="G58" s="51">
        <v>15.120459562512544</v>
      </c>
      <c r="H58" s="67">
        <v>30685</v>
      </c>
      <c r="I58" s="67">
        <v>1920</v>
      </c>
      <c r="J58" s="67">
        <v>4202</v>
      </c>
      <c r="K58" s="68">
        <f t="shared" si="10"/>
        <v>36807</v>
      </c>
      <c r="L58" s="50">
        <f t="shared" si="11"/>
        <v>8.207988332601147</v>
      </c>
      <c r="M58" s="51">
        <v>1.846628537025888</v>
      </c>
      <c r="N58" s="66">
        <v>110241</v>
      </c>
      <c r="O58" s="50">
        <f t="shared" si="12"/>
        <v>24.583824864136798</v>
      </c>
      <c r="P58" s="51">
        <v>5.5308549066827215</v>
      </c>
      <c r="Q58" s="66">
        <f t="shared" si="13"/>
        <v>448429</v>
      </c>
      <c r="R58" s="69">
        <v>22.497943006221153</v>
      </c>
      <c r="S58" s="70">
        <v>0</v>
      </c>
      <c r="T58" s="59">
        <f t="shared" si="14"/>
        <v>0</v>
      </c>
      <c r="U58" s="67">
        <v>0</v>
      </c>
      <c r="V58" s="67">
        <v>0</v>
      </c>
      <c r="W58" s="67">
        <v>0</v>
      </c>
      <c r="X58" s="67">
        <v>0</v>
      </c>
      <c r="Y58" s="67">
        <f t="shared" si="15"/>
        <v>0</v>
      </c>
      <c r="Z58" s="71">
        <v>0</v>
      </c>
      <c r="AA58" s="62"/>
      <c r="AB58" s="63"/>
    </row>
    <row r="59" spans="1:28" ht="12.75" thickTop="1">
      <c r="A59" s="64">
        <v>53</v>
      </c>
      <c r="B59" s="48" t="s">
        <v>90</v>
      </c>
      <c r="C59" s="65">
        <v>319189</v>
      </c>
      <c r="D59" s="66">
        <v>81572</v>
      </c>
      <c r="E59" s="66">
        <f t="shared" si="8"/>
        <v>400761</v>
      </c>
      <c r="F59" s="50">
        <f t="shared" si="9"/>
        <v>73.19822246900006</v>
      </c>
      <c r="G59" s="51">
        <v>20.705812451562903</v>
      </c>
      <c r="H59" s="67">
        <v>38321</v>
      </c>
      <c r="I59" s="67">
        <v>2294</v>
      </c>
      <c r="J59" s="67">
        <v>8810</v>
      </c>
      <c r="K59" s="68">
        <f t="shared" si="10"/>
        <v>49425</v>
      </c>
      <c r="L59" s="50">
        <f t="shared" si="11"/>
        <v>9.027380771907266</v>
      </c>
      <c r="M59" s="51">
        <v>2.5536037199690003</v>
      </c>
      <c r="N59" s="66">
        <v>97315</v>
      </c>
      <c r="O59" s="50">
        <f t="shared" si="12"/>
        <v>17.774396759092678</v>
      </c>
      <c r="P59" s="51">
        <v>5.027899767501937</v>
      </c>
      <c r="Q59" s="66">
        <f t="shared" si="13"/>
        <v>547501</v>
      </c>
      <c r="R59" s="69">
        <v>28.287315939033842</v>
      </c>
      <c r="S59" s="70">
        <v>10815</v>
      </c>
      <c r="T59" s="59">
        <f t="shared" si="14"/>
        <v>1.97533885782857</v>
      </c>
      <c r="U59" s="67">
        <v>10933</v>
      </c>
      <c r="V59" s="67">
        <v>0</v>
      </c>
      <c r="W59" s="67">
        <v>0</v>
      </c>
      <c r="X59" s="67">
        <v>0</v>
      </c>
      <c r="Y59" s="67">
        <f t="shared" si="15"/>
        <v>10933</v>
      </c>
      <c r="Z59" s="71">
        <v>10933</v>
      </c>
      <c r="AA59" s="62"/>
      <c r="AB59" s="63"/>
    </row>
    <row r="60" spans="1:28" ht="12.75" thickBot="1">
      <c r="A60" s="72"/>
      <c r="B60" s="73" t="s">
        <v>91</v>
      </c>
      <c r="C60" s="52">
        <f>SUM(C7:C59)</f>
        <v>83947146</v>
      </c>
      <c r="D60" s="52">
        <f>SUM(D7:D59)</f>
        <v>26398472</v>
      </c>
      <c r="E60" s="52">
        <f>SUM(E7:E59)</f>
        <v>110345618</v>
      </c>
      <c r="F60" s="74">
        <f t="shared" si="9"/>
        <v>71.50417993034938</v>
      </c>
      <c r="G60" s="75">
        <v>14.931370207546845</v>
      </c>
      <c r="H60" s="52">
        <f>SUM(H7:H59)</f>
        <v>13740800</v>
      </c>
      <c r="I60" s="52">
        <f>SUM(I7:I59)</f>
        <v>1485115</v>
      </c>
      <c r="J60" s="52">
        <f>SUM(J7:J59)</f>
        <v>1871488</v>
      </c>
      <c r="K60" s="52">
        <f>SUM(K7:K59)</f>
        <v>17097403</v>
      </c>
      <c r="L60" s="74">
        <f t="shared" si="11"/>
        <v>11.079151149017038</v>
      </c>
      <c r="M60" s="75">
        <v>2.3135277902981346</v>
      </c>
      <c r="N60" s="52">
        <f>SUM(N7:N59)</f>
        <v>26877493</v>
      </c>
      <c r="O60" s="74">
        <f t="shared" si="12"/>
        <v>17.416668920633587</v>
      </c>
      <c r="P60" s="75">
        <v>3.6369164948058823</v>
      </c>
      <c r="Q60" s="52">
        <f>SUM(Q7:Q59)</f>
        <v>154320514</v>
      </c>
      <c r="R60" s="76">
        <v>20.88181449265086</v>
      </c>
      <c r="S60" s="52"/>
      <c r="T60" s="74"/>
      <c r="U60" s="77">
        <f aca="true" t="shared" si="16" ref="U60:Z60">SUM(U7:U59)</f>
        <v>15612398</v>
      </c>
      <c r="V60" s="77">
        <f t="shared" si="16"/>
        <v>24540</v>
      </c>
      <c r="W60" s="77">
        <f t="shared" si="16"/>
        <v>68122</v>
      </c>
      <c r="X60" s="77">
        <f t="shared" si="16"/>
        <v>193706</v>
      </c>
      <c r="Y60" s="77">
        <f t="shared" si="16"/>
        <v>15898766</v>
      </c>
      <c r="Z60" s="78">
        <f t="shared" si="16"/>
        <v>9606762</v>
      </c>
      <c r="AA60" s="62"/>
      <c r="AB60" s="63"/>
    </row>
    <row r="61" spans="1:28" ht="13.5" thickBot="1" thickTop="1">
      <c r="A61" s="41"/>
      <c r="B61" s="42" t="s">
        <v>92</v>
      </c>
      <c r="C61" s="42"/>
      <c r="D61" s="42"/>
      <c r="E61" s="42"/>
      <c r="F61" s="42"/>
      <c r="G61" s="42"/>
      <c r="H61" s="79"/>
      <c r="I61" s="79"/>
      <c r="J61" s="79"/>
      <c r="K61" s="79"/>
      <c r="L61" s="42"/>
      <c r="M61" s="42"/>
      <c r="N61" s="42"/>
      <c r="O61" s="42"/>
      <c r="P61" s="42"/>
      <c r="Q61" s="42"/>
      <c r="R61" s="80"/>
      <c r="S61" s="81"/>
      <c r="T61" s="82"/>
      <c r="U61" s="82"/>
      <c r="V61" s="82"/>
      <c r="W61" s="82"/>
      <c r="X61" s="82"/>
      <c r="Y61" s="83"/>
      <c r="Z61" s="84"/>
      <c r="AA61" s="62"/>
      <c r="AB61" s="63"/>
    </row>
    <row r="62" spans="1:28" ht="12.75" thickTop="1">
      <c r="A62" s="85">
        <v>51</v>
      </c>
      <c r="B62" s="86" t="s">
        <v>93</v>
      </c>
      <c r="C62" s="65">
        <v>2502757</v>
      </c>
      <c r="D62" s="66">
        <v>846414</v>
      </c>
      <c r="E62" s="66">
        <f aca="true" t="shared" si="17" ref="E62:E75">SUM(C62:D62)</f>
        <v>3349171</v>
      </c>
      <c r="F62" s="59">
        <f aca="true" t="shared" si="18" ref="F62:F76">(E62/Q62)*100</f>
        <v>71.87219548582394</v>
      </c>
      <c r="G62" s="87">
        <v>11.881843950999208</v>
      </c>
      <c r="H62" s="52">
        <v>487561</v>
      </c>
      <c r="I62" s="52">
        <v>21202</v>
      </c>
      <c r="J62" s="52">
        <v>61754</v>
      </c>
      <c r="K62" s="68">
        <f aca="true" t="shared" si="19" ref="K62:K75">SUM(H62:J62)</f>
        <v>570517</v>
      </c>
      <c r="L62" s="50">
        <f aca="true" t="shared" si="20" ref="L62:L76">(K62/Q62)*100</f>
        <v>12.243122059753238</v>
      </c>
      <c r="M62" s="51">
        <v>2.0240214564715315</v>
      </c>
      <c r="N62" s="66">
        <v>740210</v>
      </c>
      <c r="O62" s="50">
        <f aca="true" t="shared" si="21" ref="O62:O76">(N62/Q62)*100</f>
        <v>15.884682454422821</v>
      </c>
      <c r="P62" s="51">
        <v>2.6260408056110376</v>
      </c>
      <c r="Q62" s="66">
        <f aca="true" t="shared" si="22" ref="Q62:Q75">E62+K62+N62</f>
        <v>4659898</v>
      </c>
      <c r="R62" s="57">
        <v>16.53190621308178</v>
      </c>
      <c r="S62" s="58">
        <v>288399</v>
      </c>
      <c r="T62" s="59">
        <f aca="true" t="shared" si="23" ref="T62:T75">(S62/Q62)*100</f>
        <v>6.188955208890838</v>
      </c>
      <c r="U62" s="60">
        <v>4581</v>
      </c>
      <c r="V62" s="60">
        <v>0</v>
      </c>
      <c r="W62" s="60">
        <v>0</v>
      </c>
      <c r="X62" s="60">
        <v>0</v>
      </c>
      <c r="Y62" s="60">
        <f aca="true" t="shared" si="24" ref="Y62:Y75">SUM(U62:X62)</f>
        <v>4581</v>
      </c>
      <c r="Z62" s="61">
        <v>4581</v>
      </c>
      <c r="AA62" s="62"/>
      <c r="AB62" s="63"/>
    </row>
    <row r="63" spans="1:28" ht="12">
      <c r="A63" s="88">
        <v>52</v>
      </c>
      <c r="B63" s="89" t="s">
        <v>94</v>
      </c>
      <c r="C63" s="65">
        <v>1376687</v>
      </c>
      <c r="D63" s="66">
        <v>506987</v>
      </c>
      <c r="E63" s="66">
        <f t="shared" si="17"/>
        <v>1883674</v>
      </c>
      <c r="F63" s="50">
        <f t="shared" si="18"/>
        <v>68.26016261341066</v>
      </c>
      <c r="G63" s="51">
        <v>8.547196950790662</v>
      </c>
      <c r="H63" s="67">
        <v>215369</v>
      </c>
      <c r="I63" s="67">
        <v>34935</v>
      </c>
      <c r="J63" s="67">
        <v>2500</v>
      </c>
      <c r="K63" s="68">
        <f t="shared" si="19"/>
        <v>252804</v>
      </c>
      <c r="L63" s="50">
        <f t="shared" si="20"/>
        <v>9.161055548529452</v>
      </c>
      <c r="M63" s="51">
        <v>1.1471016629988429</v>
      </c>
      <c r="N63" s="66">
        <v>623073</v>
      </c>
      <c r="O63" s="50">
        <f t="shared" si="21"/>
        <v>22.578781838059886</v>
      </c>
      <c r="P63" s="51">
        <v>2.8272023958073373</v>
      </c>
      <c r="Q63" s="66">
        <f t="shared" si="22"/>
        <v>2759551</v>
      </c>
      <c r="R63" s="69">
        <v>12.521501009596841</v>
      </c>
      <c r="S63" s="70">
        <v>129230</v>
      </c>
      <c r="T63" s="50">
        <f t="shared" si="23"/>
        <v>4.683008214017425</v>
      </c>
      <c r="U63" s="67">
        <v>5000</v>
      </c>
      <c r="V63" s="67">
        <v>0</v>
      </c>
      <c r="W63" s="67">
        <v>0</v>
      </c>
      <c r="X63" s="67">
        <v>8891</v>
      </c>
      <c r="Y63" s="67">
        <f t="shared" si="24"/>
        <v>13891</v>
      </c>
      <c r="Z63" s="71">
        <v>0</v>
      </c>
      <c r="AA63" s="62"/>
      <c r="AB63" s="63"/>
    </row>
    <row r="64" spans="1:28" ht="12">
      <c r="A64" s="88">
        <v>54</v>
      </c>
      <c r="B64" s="89" t="s">
        <v>95</v>
      </c>
      <c r="C64" s="65">
        <v>1746740</v>
      </c>
      <c r="D64" s="66">
        <v>562220</v>
      </c>
      <c r="E64" s="66">
        <f t="shared" si="17"/>
        <v>2308960</v>
      </c>
      <c r="F64" s="50">
        <f t="shared" si="18"/>
        <v>74.04673202603898</v>
      </c>
      <c r="G64" s="51">
        <v>12.98547333966965</v>
      </c>
      <c r="H64" s="67">
        <v>155906</v>
      </c>
      <c r="I64" s="67">
        <v>3725</v>
      </c>
      <c r="J64" s="67">
        <v>32273</v>
      </c>
      <c r="K64" s="68">
        <f t="shared" si="19"/>
        <v>191904</v>
      </c>
      <c r="L64" s="50">
        <f t="shared" si="20"/>
        <v>6.154227038461032</v>
      </c>
      <c r="M64" s="51">
        <v>1.0792583136026455</v>
      </c>
      <c r="N64" s="66">
        <v>617383</v>
      </c>
      <c r="O64" s="50">
        <f t="shared" si="21"/>
        <v>19.799040935499978</v>
      </c>
      <c r="P64" s="51">
        <v>3.472130520608961</v>
      </c>
      <c r="Q64" s="66">
        <f t="shared" si="22"/>
        <v>3118247</v>
      </c>
      <c r="R64" s="69">
        <v>17.536862173881257</v>
      </c>
      <c r="S64" s="70">
        <v>179918</v>
      </c>
      <c r="T64" s="50">
        <f t="shared" si="23"/>
        <v>5.769844402961023</v>
      </c>
      <c r="U64" s="67">
        <v>0</v>
      </c>
      <c r="V64" s="67">
        <v>0</v>
      </c>
      <c r="W64" s="67">
        <v>0</v>
      </c>
      <c r="X64" s="67">
        <v>0</v>
      </c>
      <c r="Y64" s="67">
        <f t="shared" si="24"/>
        <v>0</v>
      </c>
      <c r="Z64" s="71">
        <v>0</v>
      </c>
      <c r="AA64" s="62"/>
      <c r="AB64" s="63"/>
    </row>
    <row r="65" spans="1:28" ht="12">
      <c r="A65" s="88">
        <v>55</v>
      </c>
      <c r="B65" s="89" t="s">
        <v>96</v>
      </c>
      <c r="C65" s="65">
        <v>1296008</v>
      </c>
      <c r="D65" s="66">
        <v>433866</v>
      </c>
      <c r="E65" s="66">
        <f t="shared" si="17"/>
        <v>1729874</v>
      </c>
      <c r="F65" s="50">
        <f t="shared" si="18"/>
        <v>75.71436012109928</v>
      </c>
      <c r="G65" s="51">
        <v>10.180100866842821</v>
      </c>
      <c r="H65" s="67">
        <v>112716</v>
      </c>
      <c r="I65" s="67">
        <v>0</v>
      </c>
      <c r="J65" s="67">
        <v>10433</v>
      </c>
      <c r="K65" s="68">
        <f t="shared" si="19"/>
        <v>123149</v>
      </c>
      <c r="L65" s="50">
        <f t="shared" si="20"/>
        <v>5.390073343233817</v>
      </c>
      <c r="M65" s="51">
        <v>0.7247170843950638</v>
      </c>
      <c r="N65" s="66">
        <v>431714</v>
      </c>
      <c r="O65" s="50">
        <f t="shared" si="21"/>
        <v>18.895566535666905</v>
      </c>
      <c r="P65" s="51">
        <v>2.5405850747674</v>
      </c>
      <c r="Q65" s="66">
        <f t="shared" si="22"/>
        <v>2284737</v>
      </c>
      <c r="R65" s="69">
        <v>13.445403026005284</v>
      </c>
      <c r="S65" s="70">
        <v>66877</v>
      </c>
      <c r="T65" s="50">
        <f t="shared" si="23"/>
        <v>2.927120276863376</v>
      </c>
      <c r="U65" s="67">
        <v>0</v>
      </c>
      <c r="V65" s="67">
        <v>0</v>
      </c>
      <c r="W65" s="67">
        <v>0</v>
      </c>
      <c r="X65" s="67">
        <v>0</v>
      </c>
      <c r="Y65" s="67">
        <f t="shared" si="24"/>
        <v>0</v>
      </c>
      <c r="Z65" s="71">
        <v>0</v>
      </c>
      <c r="AA65" s="62"/>
      <c r="AB65" s="63"/>
    </row>
    <row r="66" spans="1:28" ht="12">
      <c r="A66" s="88">
        <v>56</v>
      </c>
      <c r="B66" s="89" t="s">
        <v>97</v>
      </c>
      <c r="C66" s="65">
        <v>1225851</v>
      </c>
      <c r="D66" s="66">
        <v>354472</v>
      </c>
      <c r="E66" s="66">
        <f t="shared" si="17"/>
        <v>1580323</v>
      </c>
      <c r="F66" s="50">
        <f t="shared" si="18"/>
        <v>75.76078483636618</v>
      </c>
      <c r="G66" s="51">
        <v>11.313557744623578</v>
      </c>
      <c r="H66" s="67">
        <v>247091</v>
      </c>
      <c r="I66" s="67">
        <v>11486</v>
      </c>
      <c r="J66" s="67">
        <v>32910</v>
      </c>
      <c r="K66" s="68">
        <f t="shared" si="19"/>
        <v>291487</v>
      </c>
      <c r="L66" s="50">
        <f t="shared" si="20"/>
        <v>13.973905264681886</v>
      </c>
      <c r="M66" s="51">
        <v>2.0867601156896995</v>
      </c>
      <c r="N66" s="66">
        <v>214128</v>
      </c>
      <c r="O66" s="50">
        <f t="shared" si="21"/>
        <v>10.265309898951934</v>
      </c>
      <c r="P66" s="51">
        <v>1.532945791930357</v>
      </c>
      <c r="Q66" s="66">
        <f t="shared" si="22"/>
        <v>2085938</v>
      </c>
      <c r="R66" s="69">
        <v>14.933263652243635</v>
      </c>
      <c r="S66" s="70">
        <v>196250</v>
      </c>
      <c r="T66" s="50">
        <f t="shared" si="23"/>
        <v>9.408237445216493</v>
      </c>
      <c r="U66" s="67">
        <v>24804</v>
      </c>
      <c r="V66" s="67">
        <v>0</v>
      </c>
      <c r="W66" s="67">
        <v>0</v>
      </c>
      <c r="X66" s="67">
        <v>18513</v>
      </c>
      <c r="Y66" s="67">
        <f t="shared" si="24"/>
        <v>43317</v>
      </c>
      <c r="Z66" s="71">
        <v>43317</v>
      </c>
      <c r="AA66" s="62"/>
      <c r="AB66" s="63"/>
    </row>
    <row r="67" spans="1:28" ht="12">
      <c r="A67" s="88">
        <v>57</v>
      </c>
      <c r="B67" s="89" t="s">
        <v>98</v>
      </c>
      <c r="C67" s="65">
        <v>1244460</v>
      </c>
      <c r="D67" s="66">
        <v>360933</v>
      </c>
      <c r="E67" s="66">
        <f t="shared" si="17"/>
        <v>1605393</v>
      </c>
      <c r="F67" s="50">
        <f t="shared" si="18"/>
        <v>73.97626703456818</v>
      </c>
      <c r="G67" s="51">
        <v>11.517523154957061</v>
      </c>
      <c r="H67" s="67">
        <v>173349</v>
      </c>
      <c r="I67" s="67">
        <v>5624</v>
      </c>
      <c r="J67" s="67">
        <v>24570</v>
      </c>
      <c r="K67" s="68">
        <f t="shared" si="19"/>
        <v>203543</v>
      </c>
      <c r="L67" s="50">
        <f t="shared" si="20"/>
        <v>9.379230706136822</v>
      </c>
      <c r="M67" s="51">
        <v>1.460272478782096</v>
      </c>
      <c r="N67" s="66">
        <v>361210</v>
      </c>
      <c r="O67" s="50">
        <f t="shared" si="21"/>
        <v>16.644502259294995</v>
      </c>
      <c r="P67" s="51">
        <v>2.591418137989913</v>
      </c>
      <c r="Q67" s="66">
        <f t="shared" si="22"/>
        <v>2170146</v>
      </c>
      <c r="R67" s="69">
        <v>15.569213771729071</v>
      </c>
      <c r="S67" s="70">
        <v>346200</v>
      </c>
      <c r="T67" s="50">
        <f t="shared" si="23"/>
        <v>15.95284372572168</v>
      </c>
      <c r="U67" s="67">
        <v>0</v>
      </c>
      <c r="V67" s="67">
        <v>0</v>
      </c>
      <c r="W67" s="67">
        <v>0</v>
      </c>
      <c r="X67" s="67">
        <v>0</v>
      </c>
      <c r="Y67" s="67">
        <f t="shared" si="24"/>
        <v>0</v>
      </c>
      <c r="Z67" s="71">
        <v>94846</v>
      </c>
      <c r="AA67" s="62"/>
      <c r="AB67" s="63"/>
    </row>
    <row r="68" spans="1:28" ht="12">
      <c r="A68" s="88">
        <v>58</v>
      </c>
      <c r="B68" s="89" t="s">
        <v>99</v>
      </c>
      <c r="C68" s="65">
        <v>1428002</v>
      </c>
      <c r="D68" s="66">
        <v>513188</v>
      </c>
      <c r="E68" s="66">
        <f t="shared" si="17"/>
        <v>1941190</v>
      </c>
      <c r="F68" s="50">
        <f t="shared" si="18"/>
        <v>76.6576129236587</v>
      </c>
      <c r="G68" s="51">
        <v>17.687863905163695</v>
      </c>
      <c r="H68" s="67">
        <v>181078</v>
      </c>
      <c r="I68" s="67">
        <v>19645</v>
      </c>
      <c r="J68" s="67">
        <v>6627</v>
      </c>
      <c r="K68" s="68">
        <f t="shared" si="19"/>
        <v>207350</v>
      </c>
      <c r="L68" s="50">
        <f t="shared" si="20"/>
        <v>8.188253617482385</v>
      </c>
      <c r="M68" s="51">
        <v>1.8893454946376667</v>
      </c>
      <c r="N68" s="66">
        <v>383746</v>
      </c>
      <c r="O68" s="50">
        <f t="shared" si="21"/>
        <v>15.154133458858912</v>
      </c>
      <c r="P68" s="51">
        <v>3.4966422772376466</v>
      </c>
      <c r="Q68" s="66">
        <f t="shared" si="22"/>
        <v>2532286</v>
      </c>
      <c r="R68" s="69">
        <v>23.07385167703901</v>
      </c>
      <c r="S68" s="70">
        <v>118241</v>
      </c>
      <c r="T68" s="50">
        <f t="shared" si="23"/>
        <v>4.669338297490884</v>
      </c>
      <c r="U68" s="67">
        <v>0</v>
      </c>
      <c r="V68" s="67">
        <v>0</v>
      </c>
      <c r="W68" s="67">
        <v>0</v>
      </c>
      <c r="X68" s="67">
        <v>0</v>
      </c>
      <c r="Y68" s="67">
        <f t="shared" si="24"/>
        <v>0</v>
      </c>
      <c r="Z68" s="71">
        <v>0</v>
      </c>
      <c r="AA68" s="62"/>
      <c r="AB68" s="63"/>
    </row>
    <row r="69" spans="1:28" ht="12">
      <c r="A69" s="88">
        <v>59</v>
      </c>
      <c r="B69" s="89" t="s">
        <v>100</v>
      </c>
      <c r="C69" s="65">
        <v>902402</v>
      </c>
      <c r="D69" s="66">
        <v>236364</v>
      </c>
      <c r="E69" s="66">
        <f t="shared" si="17"/>
        <v>1138766</v>
      </c>
      <c r="F69" s="50">
        <f t="shared" si="18"/>
        <v>61.55412037897887</v>
      </c>
      <c r="G69" s="51">
        <v>12.830443355303926</v>
      </c>
      <c r="H69" s="67">
        <v>151195</v>
      </c>
      <c r="I69" s="67">
        <v>37183</v>
      </c>
      <c r="J69" s="67">
        <v>134295</v>
      </c>
      <c r="K69" s="68">
        <f t="shared" si="19"/>
        <v>322673</v>
      </c>
      <c r="L69" s="50">
        <f t="shared" si="20"/>
        <v>17.44155751492954</v>
      </c>
      <c r="M69" s="51">
        <v>3.6355472931102475</v>
      </c>
      <c r="N69" s="66">
        <v>388585</v>
      </c>
      <c r="O69" s="50">
        <f t="shared" si="21"/>
        <v>21.004322106091596</v>
      </c>
      <c r="P69" s="51">
        <v>4.378175877415357</v>
      </c>
      <c r="Q69" s="66">
        <f t="shared" si="22"/>
        <v>1850024</v>
      </c>
      <c r="R69" s="69">
        <v>20.844166525829532</v>
      </c>
      <c r="S69" s="70">
        <v>388419</v>
      </c>
      <c r="T69" s="50">
        <f t="shared" si="23"/>
        <v>20.995349249523247</v>
      </c>
      <c r="U69" s="67">
        <v>0</v>
      </c>
      <c r="V69" s="67">
        <v>0</v>
      </c>
      <c r="W69" s="67">
        <v>36483</v>
      </c>
      <c r="X69" s="67">
        <v>48882</v>
      </c>
      <c r="Y69" s="67">
        <f t="shared" si="24"/>
        <v>85365</v>
      </c>
      <c r="Z69" s="71">
        <v>101361</v>
      </c>
      <c r="AA69" s="62"/>
      <c r="AB69" s="63"/>
    </row>
    <row r="70" spans="1:28" ht="12">
      <c r="A70" s="88">
        <v>60</v>
      </c>
      <c r="B70" s="89" t="s">
        <v>101</v>
      </c>
      <c r="C70" s="65">
        <v>1305458</v>
      </c>
      <c r="D70" s="66">
        <v>480274</v>
      </c>
      <c r="E70" s="66">
        <f t="shared" si="17"/>
        <v>1785732</v>
      </c>
      <c r="F70" s="50">
        <f t="shared" si="18"/>
        <v>73.00618438013721</v>
      </c>
      <c r="G70" s="51">
        <v>20.683755139862164</v>
      </c>
      <c r="H70" s="67">
        <v>178278</v>
      </c>
      <c r="I70" s="67">
        <v>9764</v>
      </c>
      <c r="J70" s="67">
        <v>46744</v>
      </c>
      <c r="K70" s="68">
        <f t="shared" si="19"/>
        <v>234786</v>
      </c>
      <c r="L70" s="50">
        <f t="shared" si="20"/>
        <v>9.598769583495672</v>
      </c>
      <c r="M70" s="51">
        <v>2.7194764579834367</v>
      </c>
      <c r="N70" s="66">
        <v>425483</v>
      </c>
      <c r="O70" s="50">
        <f t="shared" si="21"/>
        <v>17.395046036367116</v>
      </c>
      <c r="P70" s="51">
        <v>4.928279376846007</v>
      </c>
      <c r="Q70" s="66">
        <f t="shared" si="22"/>
        <v>2446001</v>
      </c>
      <c r="R70" s="69">
        <v>28.331510974691607</v>
      </c>
      <c r="S70" s="70">
        <v>85358</v>
      </c>
      <c r="T70" s="50">
        <f t="shared" si="23"/>
        <v>3.4896960385543587</v>
      </c>
      <c r="U70" s="67">
        <v>0</v>
      </c>
      <c r="V70" s="67">
        <v>0</v>
      </c>
      <c r="W70" s="67">
        <v>0</v>
      </c>
      <c r="X70" s="67">
        <v>0</v>
      </c>
      <c r="Y70" s="67">
        <f t="shared" si="24"/>
        <v>0</v>
      </c>
      <c r="Z70" s="71">
        <v>0</v>
      </c>
      <c r="AA70" s="62"/>
      <c r="AB70" s="63"/>
    </row>
    <row r="71" spans="1:28" ht="12">
      <c r="A71" s="88">
        <v>61</v>
      </c>
      <c r="B71" s="89" t="s">
        <v>102</v>
      </c>
      <c r="C71" s="65">
        <v>565647</v>
      </c>
      <c r="D71" s="66">
        <v>154749</v>
      </c>
      <c r="E71" s="66">
        <f t="shared" si="17"/>
        <v>720396</v>
      </c>
      <c r="F71" s="50">
        <f t="shared" si="18"/>
        <v>64.91937300730483</v>
      </c>
      <c r="G71" s="51">
        <v>9.361141431467331</v>
      </c>
      <c r="H71" s="67">
        <v>72774</v>
      </c>
      <c r="I71" s="67">
        <v>3378</v>
      </c>
      <c r="J71" s="67">
        <v>19553</v>
      </c>
      <c r="K71" s="68">
        <f t="shared" si="19"/>
        <v>95705</v>
      </c>
      <c r="L71" s="50">
        <f t="shared" si="20"/>
        <v>8.624573975513618</v>
      </c>
      <c r="M71" s="51">
        <v>1.2436327251936172</v>
      </c>
      <c r="N71" s="66">
        <v>293577</v>
      </c>
      <c r="O71" s="50">
        <f t="shared" si="21"/>
        <v>26.456053017181564</v>
      </c>
      <c r="P71" s="51">
        <v>3.814868236394823</v>
      </c>
      <c r="Q71" s="66">
        <f t="shared" si="22"/>
        <v>1109678</v>
      </c>
      <c r="R71" s="69">
        <v>14.419642393055772</v>
      </c>
      <c r="S71" s="70">
        <v>90698</v>
      </c>
      <c r="T71" s="50">
        <f t="shared" si="23"/>
        <v>8.17336200231058</v>
      </c>
      <c r="U71" s="67">
        <v>0</v>
      </c>
      <c r="V71" s="67">
        <v>0</v>
      </c>
      <c r="W71" s="67">
        <v>0</v>
      </c>
      <c r="X71" s="67">
        <v>0</v>
      </c>
      <c r="Y71" s="67">
        <f t="shared" si="24"/>
        <v>0</v>
      </c>
      <c r="Z71" s="71">
        <v>0</v>
      </c>
      <c r="AA71" s="62"/>
      <c r="AB71" s="63"/>
    </row>
    <row r="72" spans="1:28" ht="12">
      <c r="A72" s="88">
        <v>62</v>
      </c>
      <c r="B72" s="89" t="s">
        <v>103</v>
      </c>
      <c r="C72" s="65">
        <v>537297</v>
      </c>
      <c r="D72" s="66">
        <v>145685</v>
      </c>
      <c r="E72" s="66">
        <f t="shared" si="17"/>
        <v>682982</v>
      </c>
      <c r="F72" s="50">
        <f t="shared" si="18"/>
        <v>69.96913286187443</v>
      </c>
      <c r="G72" s="51">
        <v>10.266546411123638</v>
      </c>
      <c r="H72" s="67">
        <v>48417</v>
      </c>
      <c r="I72" s="67">
        <v>0</v>
      </c>
      <c r="J72" s="67">
        <v>28072</v>
      </c>
      <c r="K72" s="68">
        <f t="shared" si="19"/>
        <v>76489</v>
      </c>
      <c r="L72" s="50">
        <f t="shared" si="20"/>
        <v>7.83603228704697</v>
      </c>
      <c r="M72" s="51">
        <v>1.1497782788425404</v>
      </c>
      <c r="N72" s="66">
        <v>216648</v>
      </c>
      <c r="O72" s="50">
        <f t="shared" si="21"/>
        <v>22.194834851078607</v>
      </c>
      <c r="P72" s="51">
        <v>3.256640360766629</v>
      </c>
      <c r="Q72" s="66">
        <f t="shared" si="22"/>
        <v>976119</v>
      </c>
      <c r="R72" s="69">
        <v>14.672965050732808</v>
      </c>
      <c r="S72" s="70">
        <v>7705</v>
      </c>
      <c r="T72" s="50">
        <f t="shared" si="23"/>
        <v>0.7893504787838368</v>
      </c>
      <c r="U72" s="67">
        <v>0</v>
      </c>
      <c r="V72" s="67">
        <v>0</v>
      </c>
      <c r="W72" s="67">
        <v>0</v>
      </c>
      <c r="X72" s="67">
        <v>0</v>
      </c>
      <c r="Y72" s="67">
        <f t="shared" si="24"/>
        <v>0</v>
      </c>
      <c r="Z72" s="71">
        <v>0</v>
      </c>
      <c r="AA72" s="62"/>
      <c r="AB72" s="63"/>
    </row>
    <row r="73" spans="1:28" ht="12">
      <c r="A73" s="88">
        <v>63</v>
      </c>
      <c r="B73" s="89" t="s">
        <v>104</v>
      </c>
      <c r="C73" s="65">
        <v>369669</v>
      </c>
      <c r="D73" s="66">
        <v>142231</v>
      </c>
      <c r="E73" s="66">
        <f t="shared" si="17"/>
        <v>511900</v>
      </c>
      <c r="F73" s="50">
        <f t="shared" si="18"/>
        <v>69.02363712363308</v>
      </c>
      <c r="G73" s="51">
        <v>9.689570319893999</v>
      </c>
      <c r="H73" s="67">
        <v>55601</v>
      </c>
      <c r="I73" s="67">
        <v>0</v>
      </c>
      <c r="J73" s="67">
        <v>0</v>
      </c>
      <c r="K73" s="68">
        <f t="shared" si="19"/>
        <v>55601</v>
      </c>
      <c r="L73" s="50">
        <f t="shared" si="20"/>
        <v>7.49713468980489</v>
      </c>
      <c r="M73" s="51">
        <v>1.0524512587544956</v>
      </c>
      <c r="N73" s="66">
        <v>174129</v>
      </c>
      <c r="O73" s="50">
        <f t="shared" si="21"/>
        <v>23.479228186562032</v>
      </c>
      <c r="P73" s="51">
        <v>3.2960249858035207</v>
      </c>
      <c r="Q73" s="66">
        <f t="shared" si="22"/>
        <v>741630</v>
      </c>
      <c r="R73" s="69">
        <v>14.038046564452015</v>
      </c>
      <c r="S73" s="70">
        <v>73079</v>
      </c>
      <c r="T73" s="50">
        <f t="shared" si="23"/>
        <v>9.853835470517645</v>
      </c>
      <c r="U73" s="67">
        <v>11000</v>
      </c>
      <c r="V73" s="67">
        <v>0</v>
      </c>
      <c r="W73" s="67">
        <v>0</v>
      </c>
      <c r="X73" s="67">
        <v>0</v>
      </c>
      <c r="Y73" s="67">
        <f t="shared" si="24"/>
        <v>11000</v>
      </c>
      <c r="Z73" s="71">
        <v>41212</v>
      </c>
      <c r="AA73" s="62"/>
      <c r="AB73" s="63"/>
    </row>
    <row r="74" spans="1:28" ht="12">
      <c r="A74" s="88">
        <v>64</v>
      </c>
      <c r="B74" s="89" t="s">
        <v>105</v>
      </c>
      <c r="C74" s="65">
        <v>552925</v>
      </c>
      <c r="D74" s="66">
        <v>205474</v>
      </c>
      <c r="E74" s="66">
        <f t="shared" si="17"/>
        <v>758399</v>
      </c>
      <c r="F74" s="50">
        <f t="shared" si="18"/>
        <v>80.14598339589463</v>
      </c>
      <c r="G74" s="51">
        <v>16.503079099118704</v>
      </c>
      <c r="H74" s="67">
        <v>44205</v>
      </c>
      <c r="I74" s="67">
        <v>2830</v>
      </c>
      <c r="J74" s="67">
        <v>534</v>
      </c>
      <c r="K74" s="68">
        <f t="shared" si="19"/>
        <v>47569</v>
      </c>
      <c r="L74" s="50">
        <f t="shared" si="20"/>
        <v>5.026990125460755</v>
      </c>
      <c r="M74" s="51">
        <v>1.035121314329235</v>
      </c>
      <c r="N74" s="66">
        <v>140304</v>
      </c>
      <c r="O74" s="50">
        <f t="shared" si="21"/>
        <v>14.827026478644617</v>
      </c>
      <c r="P74" s="51">
        <v>3.053073659014253</v>
      </c>
      <c r="Q74" s="66">
        <f t="shared" si="22"/>
        <v>946272</v>
      </c>
      <c r="R74" s="69">
        <v>20.59127407246219</v>
      </c>
      <c r="S74" s="70">
        <v>152767</v>
      </c>
      <c r="T74" s="50">
        <f t="shared" si="23"/>
        <v>16.14408964864225</v>
      </c>
      <c r="U74" s="67">
        <v>5200</v>
      </c>
      <c r="V74" s="67">
        <v>0</v>
      </c>
      <c r="W74" s="67">
        <v>0</v>
      </c>
      <c r="X74" s="67">
        <v>6500</v>
      </c>
      <c r="Y74" s="67">
        <f t="shared" si="24"/>
        <v>11700</v>
      </c>
      <c r="Z74" s="71">
        <v>19277</v>
      </c>
      <c r="AA74" s="62"/>
      <c r="AB74" s="63"/>
    </row>
    <row r="75" spans="1:28" ht="12">
      <c r="A75" s="88">
        <v>65</v>
      </c>
      <c r="B75" s="90" t="s">
        <v>106</v>
      </c>
      <c r="C75" s="65">
        <v>590894</v>
      </c>
      <c r="D75" s="66">
        <v>129557</v>
      </c>
      <c r="E75" s="66">
        <f t="shared" si="17"/>
        <v>720451</v>
      </c>
      <c r="F75" s="50">
        <f t="shared" si="18"/>
        <v>67.23874036148064</v>
      </c>
      <c r="G75" s="51">
        <v>15.992608049013297</v>
      </c>
      <c r="H75" s="67">
        <v>56761</v>
      </c>
      <c r="I75" s="67">
        <v>985</v>
      </c>
      <c r="J75" s="67">
        <v>6848</v>
      </c>
      <c r="K75" s="68">
        <f t="shared" si="19"/>
        <v>64594</v>
      </c>
      <c r="L75" s="50">
        <f t="shared" si="20"/>
        <v>6.02847271349402</v>
      </c>
      <c r="M75" s="51">
        <v>1.4338609070123642</v>
      </c>
      <c r="N75" s="66">
        <v>286437</v>
      </c>
      <c r="O75" s="50">
        <f t="shared" si="21"/>
        <v>26.732786925025337</v>
      </c>
      <c r="P75" s="51">
        <v>6.35834313747253</v>
      </c>
      <c r="Q75" s="66">
        <f t="shared" si="22"/>
        <v>1071482</v>
      </c>
      <c r="R75" s="69">
        <v>23.78481209349819</v>
      </c>
      <c r="S75" s="70">
        <v>0</v>
      </c>
      <c r="T75" s="50">
        <f t="shared" si="23"/>
        <v>0</v>
      </c>
      <c r="U75" s="67">
        <v>0</v>
      </c>
      <c r="V75" s="67">
        <v>0</v>
      </c>
      <c r="W75" s="67">
        <v>0</v>
      </c>
      <c r="X75" s="67">
        <v>0</v>
      </c>
      <c r="Y75" s="67">
        <f t="shared" si="24"/>
        <v>0</v>
      </c>
      <c r="Z75" s="71">
        <v>0</v>
      </c>
      <c r="AA75" s="62"/>
      <c r="AB75" s="63"/>
    </row>
    <row r="76" spans="1:28" ht="12.75" thickBot="1">
      <c r="A76" s="72"/>
      <c r="B76" s="73" t="s">
        <v>91</v>
      </c>
      <c r="C76" s="52">
        <f>SUM(C62:C75)</f>
        <v>15644797</v>
      </c>
      <c r="D76" s="52">
        <f>SUM(D62:D75)</f>
        <v>5072414</v>
      </c>
      <c r="E76" s="52">
        <f>SUM(E62:E75)</f>
        <v>20717211</v>
      </c>
      <c r="F76" s="74">
        <f t="shared" si="18"/>
        <v>72.05482928166863</v>
      </c>
      <c r="G76" s="75">
        <v>12.17786246215214</v>
      </c>
      <c r="H76" s="52">
        <f>SUM(H62:H75)</f>
        <v>2180301</v>
      </c>
      <c r="I76" s="52">
        <f>SUM(I62:I75)</f>
        <v>150757</v>
      </c>
      <c r="J76" s="52">
        <f>SUM(J62:J75)</f>
        <v>407113</v>
      </c>
      <c r="K76" s="52">
        <f>SUM(K62:K75)</f>
        <v>2738171</v>
      </c>
      <c r="L76" s="74">
        <f t="shared" si="20"/>
        <v>9.523407564320115</v>
      </c>
      <c r="M76" s="75">
        <v>1.609534692476395</v>
      </c>
      <c r="N76" s="52">
        <f>SUM(N62:N75)</f>
        <v>5296627</v>
      </c>
      <c r="O76" s="74">
        <f t="shared" si="21"/>
        <v>18.421763154011256</v>
      </c>
      <c r="P76" s="75">
        <v>3.1134304284163297</v>
      </c>
      <c r="Q76" s="52">
        <f>SUM(Q62:Q75)</f>
        <v>28752009</v>
      </c>
      <c r="R76" s="91">
        <v>16.900827583044865</v>
      </c>
      <c r="S76" s="52"/>
      <c r="T76" s="74"/>
      <c r="U76" s="92">
        <f aca="true" t="shared" si="25" ref="U76:Z76">SUM(U62:U75)</f>
        <v>50585</v>
      </c>
      <c r="V76" s="92">
        <f t="shared" si="25"/>
        <v>0</v>
      </c>
      <c r="W76" s="92">
        <f t="shared" si="25"/>
        <v>36483</v>
      </c>
      <c r="X76" s="92">
        <f t="shared" si="25"/>
        <v>82786</v>
      </c>
      <c r="Y76" s="92">
        <f t="shared" si="25"/>
        <v>169854</v>
      </c>
      <c r="Z76" s="93">
        <f t="shared" si="25"/>
        <v>304594</v>
      </c>
      <c r="AA76" s="62"/>
      <c r="AB76" s="63"/>
    </row>
    <row r="77" spans="1:28" ht="13.5" thickBot="1" thickTop="1">
      <c r="A77" s="41"/>
      <c r="B77" s="42" t="s">
        <v>107</v>
      </c>
      <c r="C77" s="42"/>
      <c r="D77" s="42"/>
      <c r="E77" s="42"/>
      <c r="F77" s="42"/>
      <c r="G77" s="42"/>
      <c r="H77" s="79"/>
      <c r="I77" s="79"/>
      <c r="J77" s="79"/>
      <c r="K77" s="79"/>
      <c r="L77" s="42"/>
      <c r="M77" s="42"/>
      <c r="N77" s="42"/>
      <c r="O77" s="42"/>
      <c r="P77" s="42"/>
      <c r="Q77" s="42"/>
      <c r="R77" s="80"/>
      <c r="S77" s="81"/>
      <c r="T77" s="82"/>
      <c r="U77" s="82"/>
      <c r="V77" s="82"/>
      <c r="W77" s="82"/>
      <c r="X77" s="82"/>
      <c r="Y77" s="83"/>
      <c r="Z77" s="84"/>
      <c r="AA77" s="62"/>
      <c r="AB77" s="63"/>
    </row>
    <row r="78" spans="1:28" ht="12.75" thickTop="1">
      <c r="A78" s="88">
        <v>66</v>
      </c>
      <c r="B78" s="86" t="s">
        <v>108</v>
      </c>
      <c r="C78" s="94">
        <v>2499803</v>
      </c>
      <c r="D78" s="66">
        <v>693260</v>
      </c>
      <c r="E78" s="66">
        <f aca="true" t="shared" si="26" ref="E78:E87">SUM(C78:D78)</f>
        <v>3193063</v>
      </c>
      <c r="F78" s="50">
        <f aca="true" t="shared" si="27" ref="F78:F88">(E78/Q78)*100</f>
        <v>72.74148191955356</v>
      </c>
      <c r="G78" s="51">
        <v>31.243583596708383</v>
      </c>
      <c r="H78" s="67">
        <v>294203</v>
      </c>
      <c r="I78" s="67">
        <v>52717</v>
      </c>
      <c r="J78" s="67">
        <v>71992</v>
      </c>
      <c r="K78" s="68">
        <f aca="true" t="shared" si="28" ref="K78:K87">SUM(H78:J78)</f>
        <v>418912</v>
      </c>
      <c r="L78" s="50">
        <f aca="true" t="shared" si="29" ref="L78:L88">(K78/Q78)*100</f>
        <v>9.543275429856543</v>
      </c>
      <c r="M78" s="51">
        <v>4.0989833560015265</v>
      </c>
      <c r="N78" s="66">
        <v>777629</v>
      </c>
      <c r="O78" s="50">
        <f aca="true" t="shared" si="30" ref="O78:O88">(N78/Q78)*100</f>
        <v>17.715242650589893</v>
      </c>
      <c r="P78" s="51">
        <v>7.608968776602511</v>
      </c>
      <c r="Q78" s="66">
        <f aca="true" t="shared" si="31" ref="Q78:Q87">E78+K78+N78</f>
        <v>4389604</v>
      </c>
      <c r="R78" s="69">
        <v>42.95153572931242</v>
      </c>
      <c r="S78" s="58">
        <v>243092</v>
      </c>
      <c r="T78" s="59">
        <f aca="true" t="shared" si="32" ref="T78:T87">(S78/Q78)*100</f>
        <v>5.537902735645402</v>
      </c>
      <c r="U78" s="52">
        <v>0</v>
      </c>
      <c r="V78" s="52">
        <v>0</v>
      </c>
      <c r="W78" s="52">
        <v>0</v>
      </c>
      <c r="X78" s="52">
        <v>0</v>
      </c>
      <c r="Y78" s="67">
        <f aca="true" t="shared" si="33" ref="Y78:Y88">SUM(U78:X78)</f>
        <v>0</v>
      </c>
      <c r="Z78" s="71">
        <v>0</v>
      </c>
      <c r="AA78" s="62"/>
      <c r="AB78" s="63"/>
    </row>
    <row r="79" spans="1:28" ht="12">
      <c r="A79" s="88">
        <v>67</v>
      </c>
      <c r="B79" s="89" t="s">
        <v>109</v>
      </c>
      <c r="C79" s="94">
        <v>1297631</v>
      </c>
      <c r="D79" s="66">
        <v>422434</v>
      </c>
      <c r="E79" s="66">
        <f t="shared" si="26"/>
        <v>1720065</v>
      </c>
      <c r="F79" s="50">
        <f t="shared" si="27"/>
        <v>86.98183918171387</v>
      </c>
      <c r="G79" s="51">
        <v>30.294568318714994</v>
      </c>
      <c r="H79" s="67">
        <v>190355</v>
      </c>
      <c r="I79" s="67">
        <v>15623</v>
      </c>
      <c r="J79" s="67">
        <v>46072</v>
      </c>
      <c r="K79" s="68">
        <f t="shared" si="28"/>
        <v>252050</v>
      </c>
      <c r="L79" s="50">
        <f t="shared" si="29"/>
        <v>12.745897722325017</v>
      </c>
      <c r="M79" s="51">
        <v>4.439219415970975</v>
      </c>
      <c r="N79" s="66">
        <v>5384</v>
      </c>
      <c r="O79" s="50">
        <f t="shared" si="30"/>
        <v>0.2722630959611105</v>
      </c>
      <c r="P79" s="51">
        <v>0.09482546056571207</v>
      </c>
      <c r="Q79" s="66">
        <f t="shared" si="31"/>
        <v>1977499</v>
      </c>
      <c r="R79" s="69">
        <v>34.828613195251684</v>
      </c>
      <c r="S79" s="70">
        <v>152446</v>
      </c>
      <c r="T79" s="50">
        <f t="shared" si="32"/>
        <v>7.709030447044474</v>
      </c>
      <c r="U79" s="67">
        <v>2209</v>
      </c>
      <c r="V79" s="67">
        <v>0</v>
      </c>
      <c r="W79" s="67">
        <v>0</v>
      </c>
      <c r="X79" s="67">
        <v>8050</v>
      </c>
      <c r="Y79" s="67">
        <f t="shared" si="33"/>
        <v>10259</v>
      </c>
      <c r="Z79" s="71">
        <v>8050</v>
      </c>
      <c r="AA79" s="62"/>
      <c r="AB79" s="63"/>
    </row>
    <row r="80" spans="1:28" ht="12">
      <c r="A80" s="88">
        <v>68</v>
      </c>
      <c r="B80" s="89" t="s">
        <v>110</v>
      </c>
      <c r="C80" s="94">
        <v>935708</v>
      </c>
      <c r="D80" s="66">
        <v>243210</v>
      </c>
      <c r="E80" s="66">
        <f t="shared" si="26"/>
        <v>1178918</v>
      </c>
      <c r="F80" s="50">
        <f t="shared" si="27"/>
        <v>63.79039798453774</v>
      </c>
      <c r="G80" s="51">
        <v>28.648586911618185</v>
      </c>
      <c r="H80" s="67">
        <v>197255</v>
      </c>
      <c r="I80" s="67">
        <v>35828</v>
      </c>
      <c r="J80" s="67">
        <v>53220</v>
      </c>
      <c r="K80" s="68">
        <f t="shared" si="28"/>
        <v>286303</v>
      </c>
      <c r="L80" s="50">
        <f t="shared" si="29"/>
        <v>15.491647692347648</v>
      </c>
      <c r="M80" s="51">
        <v>6.957376491458287</v>
      </c>
      <c r="N80" s="66">
        <v>382891</v>
      </c>
      <c r="O80" s="50">
        <f t="shared" si="30"/>
        <v>20.717954323114615</v>
      </c>
      <c r="P80" s="51">
        <v>9.304536949284342</v>
      </c>
      <c r="Q80" s="66">
        <f t="shared" si="31"/>
        <v>1848112</v>
      </c>
      <c r="R80" s="69">
        <v>44.91050035236082</v>
      </c>
      <c r="S80" s="70">
        <v>259038</v>
      </c>
      <c r="T80" s="50">
        <f t="shared" si="32"/>
        <v>14.01635831594622</v>
      </c>
      <c r="U80" s="67">
        <v>9351</v>
      </c>
      <c r="V80" s="67">
        <v>0</v>
      </c>
      <c r="W80" s="67">
        <v>0</v>
      </c>
      <c r="X80" s="67">
        <v>15000</v>
      </c>
      <c r="Y80" s="67">
        <f t="shared" si="33"/>
        <v>24351</v>
      </c>
      <c r="Z80" s="71">
        <v>9321</v>
      </c>
      <c r="AA80" s="62"/>
      <c r="AB80" s="63"/>
    </row>
    <row r="81" spans="1:28" ht="12">
      <c r="A81" s="88">
        <v>69</v>
      </c>
      <c r="B81" s="89" t="s">
        <v>111</v>
      </c>
      <c r="C81" s="94">
        <v>891233</v>
      </c>
      <c r="D81" s="66">
        <v>315913</v>
      </c>
      <c r="E81" s="66">
        <f t="shared" si="26"/>
        <v>1207146</v>
      </c>
      <c r="F81" s="50">
        <f t="shared" si="27"/>
        <v>65.55235707431825</v>
      </c>
      <c r="G81" s="51">
        <v>39.196869824982954</v>
      </c>
      <c r="H81" s="67">
        <v>221615</v>
      </c>
      <c r="I81" s="67">
        <v>0</v>
      </c>
      <c r="J81" s="67">
        <v>87205</v>
      </c>
      <c r="K81" s="68">
        <f t="shared" si="28"/>
        <v>308820</v>
      </c>
      <c r="L81" s="50">
        <f t="shared" si="29"/>
        <v>16.7700335433253</v>
      </c>
      <c r="M81" s="51">
        <v>10.027600090917947</v>
      </c>
      <c r="N81" s="66">
        <v>325533</v>
      </c>
      <c r="O81" s="50">
        <f t="shared" si="30"/>
        <v>17.677609382356437</v>
      </c>
      <c r="P81" s="51">
        <v>10.570282819755171</v>
      </c>
      <c r="Q81" s="66">
        <f t="shared" si="31"/>
        <v>1841499</v>
      </c>
      <c r="R81" s="69">
        <v>59.79475273565607</v>
      </c>
      <c r="S81" s="70">
        <v>0</v>
      </c>
      <c r="T81" s="50">
        <f t="shared" si="32"/>
        <v>0</v>
      </c>
      <c r="U81" s="67">
        <v>0</v>
      </c>
      <c r="V81" s="67">
        <v>0</v>
      </c>
      <c r="W81" s="67">
        <v>0</v>
      </c>
      <c r="X81" s="67">
        <v>0</v>
      </c>
      <c r="Y81" s="67">
        <f t="shared" si="33"/>
        <v>0</v>
      </c>
      <c r="Z81" s="71">
        <v>0</v>
      </c>
      <c r="AA81" s="62"/>
      <c r="AB81" s="63"/>
    </row>
    <row r="82" spans="1:28" ht="12">
      <c r="A82" s="88">
        <v>70</v>
      </c>
      <c r="B82" s="89" t="s">
        <v>112</v>
      </c>
      <c r="C82" s="94">
        <v>122802</v>
      </c>
      <c r="D82" s="66">
        <v>43376</v>
      </c>
      <c r="E82" s="66">
        <f t="shared" si="26"/>
        <v>166178</v>
      </c>
      <c r="F82" s="50">
        <f t="shared" si="27"/>
        <v>72.49115551891258</v>
      </c>
      <c r="G82" s="51">
        <v>10.02763697803524</v>
      </c>
      <c r="H82" s="67">
        <v>12473</v>
      </c>
      <c r="I82" s="67">
        <v>0</v>
      </c>
      <c r="J82" s="67">
        <v>7054</v>
      </c>
      <c r="K82" s="68">
        <f t="shared" si="28"/>
        <v>19527</v>
      </c>
      <c r="L82" s="50">
        <f t="shared" si="29"/>
        <v>8.518184078625366</v>
      </c>
      <c r="M82" s="51">
        <v>1.1783128167994208</v>
      </c>
      <c r="N82" s="66">
        <v>43534</v>
      </c>
      <c r="O82" s="50">
        <f t="shared" si="30"/>
        <v>18.99066040246206</v>
      </c>
      <c r="P82" s="51">
        <v>2.6269611392710597</v>
      </c>
      <c r="Q82" s="66">
        <f t="shared" si="31"/>
        <v>229239</v>
      </c>
      <c r="R82" s="69">
        <v>13.83291093410572</v>
      </c>
      <c r="S82" s="70">
        <v>9958</v>
      </c>
      <c r="T82" s="50">
        <f t="shared" si="32"/>
        <v>4.343937986119291</v>
      </c>
      <c r="U82" s="67">
        <v>7465</v>
      </c>
      <c r="V82" s="67">
        <v>0</v>
      </c>
      <c r="W82" s="67">
        <v>0</v>
      </c>
      <c r="X82" s="67">
        <v>0</v>
      </c>
      <c r="Y82" s="67">
        <f t="shared" si="33"/>
        <v>7465</v>
      </c>
      <c r="Z82" s="71">
        <v>7465</v>
      </c>
      <c r="AA82" s="62"/>
      <c r="AB82" s="63"/>
    </row>
    <row r="83" spans="1:28" ht="12">
      <c r="A83" s="88">
        <v>71</v>
      </c>
      <c r="B83" s="89" t="s">
        <v>113</v>
      </c>
      <c r="C83" s="94">
        <v>439698</v>
      </c>
      <c r="D83" s="66">
        <v>116617</v>
      </c>
      <c r="E83" s="66">
        <f t="shared" si="26"/>
        <v>556315</v>
      </c>
      <c r="F83" s="50">
        <f t="shared" si="27"/>
        <v>72.16351086833855</v>
      </c>
      <c r="G83" s="51">
        <v>43.74577337422348</v>
      </c>
      <c r="H83" s="67">
        <v>72247</v>
      </c>
      <c r="I83" s="67">
        <v>16723</v>
      </c>
      <c r="J83" s="67">
        <v>18072</v>
      </c>
      <c r="K83" s="68">
        <f t="shared" si="28"/>
        <v>107042</v>
      </c>
      <c r="L83" s="50">
        <f t="shared" si="29"/>
        <v>13.88516673174136</v>
      </c>
      <c r="M83" s="51">
        <v>8.417236769678384</v>
      </c>
      <c r="N83" s="66">
        <v>107552</v>
      </c>
      <c r="O83" s="50">
        <f t="shared" si="30"/>
        <v>13.951322399920093</v>
      </c>
      <c r="P83" s="51">
        <v>8.457340567743964</v>
      </c>
      <c r="Q83" s="66">
        <f t="shared" si="31"/>
        <v>770909</v>
      </c>
      <c r="R83" s="69">
        <v>60.62035071164583</v>
      </c>
      <c r="S83" s="70">
        <v>37138</v>
      </c>
      <c r="T83" s="50">
        <f t="shared" si="32"/>
        <v>4.817429813376157</v>
      </c>
      <c r="U83" s="67">
        <v>0</v>
      </c>
      <c r="V83" s="67">
        <v>0</v>
      </c>
      <c r="W83" s="67">
        <v>0</v>
      </c>
      <c r="X83" s="67">
        <v>0</v>
      </c>
      <c r="Y83" s="67">
        <f t="shared" si="33"/>
        <v>0</v>
      </c>
      <c r="Z83" s="71">
        <v>0</v>
      </c>
      <c r="AA83" s="62"/>
      <c r="AB83" s="63"/>
    </row>
    <row r="84" spans="1:28" ht="12">
      <c r="A84" s="88">
        <v>72</v>
      </c>
      <c r="B84" s="89" t="s">
        <v>114</v>
      </c>
      <c r="C84" s="94">
        <v>229511</v>
      </c>
      <c r="D84" s="66">
        <v>101292</v>
      </c>
      <c r="E84" s="66">
        <f t="shared" si="26"/>
        <v>330803</v>
      </c>
      <c r="F84" s="50">
        <f t="shared" si="27"/>
        <v>65.58151522060209</v>
      </c>
      <c r="G84" s="51">
        <v>29.88283649503162</v>
      </c>
      <c r="H84" s="67">
        <v>34576</v>
      </c>
      <c r="I84" s="67">
        <v>4204</v>
      </c>
      <c r="J84" s="67">
        <v>0</v>
      </c>
      <c r="K84" s="68">
        <f t="shared" si="28"/>
        <v>38780</v>
      </c>
      <c r="L84" s="50">
        <f t="shared" si="29"/>
        <v>7.688113953788052</v>
      </c>
      <c r="M84" s="51">
        <v>3.5031616982836495</v>
      </c>
      <c r="N84" s="66">
        <v>134832</v>
      </c>
      <c r="O84" s="50">
        <f t="shared" si="30"/>
        <v>26.730370825609867</v>
      </c>
      <c r="P84" s="51">
        <v>12.179945799457995</v>
      </c>
      <c r="Q84" s="66">
        <f t="shared" si="31"/>
        <v>504415</v>
      </c>
      <c r="R84" s="69">
        <v>45.56594399277326</v>
      </c>
      <c r="S84" s="70">
        <v>0</v>
      </c>
      <c r="T84" s="50">
        <f t="shared" si="32"/>
        <v>0</v>
      </c>
      <c r="U84" s="67">
        <v>27445</v>
      </c>
      <c r="V84" s="67">
        <v>0</v>
      </c>
      <c r="W84" s="67">
        <v>0</v>
      </c>
      <c r="X84" s="67">
        <v>0</v>
      </c>
      <c r="Y84" s="67">
        <f t="shared" si="33"/>
        <v>27445</v>
      </c>
      <c r="Z84" s="71">
        <v>27445</v>
      </c>
      <c r="AA84" s="62"/>
      <c r="AB84" s="63"/>
    </row>
    <row r="85" spans="1:28" ht="12">
      <c r="A85" s="88">
        <v>73</v>
      </c>
      <c r="B85" s="89" t="s">
        <v>115</v>
      </c>
      <c r="C85" s="94">
        <v>187759</v>
      </c>
      <c r="D85" s="66">
        <v>52009</v>
      </c>
      <c r="E85" s="66">
        <f t="shared" si="26"/>
        <v>239768</v>
      </c>
      <c r="F85" s="50">
        <f t="shared" si="27"/>
        <v>66.65925291638402</v>
      </c>
      <c r="G85" s="51">
        <v>23.706545382637927</v>
      </c>
      <c r="H85" s="67">
        <v>51339</v>
      </c>
      <c r="I85" s="67">
        <v>2765</v>
      </c>
      <c r="J85" s="67">
        <v>3800</v>
      </c>
      <c r="K85" s="68">
        <f t="shared" si="28"/>
        <v>57904</v>
      </c>
      <c r="L85" s="50">
        <f t="shared" si="29"/>
        <v>16.09821736374454</v>
      </c>
      <c r="M85" s="51">
        <v>5.725133478346846</v>
      </c>
      <c r="N85" s="66">
        <v>62020</v>
      </c>
      <c r="O85" s="50">
        <f t="shared" si="30"/>
        <v>17.242529719871445</v>
      </c>
      <c r="P85" s="51">
        <v>6.1320941269527385</v>
      </c>
      <c r="Q85" s="66">
        <f t="shared" si="31"/>
        <v>359692</v>
      </c>
      <c r="R85" s="69">
        <v>35.56377298793751</v>
      </c>
      <c r="S85" s="70">
        <v>27599</v>
      </c>
      <c r="T85" s="50">
        <f t="shared" si="32"/>
        <v>7.672953526906354</v>
      </c>
      <c r="U85" s="67">
        <v>0</v>
      </c>
      <c r="V85" s="67">
        <v>0</v>
      </c>
      <c r="W85" s="67">
        <v>0</v>
      </c>
      <c r="X85" s="67">
        <v>0</v>
      </c>
      <c r="Y85" s="67">
        <f t="shared" si="33"/>
        <v>0</v>
      </c>
      <c r="Z85" s="71">
        <v>0</v>
      </c>
      <c r="AA85" s="62"/>
      <c r="AB85" s="63"/>
    </row>
    <row r="86" spans="1:28" ht="12">
      <c r="A86" s="88">
        <v>74</v>
      </c>
      <c r="B86" s="89" t="s">
        <v>116</v>
      </c>
      <c r="C86" s="94">
        <v>108366</v>
      </c>
      <c r="D86" s="66">
        <v>18756</v>
      </c>
      <c r="E86" s="66">
        <f t="shared" si="26"/>
        <v>127122</v>
      </c>
      <c r="F86" s="50">
        <f t="shared" si="27"/>
        <v>71.82723764429352</v>
      </c>
      <c r="G86" s="51">
        <v>25.277788824816067</v>
      </c>
      <c r="H86" s="67">
        <v>21500</v>
      </c>
      <c r="I86" s="67">
        <v>0</v>
      </c>
      <c r="J86" s="67">
        <v>2000</v>
      </c>
      <c r="K86" s="68">
        <f t="shared" si="28"/>
        <v>23500</v>
      </c>
      <c r="L86" s="50">
        <f t="shared" si="29"/>
        <v>13.278111457032596</v>
      </c>
      <c r="M86" s="51">
        <v>4.672897196261682</v>
      </c>
      <c r="N86" s="66">
        <v>26361</v>
      </c>
      <c r="O86" s="50">
        <f t="shared" si="30"/>
        <v>14.894650898673884</v>
      </c>
      <c r="P86" s="51">
        <v>5.241797574070392</v>
      </c>
      <c r="Q86" s="66">
        <f t="shared" si="31"/>
        <v>176983</v>
      </c>
      <c r="R86" s="69">
        <v>35.19248359514814</v>
      </c>
      <c r="S86" s="70">
        <v>22123</v>
      </c>
      <c r="T86" s="50">
        <f t="shared" si="32"/>
        <v>12.50007062825243</v>
      </c>
      <c r="U86" s="67">
        <v>0</v>
      </c>
      <c r="V86" s="67">
        <v>0</v>
      </c>
      <c r="W86" s="67">
        <v>0</v>
      </c>
      <c r="X86" s="67">
        <v>0</v>
      </c>
      <c r="Y86" s="67">
        <f t="shared" si="33"/>
        <v>0</v>
      </c>
      <c r="Z86" s="71">
        <v>0</v>
      </c>
      <c r="AA86" s="62"/>
      <c r="AB86" s="63"/>
    </row>
    <row r="87" spans="1:28" ht="12">
      <c r="A87" s="88">
        <v>75</v>
      </c>
      <c r="B87" s="89" t="s">
        <v>117</v>
      </c>
      <c r="C87" s="94">
        <v>142952</v>
      </c>
      <c r="D87" s="66">
        <v>47476</v>
      </c>
      <c r="E87" s="66">
        <f t="shared" si="26"/>
        <v>190428</v>
      </c>
      <c r="F87" s="50">
        <f t="shared" si="27"/>
        <v>72.00907543959161</v>
      </c>
      <c r="G87" s="51">
        <v>39.87185929648241</v>
      </c>
      <c r="H87" s="67">
        <v>15995</v>
      </c>
      <c r="I87" s="67">
        <v>7793</v>
      </c>
      <c r="J87" s="67">
        <v>444</v>
      </c>
      <c r="K87" s="68">
        <f t="shared" si="28"/>
        <v>24232</v>
      </c>
      <c r="L87" s="50">
        <f t="shared" si="29"/>
        <v>9.163168840990735</v>
      </c>
      <c r="M87" s="51">
        <v>5.073701842546064</v>
      </c>
      <c r="N87" s="66">
        <v>49790</v>
      </c>
      <c r="O87" s="50">
        <f t="shared" si="30"/>
        <v>18.82775571941766</v>
      </c>
      <c r="P87" s="51">
        <v>10.425041876046901</v>
      </c>
      <c r="Q87" s="66">
        <f t="shared" si="31"/>
        <v>264450</v>
      </c>
      <c r="R87" s="69">
        <v>55.370603015075375</v>
      </c>
      <c r="S87" s="95">
        <v>0</v>
      </c>
      <c r="T87" s="74">
        <f t="shared" si="32"/>
        <v>0</v>
      </c>
      <c r="U87" s="52">
        <v>0</v>
      </c>
      <c r="V87" s="52">
        <v>0</v>
      </c>
      <c r="W87" s="52">
        <v>0</v>
      </c>
      <c r="X87" s="52">
        <v>0</v>
      </c>
      <c r="Y87" s="67">
        <f t="shared" si="33"/>
        <v>0</v>
      </c>
      <c r="Z87" s="71">
        <v>0</v>
      </c>
      <c r="AA87" s="62"/>
      <c r="AB87" s="63"/>
    </row>
    <row r="88" spans="1:28" ht="12">
      <c r="A88" s="88"/>
      <c r="B88" s="48" t="s">
        <v>91</v>
      </c>
      <c r="C88" s="67">
        <f>SUM(C78:C87)</f>
        <v>6855463</v>
      </c>
      <c r="D88" s="67">
        <f>SUM(D78:D87)</f>
        <v>2054343</v>
      </c>
      <c r="E88" s="67">
        <f>SUM(E78:E87)</f>
        <v>8909806</v>
      </c>
      <c r="F88" s="50">
        <f t="shared" si="27"/>
        <v>72.07180287455463</v>
      </c>
      <c r="G88" s="51">
        <v>30.59654605206677</v>
      </c>
      <c r="H88" s="67">
        <f>SUM(H78:H87)</f>
        <v>1111558</v>
      </c>
      <c r="I88" s="67">
        <f>SUM(I78:I87)</f>
        <v>135653</v>
      </c>
      <c r="J88" s="67">
        <f>SUM(J78:J87)</f>
        <v>289859</v>
      </c>
      <c r="K88" s="67">
        <f>SUM(K78:K87)</f>
        <v>1537070</v>
      </c>
      <c r="L88" s="50">
        <f t="shared" si="29"/>
        <v>12.433425154755524</v>
      </c>
      <c r="M88" s="51">
        <v>5.278345346716895</v>
      </c>
      <c r="N88" s="67">
        <f>SUM(N78:N87)</f>
        <v>1915526</v>
      </c>
      <c r="O88" s="50">
        <f t="shared" si="30"/>
        <v>15.494771970689838</v>
      </c>
      <c r="P88" s="51">
        <v>6.577974814819902</v>
      </c>
      <c r="Q88" s="67">
        <f>SUM(Q78:Q87)</f>
        <v>12362402</v>
      </c>
      <c r="R88" s="69">
        <v>42.45286621360357</v>
      </c>
      <c r="S88" s="67"/>
      <c r="T88" s="74"/>
      <c r="U88" s="67">
        <f>SUM(U78:U87)</f>
        <v>46470</v>
      </c>
      <c r="V88" s="67">
        <f>SUM(V78:V87)</f>
        <v>0</v>
      </c>
      <c r="W88" s="67">
        <f>SUM(W78:W87)</f>
        <v>0</v>
      </c>
      <c r="X88" s="67">
        <f>SUM(X78:X87)</f>
        <v>23050</v>
      </c>
      <c r="Y88" s="67">
        <f t="shared" si="33"/>
        <v>69520</v>
      </c>
      <c r="Z88" s="71">
        <f>SUM(Z78:Z87)</f>
        <v>52281</v>
      </c>
      <c r="AA88" s="62"/>
      <c r="AB88" s="63"/>
    </row>
    <row r="89" spans="1:28" ht="12.75" thickBot="1">
      <c r="A89" s="72"/>
      <c r="B89" s="73"/>
      <c r="C89" s="52"/>
      <c r="D89" s="52"/>
      <c r="E89" s="52"/>
      <c r="F89" s="74"/>
      <c r="G89" s="75"/>
      <c r="H89" s="75"/>
      <c r="I89" s="75"/>
      <c r="J89" s="75"/>
      <c r="K89" s="52"/>
      <c r="L89" s="74"/>
      <c r="M89" s="75"/>
      <c r="N89" s="52"/>
      <c r="O89" s="74"/>
      <c r="P89" s="75"/>
      <c r="Q89" s="52"/>
      <c r="R89" s="91"/>
      <c r="S89" s="96"/>
      <c r="T89" s="74"/>
      <c r="U89" s="97"/>
      <c r="V89" s="97"/>
      <c r="W89" s="97"/>
      <c r="X89" s="97"/>
      <c r="Y89" s="92"/>
      <c r="Z89" s="93"/>
      <c r="AA89" s="62"/>
      <c r="AB89" s="63"/>
    </row>
    <row r="90" spans="1:28" ht="13.5" thickBot="1" thickTop="1">
      <c r="A90" s="98"/>
      <c r="B90" s="99" t="s">
        <v>118</v>
      </c>
      <c r="C90" s="83">
        <f>C60+C76+C88</f>
        <v>106447406</v>
      </c>
      <c r="D90" s="100">
        <f>D60+D76+D88</f>
        <v>33525229</v>
      </c>
      <c r="E90" s="100">
        <f>E60+E76+E88</f>
        <v>139972635</v>
      </c>
      <c r="F90" s="101">
        <f>(E90/Q90)*100</f>
        <v>71.62109587117041</v>
      </c>
      <c r="G90" s="102">
        <v>14.918306304781538</v>
      </c>
      <c r="H90" s="100">
        <f>H60+H76+H88</f>
        <v>17032659</v>
      </c>
      <c r="I90" s="100">
        <f>I60+I76+I88</f>
        <v>1771525</v>
      </c>
      <c r="J90" s="100">
        <f>J60+J76+J88</f>
        <v>2568460</v>
      </c>
      <c r="K90" s="100">
        <f>K60+K76+K88</f>
        <v>21372644</v>
      </c>
      <c r="L90" s="101">
        <f>(K90/Q90)*100</f>
        <v>10.935938906518372</v>
      </c>
      <c r="M90" s="102">
        <v>2.277899889039392</v>
      </c>
      <c r="N90" s="100">
        <f>SUM(N76,N60,N88)</f>
        <v>34089646</v>
      </c>
      <c r="O90" s="101">
        <f>(N90/Q90)*100</f>
        <v>17.442965222311212</v>
      </c>
      <c r="P90" s="102">
        <v>3.6332800396989793</v>
      </c>
      <c r="Q90" s="100">
        <f>SUM(Q76,Q60,Q88)</f>
        <v>195434925</v>
      </c>
      <c r="R90" s="103">
        <v>20.82948623351991</v>
      </c>
      <c r="S90" s="100"/>
      <c r="T90" s="104"/>
      <c r="U90" s="84">
        <f aca="true" t="shared" si="34" ref="U90:Z90">SUM(U88,U76,U60)</f>
        <v>15709453</v>
      </c>
      <c r="V90" s="84">
        <f t="shared" si="34"/>
        <v>24540</v>
      </c>
      <c r="W90" s="84">
        <f t="shared" si="34"/>
        <v>104605</v>
      </c>
      <c r="X90" s="84">
        <f t="shared" si="34"/>
        <v>299542</v>
      </c>
      <c r="Y90" s="84">
        <f t="shared" si="34"/>
        <v>16138140</v>
      </c>
      <c r="Z90" s="84">
        <f t="shared" si="34"/>
        <v>9963637</v>
      </c>
      <c r="AA90" s="62"/>
      <c r="AB90" s="63"/>
    </row>
    <row r="91" spans="1:26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Y91" s="2"/>
      <c r="Z91" s="2"/>
    </row>
  </sheetData>
  <mergeCells count="2">
    <mergeCell ref="B3:B5"/>
    <mergeCell ref="U3:Y4"/>
  </mergeCells>
  <printOptions/>
  <pageMargins left="0.42" right="0.2" top="0.93" bottom="1.46" header="0.5" footer="0.5"/>
  <pageSetup fitToHeight="2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ITS</dc:creator>
  <cp:keywords/>
  <dc:description/>
  <cp:lastModifiedBy>NC ITS</cp:lastModifiedBy>
  <dcterms:created xsi:type="dcterms:W3CDTF">2010-12-23T14:57:24Z</dcterms:created>
  <dcterms:modified xsi:type="dcterms:W3CDTF">2011-05-20T17:53:32Z</dcterms:modified>
  <cp:category/>
  <cp:version/>
  <cp:contentType/>
  <cp:contentStatus/>
</cp:coreProperties>
</file>