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tate Data Coordinator\PLS\FY15 2014-2015\Tables\Final\"/>
    </mc:Choice>
  </mc:AlternateContent>
  <bookViews>
    <workbookView xWindow="0" yWindow="0" windowWidth="20490" windowHeight="7530"/>
  </bookViews>
  <sheets>
    <sheet name="Table 10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 l="1"/>
  <c r="P82" i="1"/>
  <c r="G83" i="1"/>
  <c r="P83" i="1"/>
  <c r="G84" i="1"/>
  <c r="P84" i="1"/>
  <c r="G85" i="1"/>
  <c r="P85" i="1"/>
  <c r="G86" i="1"/>
  <c r="P86" i="1"/>
  <c r="G87" i="1"/>
  <c r="P87" i="1"/>
  <c r="G88" i="1"/>
  <c r="P88" i="1"/>
  <c r="G89" i="1"/>
  <c r="P89" i="1"/>
  <c r="G90" i="1"/>
  <c r="P90" i="1"/>
  <c r="G91" i="1"/>
  <c r="P91" i="1"/>
  <c r="G68" i="1"/>
  <c r="P68" i="1"/>
  <c r="G69" i="1"/>
  <c r="P69" i="1"/>
  <c r="G70" i="1"/>
  <c r="P70" i="1"/>
  <c r="G71" i="1"/>
  <c r="P71" i="1"/>
  <c r="G72" i="1"/>
  <c r="P72" i="1"/>
  <c r="G73" i="1"/>
  <c r="P73" i="1"/>
  <c r="G74" i="1"/>
  <c r="P74" i="1"/>
  <c r="G75" i="1"/>
  <c r="P75" i="1"/>
  <c r="G76" i="1"/>
  <c r="P76" i="1"/>
  <c r="G77" i="1"/>
  <c r="P77" i="1"/>
  <c r="G78" i="1"/>
  <c r="P78" i="1"/>
  <c r="G79" i="1"/>
  <c r="P79" i="1"/>
  <c r="G8" i="1"/>
  <c r="P8" i="1"/>
  <c r="G9" i="1"/>
  <c r="P9" i="1"/>
  <c r="G10" i="1"/>
  <c r="P10" i="1"/>
  <c r="G11" i="1"/>
  <c r="P11" i="1"/>
  <c r="G12" i="1"/>
  <c r="P12" i="1"/>
  <c r="G13" i="1"/>
  <c r="P13" i="1"/>
  <c r="G14" i="1"/>
  <c r="P14" i="1"/>
  <c r="G15" i="1"/>
  <c r="P15" i="1"/>
  <c r="G16" i="1"/>
  <c r="P16" i="1"/>
  <c r="G17" i="1"/>
  <c r="P17" i="1"/>
  <c r="G18" i="1"/>
  <c r="P18" i="1"/>
  <c r="G19" i="1"/>
  <c r="P19" i="1"/>
  <c r="G20" i="1"/>
  <c r="P20" i="1"/>
  <c r="G21" i="1"/>
  <c r="P21" i="1"/>
  <c r="G22" i="1"/>
  <c r="P22" i="1"/>
  <c r="G23" i="1"/>
  <c r="P23" i="1"/>
  <c r="G24" i="1"/>
  <c r="P24" i="1"/>
  <c r="G25" i="1"/>
  <c r="P25" i="1"/>
  <c r="G26" i="1"/>
  <c r="P26" i="1"/>
  <c r="G27" i="1"/>
  <c r="P27" i="1"/>
  <c r="G28" i="1"/>
  <c r="P28" i="1"/>
  <c r="G29" i="1"/>
  <c r="P29" i="1"/>
  <c r="G30" i="1"/>
  <c r="P30" i="1"/>
  <c r="G31" i="1"/>
  <c r="P31" i="1"/>
  <c r="G32" i="1"/>
  <c r="P32" i="1"/>
  <c r="G33" i="1"/>
  <c r="P33" i="1"/>
  <c r="G34" i="1"/>
  <c r="P34" i="1"/>
  <c r="G35" i="1"/>
  <c r="P35" i="1"/>
  <c r="G36" i="1"/>
  <c r="P36" i="1"/>
  <c r="G37" i="1"/>
  <c r="P37" i="1"/>
  <c r="G38" i="1"/>
  <c r="P38" i="1"/>
  <c r="G39" i="1"/>
  <c r="P39" i="1"/>
  <c r="G40" i="1"/>
  <c r="P40" i="1"/>
  <c r="G41" i="1"/>
  <c r="P41" i="1"/>
  <c r="G42" i="1"/>
  <c r="P42" i="1"/>
  <c r="G43" i="1"/>
  <c r="P43" i="1"/>
  <c r="G44" i="1"/>
  <c r="P44" i="1"/>
  <c r="G45" i="1"/>
  <c r="P45" i="1"/>
  <c r="G46" i="1"/>
  <c r="P46" i="1"/>
  <c r="G47" i="1"/>
  <c r="P47" i="1"/>
  <c r="G48" i="1"/>
  <c r="P48" i="1"/>
  <c r="G49" i="1"/>
  <c r="P49" i="1"/>
  <c r="G50" i="1"/>
  <c r="P50" i="1"/>
  <c r="G51" i="1"/>
  <c r="P51" i="1"/>
  <c r="G52" i="1"/>
  <c r="P52" i="1"/>
  <c r="G53" i="1"/>
  <c r="P53" i="1"/>
  <c r="G54" i="1"/>
  <c r="P54" i="1"/>
  <c r="G55" i="1"/>
  <c r="P55" i="1"/>
  <c r="G56" i="1"/>
  <c r="P56" i="1"/>
  <c r="G57" i="1"/>
  <c r="P57" i="1"/>
  <c r="G58" i="1"/>
  <c r="P58" i="1"/>
  <c r="G59" i="1"/>
  <c r="P59" i="1"/>
  <c r="G60" i="1"/>
  <c r="P60" i="1"/>
  <c r="G61" i="1"/>
  <c r="P61" i="1"/>
  <c r="G62" i="1"/>
  <c r="P62" i="1"/>
  <c r="G63" i="1"/>
  <c r="P63" i="1"/>
  <c r="G64" i="1"/>
  <c r="P64" i="1"/>
  <c r="G65" i="1"/>
  <c r="P65" i="1"/>
  <c r="P94" i="1"/>
  <c r="O82" i="1"/>
  <c r="O83" i="1"/>
  <c r="O84" i="1"/>
  <c r="O85" i="1"/>
  <c r="O86" i="1"/>
  <c r="O87" i="1"/>
  <c r="O88" i="1"/>
  <c r="O89" i="1"/>
  <c r="O90" i="1"/>
  <c r="O91" i="1"/>
  <c r="O68" i="1"/>
  <c r="O69" i="1"/>
  <c r="O70" i="1"/>
  <c r="O71" i="1"/>
  <c r="O72" i="1"/>
  <c r="O73" i="1"/>
  <c r="O74" i="1"/>
  <c r="O75" i="1"/>
  <c r="O76" i="1"/>
  <c r="O77" i="1"/>
  <c r="O78" i="1"/>
  <c r="O79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94" i="1"/>
  <c r="N82" i="1"/>
  <c r="N83" i="1"/>
  <c r="N84" i="1"/>
  <c r="N85" i="1"/>
  <c r="N86" i="1"/>
  <c r="N87" i="1"/>
  <c r="N88" i="1"/>
  <c r="N89" i="1"/>
  <c r="N90" i="1"/>
  <c r="N91" i="1"/>
  <c r="N68" i="1"/>
  <c r="N69" i="1"/>
  <c r="N70" i="1"/>
  <c r="N71" i="1"/>
  <c r="N72" i="1"/>
  <c r="N73" i="1"/>
  <c r="N74" i="1"/>
  <c r="N75" i="1"/>
  <c r="N76" i="1"/>
  <c r="N77" i="1"/>
  <c r="N78" i="1"/>
  <c r="N79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94" i="1"/>
  <c r="M82" i="1"/>
  <c r="M83" i="1"/>
  <c r="M84" i="1"/>
  <c r="M85" i="1"/>
  <c r="M86" i="1"/>
  <c r="M87" i="1"/>
  <c r="M88" i="1"/>
  <c r="M89" i="1"/>
  <c r="M90" i="1"/>
  <c r="M91" i="1"/>
  <c r="M68" i="1"/>
  <c r="M69" i="1"/>
  <c r="M70" i="1"/>
  <c r="M71" i="1"/>
  <c r="M72" i="1"/>
  <c r="M73" i="1"/>
  <c r="M74" i="1"/>
  <c r="M75" i="1"/>
  <c r="M76" i="1"/>
  <c r="M77" i="1"/>
  <c r="M78" i="1"/>
  <c r="M79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94" i="1"/>
  <c r="L82" i="1"/>
  <c r="L83" i="1"/>
  <c r="L84" i="1"/>
  <c r="L85" i="1"/>
  <c r="L86" i="1"/>
  <c r="L87" i="1"/>
  <c r="L88" i="1"/>
  <c r="L89" i="1"/>
  <c r="L90" i="1"/>
  <c r="L91" i="1"/>
  <c r="L68" i="1"/>
  <c r="L69" i="1"/>
  <c r="L70" i="1"/>
  <c r="L71" i="1"/>
  <c r="L72" i="1"/>
  <c r="L73" i="1"/>
  <c r="L74" i="1"/>
  <c r="L75" i="1"/>
  <c r="L76" i="1"/>
  <c r="L77" i="1"/>
  <c r="L78" i="1"/>
  <c r="L79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94" i="1"/>
  <c r="K82" i="1"/>
  <c r="K83" i="1"/>
  <c r="K84" i="1"/>
  <c r="K85" i="1"/>
  <c r="K86" i="1"/>
  <c r="K87" i="1"/>
  <c r="K88" i="1"/>
  <c r="K89" i="1"/>
  <c r="K90" i="1"/>
  <c r="K91" i="1"/>
  <c r="K68" i="1"/>
  <c r="K69" i="1"/>
  <c r="K70" i="1"/>
  <c r="K71" i="1"/>
  <c r="K72" i="1"/>
  <c r="K73" i="1"/>
  <c r="K74" i="1"/>
  <c r="K75" i="1"/>
  <c r="K76" i="1"/>
  <c r="K77" i="1"/>
  <c r="K78" i="1"/>
  <c r="K79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94" i="1"/>
  <c r="J82" i="1"/>
  <c r="J83" i="1"/>
  <c r="J84" i="1"/>
  <c r="J85" i="1"/>
  <c r="J86" i="1"/>
  <c r="J87" i="1"/>
  <c r="J88" i="1"/>
  <c r="J89" i="1"/>
  <c r="J90" i="1"/>
  <c r="J91" i="1"/>
  <c r="J68" i="1"/>
  <c r="J69" i="1"/>
  <c r="J70" i="1"/>
  <c r="J71" i="1"/>
  <c r="J72" i="1"/>
  <c r="J73" i="1"/>
  <c r="J74" i="1"/>
  <c r="J75" i="1"/>
  <c r="J76" i="1"/>
  <c r="J77" i="1"/>
  <c r="J78" i="1"/>
  <c r="J79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94" i="1"/>
  <c r="I82" i="1"/>
  <c r="I83" i="1"/>
  <c r="I84" i="1"/>
  <c r="I85" i="1"/>
  <c r="I86" i="1"/>
  <c r="I87" i="1"/>
  <c r="I88" i="1"/>
  <c r="I89" i="1"/>
  <c r="I90" i="1"/>
  <c r="I91" i="1"/>
  <c r="I68" i="1"/>
  <c r="I69" i="1"/>
  <c r="I70" i="1"/>
  <c r="I71" i="1"/>
  <c r="I72" i="1"/>
  <c r="I73" i="1"/>
  <c r="I74" i="1"/>
  <c r="I75" i="1"/>
  <c r="I76" i="1"/>
  <c r="I77" i="1"/>
  <c r="I78" i="1"/>
  <c r="I79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94" i="1"/>
  <c r="H82" i="1"/>
  <c r="H83" i="1"/>
  <c r="H84" i="1"/>
  <c r="H85" i="1"/>
  <c r="H86" i="1"/>
  <c r="H87" i="1"/>
  <c r="H88" i="1"/>
  <c r="H89" i="1"/>
  <c r="H90" i="1"/>
  <c r="H91" i="1"/>
  <c r="H68" i="1"/>
  <c r="H69" i="1"/>
  <c r="H70" i="1"/>
  <c r="H71" i="1"/>
  <c r="H72" i="1"/>
  <c r="H73" i="1"/>
  <c r="H74" i="1"/>
  <c r="H75" i="1"/>
  <c r="H76" i="1"/>
  <c r="H77" i="1"/>
  <c r="H78" i="1"/>
  <c r="H79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94" i="1"/>
  <c r="G92" i="1"/>
  <c r="G80" i="1"/>
  <c r="G66" i="1"/>
  <c r="G94" i="1"/>
  <c r="F82" i="1"/>
  <c r="F83" i="1"/>
  <c r="F84" i="1"/>
  <c r="F85" i="1"/>
  <c r="F86" i="1"/>
  <c r="F87" i="1"/>
  <c r="F88" i="1"/>
  <c r="F89" i="1"/>
  <c r="F90" i="1"/>
  <c r="F91" i="1"/>
  <c r="F92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94" i="1"/>
  <c r="E82" i="1"/>
  <c r="E83" i="1"/>
  <c r="E84" i="1"/>
  <c r="E85" i="1"/>
  <c r="E86" i="1"/>
  <c r="E87" i="1"/>
  <c r="E88" i="1"/>
  <c r="E89" i="1"/>
  <c r="E90" i="1"/>
  <c r="E91" i="1"/>
  <c r="E92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94" i="1"/>
  <c r="D82" i="1"/>
  <c r="D83" i="1"/>
  <c r="D84" i="1"/>
  <c r="D85" i="1"/>
  <c r="D86" i="1"/>
  <c r="D87" i="1"/>
  <c r="D88" i="1"/>
  <c r="D89" i="1"/>
  <c r="D90" i="1"/>
  <c r="D91" i="1"/>
  <c r="D92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94" i="1"/>
  <c r="C82" i="1"/>
  <c r="C83" i="1"/>
  <c r="C84" i="1"/>
  <c r="C85" i="1"/>
  <c r="C86" i="1"/>
  <c r="C87" i="1"/>
  <c r="C88" i="1"/>
  <c r="C89" i="1"/>
  <c r="C90" i="1"/>
  <c r="C91" i="1"/>
  <c r="C92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94" i="1"/>
  <c r="P92" i="1"/>
  <c r="O92" i="1"/>
  <c r="N92" i="1"/>
  <c r="M92" i="1"/>
  <c r="L92" i="1"/>
  <c r="K92" i="1"/>
  <c r="J92" i="1"/>
  <c r="I92" i="1"/>
  <c r="H92" i="1"/>
  <c r="P80" i="1"/>
  <c r="O80" i="1"/>
  <c r="N80" i="1"/>
  <c r="M80" i="1"/>
  <c r="L80" i="1"/>
  <c r="K80" i="1"/>
  <c r="J80" i="1"/>
  <c r="I80" i="1"/>
  <c r="H80" i="1"/>
  <c r="P66" i="1"/>
  <c r="O66" i="1"/>
  <c r="N66" i="1"/>
  <c r="M66" i="1"/>
  <c r="L66" i="1"/>
  <c r="K66" i="1"/>
  <c r="J66" i="1"/>
  <c r="I66" i="1"/>
  <c r="H66" i="1"/>
</calcChain>
</file>

<file path=xl/sharedStrings.xml><?xml version="1.0" encoding="utf-8"?>
<sst xmlns="http://schemas.openxmlformats.org/spreadsheetml/2006/main" count="210" uniqueCount="190">
  <si>
    <t>Total</t>
  </si>
  <si>
    <t>Circulation</t>
  </si>
  <si>
    <t>Per Capita</t>
  </si>
  <si>
    <t>Other</t>
  </si>
  <si>
    <t>Statistical Report of North Carolina Public Libraries</t>
  </si>
  <si>
    <t>July 1, 2014 - June 30, 2015</t>
  </si>
  <si>
    <t>Central</t>
  </si>
  <si>
    <t>Branches</t>
  </si>
  <si>
    <t>County Libraries</t>
  </si>
  <si>
    <t>NC0103</t>
  </si>
  <si>
    <t>Alamance</t>
  </si>
  <si>
    <t>NC0016</t>
  </si>
  <si>
    <t>Alexander</t>
  </si>
  <si>
    <t>NC0017</t>
  </si>
  <si>
    <t>Bladen</t>
  </si>
  <si>
    <t>NC0018</t>
  </si>
  <si>
    <t>Brunswick</t>
  </si>
  <si>
    <t>NC0019</t>
  </si>
  <si>
    <t>Buncombe</t>
  </si>
  <si>
    <t>NC0020</t>
  </si>
  <si>
    <t>Burke</t>
  </si>
  <si>
    <t>NC0021</t>
  </si>
  <si>
    <t>Cabarrus</t>
  </si>
  <si>
    <t>NC0022</t>
  </si>
  <si>
    <t>Caldwell</t>
  </si>
  <si>
    <t>NC0107</t>
  </si>
  <si>
    <t>Caswell</t>
  </si>
  <si>
    <t>NC0023</t>
  </si>
  <si>
    <t>Catawba</t>
  </si>
  <si>
    <t>NC0104</t>
  </si>
  <si>
    <t>Chatham</t>
  </si>
  <si>
    <t>NC0024</t>
  </si>
  <si>
    <t>Cleveland</t>
  </si>
  <si>
    <t>NC0025</t>
  </si>
  <si>
    <t>Columbus</t>
  </si>
  <si>
    <t>NC0026</t>
  </si>
  <si>
    <t>Cumberland</t>
  </si>
  <si>
    <t>NC0027</t>
  </si>
  <si>
    <t>Davidson</t>
  </si>
  <si>
    <t>NC0028</t>
  </si>
  <si>
    <t>Davie</t>
  </si>
  <si>
    <t>NC0029</t>
  </si>
  <si>
    <t>Duplin</t>
  </si>
  <si>
    <t>NC0030</t>
  </si>
  <si>
    <t>Durham</t>
  </si>
  <si>
    <t>NC0031</t>
  </si>
  <si>
    <t>Edgecombe</t>
  </si>
  <si>
    <t>NC0032</t>
  </si>
  <si>
    <t>Forsyth</t>
  </si>
  <si>
    <t>NC0033</t>
  </si>
  <si>
    <t>Franklin</t>
  </si>
  <si>
    <t>NC0105</t>
  </si>
  <si>
    <t>Gaston</t>
  </si>
  <si>
    <t>NC0034</t>
  </si>
  <si>
    <t>Granville</t>
  </si>
  <si>
    <t>NC0035</t>
  </si>
  <si>
    <t>Guilford (Greensboro)</t>
  </si>
  <si>
    <t>NC0036</t>
  </si>
  <si>
    <t>Halifax</t>
  </si>
  <si>
    <t>NC0037</t>
  </si>
  <si>
    <t>Harnett</t>
  </si>
  <si>
    <t>NC0038</t>
  </si>
  <si>
    <t>Haywood</t>
  </si>
  <si>
    <t>NC0039</t>
  </si>
  <si>
    <t>Henderson</t>
  </si>
  <si>
    <t>NC0040</t>
  </si>
  <si>
    <t>Iredell</t>
  </si>
  <si>
    <t>NC0041</t>
  </si>
  <si>
    <t>Johnston</t>
  </si>
  <si>
    <t>NC0042</t>
  </si>
  <si>
    <t>Lee</t>
  </si>
  <si>
    <t>NC0106</t>
  </si>
  <si>
    <t>Lincoln</t>
  </si>
  <si>
    <t>NC0043</t>
  </si>
  <si>
    <t>Madison</t>
  </si>
  <si>
    <t>NC0044</t>
  </si>
  <si>
    <t>McDowell</t>
  </si>
  <si>
    <t>NC0045</t>
  </si>
  <si>
    <t>Mecklenburg</t>
  </si>
  <si>
    <t>NC0062</t>
  </si>
  <si>
    <t>Nash (Braswell)</t>
  </si>
  <si>
    <t>NC0047</t>
  </si>
  <si>
    <t>New Hanover</t>
  </si>
  <si>
    <t>NC0048</t>
  </si>
  <si>
    <t>Onslow</t>
  </si>
  <si>
    <t>NC0108</t>
  </si>
  <si>
    <t>Orange</t>
  </si>
  <si>
    <t>NC0049</t>
  </si>
  <si>
    <t>Pender</t>
  </si>
  <si>
    <t>NC0109</t>
  </si>
  <si>
    <t>Person</t>
  </si>
  <si>
    <t>NC0050</t>
  </si>
  <si>
    <t>Pitt (Sheppard)</t>
  </si>
  <si>
    <t>NC0051</t>
  </si>
  <si>
    <t>Polk</t>
  </si>
  <si>
    <t>NC0052</t>
  </si>
  <si>
    <t>Randolph</t>
  </si>
  <si>
    <t>NC0053</t>
  </si>
  <si>
    <t>Robeson</t>
  </si>
  <si>
    <t>NC0054</t>
  </si>
  <si>
    <t>Rockingham</t>
  </si>
  <si>
    <t>NC0055</t>
  </si>
  <si>
    <t>Rowan</t>
  </si>
  <si>
    <t>NC0056</t>
  </si>
  <si>
    <t>Rutherford</t>
  </si>
  <si>
    <t>NC0057</t>
  </si>
  <si>
    <t>Sampson</t>
  </si>
  <si>
    <t>NC0058</t>
  </si>
  <si>
    <t>Scotland</t>
  </si>
  <si>
    <t>NC0059</t>
  </si>
  <si>
    <t>Stanly</t>
  </si>
  <si>
    <t>NC0060</t>
  </si>
  <si>
    <t>Transylvania</t>
  </si>
  <si>
    <t>NC0061</t>
  </si>
  <si>
    <t>Union</t>
  </si>
  <si>
    <t>NC0046</t>
  </si>
  <si>
    <t>Vance (Perry)</t>
  </si>
  <si>
    <t>NC0063</t>
  </si>
  <si>
    <t>Wake</t>
  </si>
  <si>
    <t>NC0101</t>
  </si>
  <si>
    <t>Warren</t>
  </si>
  <si>
    <t>NC0065</t>
  </si>
  <si>
    <t>Wayne</t>
  </si>
  <si>
    <t>NC0066</t>
  </si>
  <si>
    <t>Wilson</t>
  </si>
  <si>
    <t>Regional Libraries</t>
  </si>
  <si>
    <t>NC0001</t>
  </si>
  <si>
    <t>Albemarle</t>
  </si>
  <si>
    <t>NC0003</t>
  </si>
  <si>
    <t>AMY</t>
  </si>
  <si>
    <t>NC0002</t>
  </si>
  <si>
    <t>Appalachian</t>
  </si>
  <si>
    <t>NC0004</t>
  </si>
  <si>
    <t>BHM</t>
  </si>
  <si>
    <t>NC0006</t>
  </si>
  <si>
    <t>CPC</t>
  </si>
  <si>
    <t>NC0007</t>
  </si>
  <si>
    <t>East Albemarle</t>
  </si>
  <si>
    <t>NC0008</t>
  </si>
  <si>
    <t>Fontana</t>
  </si>
  <si>
    <t>NC0011</t>
  </si>
  <si>
    <t>Nantahala</t>
  </si>
  <si>
    <t>NC0012</t>
  </si>
  <si>
    <t>Neuse</t>
  </si>
  <si>
    <t>NC0013</t>
  </si>
  <si>
    <t>Northwestern</t>
  </si>
  <si>
    <t>NC0014</t>
  </si>
  <si>
    <t>Pettigrew</t>
  </si>
  <si>
    <t>NC0015</t>
  </si>
  <si>
    <t>Sandhill</t>
  </si>
  <si>
    <t>Municipal Libraries</t>
  </si>
  <si>
    <t>NC0071</t>
  </si>
  <si>
    <t>Chapel Hill</t>
  </si>
  <si>
    <t>NC0075</t>
  </si>
  <si>
    <t>Farmville</t>
  </si>
  <si>
    <t>NC0079</t>
  </si>
  <si>
    <t>Hickory</t>
  </si>
  <si>
    <t>NC0080</t>
  </si>
  <si>
    <t>High Point</t>
  </si>
  <si>
    <t>NC0100</t>
  </si>
  <si>
    <t>Kings Mtn. (Mauney)</t>
  </si>
  <si>
    <t>NC0083</t>
  </si>
  <si>
    <t>Mooresville</t>
  </si>
  <si>
    <t>NC0102</t>
  </si>
  <si>
    <t>Nashville (Cooley)</t>
  </si>
  <si>
    <t>NC0088</t>
  </si>
  <si>
    <t>Roanoke Rapids</t>
  </si>
  <si>
    <t>NC0093</t>
  </si>
  <si>
    <t>Southern Pines</t>
  </si>
  <si>
    <t>NC0099</t>
  </si>
  <si>
    <t>Washington (Brown)</t>
  </si>
  <si>
    <t>($)</t>
  </si>
  <si>
    <t xml:space="preserve">TABLE 10 - CIRCULATION: SERVICE OUTLETS &amp; SERVICE MEASURES </t>
  </si>
  <si>
    <t>Service Outlets</t>
  </si>
  <si>
    <t>Print circulation (Books only)</t>
  </si>
  <si>
    <t>Electronic Materials</t>
  </si>
  <si>
    <t>Cost Per</t>
  </si>
  <si>
    <t>% Adult</t>
  </si>
  <si>
    <t>% Young</t>
  </si>
  <si>
    <t xml:space="preserve">% Young Adult </t>
  </si>
  <si>
    <t>% Juvenile</t>
  </si>
  <si>
    <t>Bookmobile</t>
  </si>
  <si>
    <t>Total Circulation</t>
  </si>
  <si>
    <t>Fiction</t>
  </si>
  <si>
    <t>Non-Fiction</t>
  </si>
  <si>
    <t>Adult Fiction</t>
  </si>
  <si>
    <t>Total or mean average*</t>
  </si>
  <si>
    <t>NC total or mean average*</t>
  </si>
  <si>
    <t>*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</si>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</sst>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Arial"/>
      <family val="2"/>
    </font>
    <font>
      <sz val="10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165" fontId="0" fillId="0" borderId="0" xfId="3" applyNumberFormat="1" applyFont="1"/>
    <xf numFmtId="0" fontId="5" fillId="0" borderId="0" xfId="0" applyFont="1"/>
    <xf numFmtId="0" fontId="2" fillId="0" borderId="17" xfId="0" applyFont="1" applyBorder="1"/>
    <xf numFmtId="3" fontId="2" fillId="0" borderId="6" xfId="0" applyNumberFormat="1" applyFont="1" applyFill="1" applyBorder="1"/>
    <xf numFmtId="3" fontId="2" fillId="0" borderId="20" xfId="0" applyNumberFormat="1" applyFont="1" applyFill="1" applyBorder="1"/>
    <xf numFmtId="164" fontId="2" fillId="0" borderId="0" xfId="1" applyNumberFormat="1" applyFont="1" applyBorder="1"/>
    <xf numFmtId="164" fontId="6" fillId="0" borderId="23" xfId="1" applyNumberFormat="1" applyFont="1" applyBorder="1"/>
    <xf numFmtId="0" fontId="8" fillId="0" borderId="18" xfId="0" applyFont="1" applyFill="1" applyBorder="1" applyAlignment="1">
      <alignment horizontal="center"/>
    </xf>
    <xf numFmtId="0" fontId="2" fillId="0" borderId="18" xfId="0" applyFont="1" applyBorder="1"/>
    <xf numFmtId="0" fontId="8" fillId="0" borderId="24" xfId="0" applyFont="1" applyFill="1" applyBorder="1"/>
    <xf numFmtId="0" fontId="8" fillId="0" borderId="25" xfId="0" applyFont="1" applyFill="1" applyBorder="1"/>
    <xf numFmtId="0" fontId="8" fillId="0" borderId="26" xfId="0" applyFont="1" applyFill="1" applyBorder="1"/>
    <xf numFmtId="0" fontId="4" fillId="0" borderId="10" xfId="0" applyFont="1" applyFill="1" applyBorder="1"/>
    <xf numFmtId="0" fontId="10" fillId="0" borderId="0" xfId="0" applyFont="1"/>
    <xf numFmtId="0" fontId="8" fillId="0" borderId="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2" fillId="0" borderId="4" xfId="2" applyNumberFormat="1" applyFont="1" applyBorder="1"/>
    <xf numFmtId="0" fontId="6" fillId="0" borderId="0" xfId="0" applyFont="1" applyFill="1" applyBorder="1" applyAlignment="1">
      <alignment horizontal="right"/>
    </xf>
    <xf numFmtId="0" fontId="7" fillId="0" borderId="0" xfId="0" applyFont="1" applyFill="1"/>
    <xf numFmtId="165" fontId="2" fillId="0" borderId="18" xfId="3" applyNumberFormat="1" applyFont="1" applyFill="1" applyBorder="1" applyAlignment="1">
      <alignment horizontal="center"/>
    </xf>
    <xf numFmtId="165" fontId="8" fillId="0" borderId="16" xfId="3" applyNumberFormat="1" applyFont="1" applyFill="1" applyBorder="1" applyAlignment="1">
      <alignment horizontal="center"/>
    </xf>
    <xf numFmtId="165" fontId="2" fillId="0" borderId="0" xfId="3" applyNumberFormat="1" applyFont="1" applyBorder="1"/>
    <xf numFmtId="165" fontId="6" fillId="0" borderId="23" xfId="3" applyNumberFormat="1" applyFont="1" applyBorder="1"/>
    <xf numFmtId="0" fontId="11" fillId="0" borderId="0" xfId="0" applyFont="1"/>
    <xf numFmtId="165" fontId="5" fillId="0" borderId="0" xfId="3" applyNumberFormat="1" applyFont="1" applyBorder="1"/>
    <xf numFmtId="165" fontId="6" fillId="0" borderId="2" xfId="3" applyNumberFormat="1" applyFont="1" applyBorder="1"/>
    <xf numFmtId="0" fontId="6" fillId="0" borderId="0" xfId="0" applyFont="1"/>
    <xf numFmtId="165" fontId="5" fillId="0" borderId="0" xfId="3" applyNumberFormat="1" applyFont="1"/>
    <xf numFmtId="165" fontId="2" fillId="0" borderId="0" xfId="3" applyNumberFormat="1" applyFont="1"/>
    <xf numFmtId="44" fontId="6" fillId="0" borderId="22" xfId="2" applyFont="1" applyBorder="1"/>
    <xf numFmtId="165" fontId="2" fillId="0" borderId="1" xfId="3" applyNumberFormat="1" applyFont="1" applyBorder="1"/>
    <xf numFmtId="1" fontId="0" fillId="0" borderId="0" xfId="0" applyNumberFormat="1"/>
    <xf numFmtId="1" fontId="8" fillId="0" borderId="16" xfId="0" applyNumberFormat="1" applyFont="1" applyFill="1" applyBorder="1" applyAlignment="1">
      <alignment horizontal="center"/>
    </xf>
    <xf numFmtId="1" fontId="2" fillId="0" borderId="18" xfId="2" applyNumberFormat="1" applyFont="1" applyFill="1" applyBorder="1" applyAlignment="1">
      <alignment horizontal="center"/>
    </xf>
    <xf numFmtId="164" fontId="6" fillId="0" borderId="2" xfId="1" applyNumberFormat="1" applyFont="1" applyBorder="1"/>
    <xf numFmtId="0" fontId="10" fillId="0" borderId="0" xfId="0" applyFont="1" applyFill="1"/>
    <xf numFmtId="165" fontId="10" fillId="0" borderId="0" xfId="3" applyNumberFormat="1" applyFont="1" applyFill="1"/>
    <xf numFmtId="2" fontId="6" fillId="0" borderId="23" xfId="3" applyNumberFormat="1" applyFont="1" applyBorder="1"/>
    <xf numFmtId="0" fontId="4" fillId="0" borderId="9" xfId="0" applyFont="1" applyFill="1" applyBorder="1"/>
    <xf numFmtId="164" fontId="6" fillId="0" borderId="21" xfId="1" applyNumberFormat="1" applyFont="1" applyBorder="1"/>
    <xf numFmtId="1" fontId="10" fillId="0" borderId="0" xfId="0" applyNumberFormat="1" applyFont="1"/>
    <xf numFmtId="165" fontId="10" fillId="0" borderId="0" xfId="3" applyNumberFormat="1" applyFont="1"/>
    <xf numFmtId="2" fontId="10" fillId="0" borderId="0" xfId="3" applyNumberFormat="1" applyFont="1"/>
    <xf numFmtId="1" fontId="10" fillId="0" borderId="0" xfId="0" applyNumberFormat="1" applyFont="1" applyFill="1"/>
    <xf numFmtId="2" fontId="10" fillId="0" borderId="0" xfId="3" applyNumberFormat="1" applyFont="1" applyFill="1"/>
    <xf numFmtId="2" fontId="6" fillId="0" borderId="0" xfId="2" applyNumberFormat="1" applyFont="1" applyFill="1" applyAlignment="1">
      <alignment horizontal="right"/>
    </xf>
    <xf numFmtId="2" fontId="10" fillId="0" borderId="0" xfId="2" applyNumberFormat="1" applyFont="1" applyFill="1"/>
    <xf numFmtId="0" fontId="8" fillId="0" borderId="11" xfId="0" applyFont="1" applyFill="1" applyBorder="1" applyAlignment="1">
      <alignment horizontal="centerContinuous"/>
    </xf>
    <xf numFmtId="165" fontId="8" fillId="0" borderId="11" xfId="3" applyNumberFormat="1" applyFont="1" applyFill="1" applyBorder="1" applyAlignment="1">
      <alignment horizontal="centerContinuous"/>
    </xf>
    <xf numFmtId="2" fontId="8" fillId="0" borderId="13" xfId="3" applyNumberFormat="1" applyFont="1" applyFill="1" applyBorder="1" applyAlignment="1">
      <alignment horizontal="center"/>
    </xf>
    <xf numFmtId="2" fontId="8" fillId="0" borderId="12" xfId="3" applyNumberFormat="1" applyFont="1" applyFill="1" applyBorder="1" applyAlignment="1">
      <alignment horizontal="center"/>
    </xf>
    <xf numFmtId="2" fontId="8" fillId="0" borderId="12" xfId="2" applyNumberFormat="1" applyFont="1" applyFill="1" applyBorder="1" applyAlignment="1">
      <alignment horizontal="center"/>
    </xf>
    <xf numFmtId="165" fontId="8" fillId="0" borderId="3" xfId="3" applyNumberFormat="1" applyFont="1" applyFill="1" applyBorder="1" applyAlignment="1">
      <alignment horizontal="center"/>
    </xf>
    <xf numFmtId="2" fontId="8" fillId="0" borderId="5" xfId="3" applyNumberFormat="1" applyFont="1" applyFill="1" applyBorder="1" applyAlignment="1">
      <alignment horizontal="center"/>
    </xf>
    <xf numFmtId="2" fontId="8" fillId="0" borderId="4" xfId="3" applyNumberFormat="1" applyFont="1" applyFill="1" applyBorder="1" applyAlignment="1">
      <alignment horizontal="center"/>
    </xf>
    <xf numFmtId="2" fontId="8" fillId="0" borderId="4" xfId="2" applyNumberFormat="1" applyFont="1" applyFill="1" applyBorder="1" applyAlignment="1">
      <alignment horizontal="center"/>
    </xf>
    <xf numFmtId="1" fontId="2" fillId="0" borderId="18" xfId="3" applyNumberFormat="1" applyFont="1" applyFill="1" applyBorder="1" applyAlignment="1">
      <alignment horizontal="center"/>
    </xf>
    <xf numFmtId="2" fontId="2" fillId="0" borderId="19" xfId="3" applyNumberFormat="1" applyFont="1" applyFill="1" applyBorder="1" applyAlignment="1">
      <alignment horizontal="center"/>
    </xf>
    <xf numFmtId="166" fontId="2" fillId="0" borderId="0" xfId="3" applyNumberFormat="1" applyFont="1"/>
    <xf numFmtId="2" fontId="2" fillId="0" borderId="0" xfId="3" applyNumberFormat="1" applyFont="1"/>
    <xf numFmtId="165" fontId="0" fillId="0" borderId="0" xfId="0" applyNumberFormat="1"/>
    <xf numFmtId="166" fontId="6" fillId="0" borderId="23" xfId="3" applyNumberFormat="1" applyFont="1" applyBorder="1"/>
    <xf numFmtId="1" fontId="2" fillId="0" borderId="1" xfId="2" applyNumberFormat="1" applyFont="1" applyBorder="1"/>
    <xf numFmtId="1" fontId="2" fillId="0" borderId="1" xfId="3" applyNumberFormat="1" applyFont="1" applyBorder="1"/>
    <xf numFmtId="166" fontId="2" fillId="0" borderId="1" xfId="3" applyNumberFormat="1" applyFont="1" applyBorder="1"/>
    <xf numFmtId="2" fontId="2" fillId="0" borderId="16" xfId="3" applyNumberFormat="1" applyFont="1" applyBorder="1"/>
    <xf numFmtId="1" fontId="5" fillId="0" borderId="0" xfId="2" applyNumberFormat="1" applyFont="1" applyBorder="1"/>
    <xf numFmtId="1" fontId="5" fillId="0" borderId="0" xfId="3" applyNumberFormat="1" applyFont="1" applyBorder="1"/>
    <xf numFmtId="166" fontId="5" fillId="0" borderId="0" xfId="3" applyNumberFormat="1" applyFont="1" applyBorder="1"/>
    <xf numFmtId="2" fontId="5" fillId="0" borderId="4" xfId="3" applyNumberFormat="1" applyFont="1" applyBorder="1"/>
    <xf numFmtId="166" fontId="6" fillId="0" borderId="2" xfId="1" applyNumberFormat="1" applyFont="1" applyBorder="1"/>
    <xf numFmtId="2" fontId="6" fillId="0" borderId="2" xfId="1" applyNumberFormat="1" applyFont="1" applyBorder="1"/>
    <xf numFmtId="44" fontId="6" fillId="0" borderId="15" xfId="1" applyNumberFormat="1" applyFont="1" applyBorder="1"/>
    <xf numFmtId="0" fontId="11" fillId="0" borderId="0" xfId="0" applyFont="1" applyAlignment="1">
      <alignment horizontal="right"/>
    </xf>
    <xf numFmtId="1" fontId="6" fillId="0" borderId="0" xfId="0" applyNumberFormat="1" applyFont="1"/>
    <xf numFmtId="2" fontId="6" fillId="0" borderId="0" xfId="0" applyNumberFormat="1" applyFont="1"/>
    <xf numFmtId="1" fontId="5" fillId="0" borderId="0" xfId="0" applyNumberFormat="1" applyFont="1"/>
    <xf numFmtId="2" fontId="5" fillId="0" borderId="0" xfId="3" applyNumberFormat="1" applyFont="1"/>
    <xf numFmtId="2" fontId="5" fillId="0" borderId="0" xfId="2" applyNumberFormat="1" applyFont="1"/>
    <xf numFmtId="2" fontId="0" fillId="0" borderId="0" xfId="3" applyNumberFormat="1" applyFont="1"/>
    <xf numFmtId="0" fontId="6" fillId="0" borderId="2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" fontId="8" fillId="0" borderId="27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28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16" xfId="0" applyFont="1" applyBorder="1" applyAlignment="1">
      <alignment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-2015StatisticalReportsTabl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Regional"/>
      <sheetName val="County"/>
      <sheetName val="Municipal"/>
      <sheetName val="All Data"/>
    </sheetNames>
    <sheetDataSet>
      <sheetData sheetId="0"/>
      <sheetData sheetId="1"/>
      <sheetData sheetId="2">
        <row r="8">
          <cell r="D8">
            <v>155789</v>
          </cell>
        </row>
        <row r="9">
          <cell r="D9">
            <v>37832</v>
          </cell>
        </row>
        <row r="10">
          <cell r="D10">
            <v>35113</v>
          </cell>
        </row>
        <row r="11">
          <cell r="D11">
            <v>117834</v>
          </cell>
        </row>
        <row r="12">
          <cell r="D12">
            <v>251275</v>
          </cell>
        </row>
        <row r="13">
          <cell r="D13">
            <v>89197</v>
          </cell>
        </row>
        <row r="14">
          <cell r="D14">
            <v>191060</v>
          </cell>
        </row>
        <row r="15">
          <cell r="D15">
            <v>82445</v>
          </cell>
        </row>
        <row r="16">
          <cell r="D16">
            <v>23602</v>
          </cell>
        </row>
        <row r="17">
          <cell r="D17">
            <v>115500</v>
          </cell>
        </row>
        <row r="18">
          <cell r="D18">
            <v>68725</v>
          </cell>
        </row>
        <row r="19">
          <cell r="D19">
            <v>87288</v>
          </cell>
        </row>
        <row r="20">
          <cell r="D20">
            <v>57632</v>
          </cell>
        </row>
        <row r="21">
          <cell r="D21">
            <v>329403</v>
          </cell>
        </row>
        <row r="22">
          <cell r="D22">
            <v>164454</v>
          </cell>
        </row>
        <row r="23">
          <cell r="D23">
            <v>41476</v>
          </cell>
        </row>
        <row r="24">
          <cell r="D24">
            <v>60126</v>
          </cell>
        </row>
        <row r="25">
          <cell r="D25">
            <v>292191</v>
          </cell>
        </row>
        <row r="26">
          <cell r="D26">
            <v>55483</v>
          </cell>
        </row>
        <row r="27">
          <cell r="D27">
            <v>364248</v>
          </cell>
        </row>
        <row r="28">
          <cell r="D28">
            <v>63225</v>
          </cell>
        </row>
        <row r="29">
          <cell r="D29">
            <v>210735</v>
          </cell>
        </row>
        <row r="30">
          <cell r="D30">
            <v>58104</v>
          </cell>
        </row>
        <row r="31">
          <cell r="D31">
            <v>403721</v>
          </cell>
        </row>
        <row r="32">
          <cell r="D32">
            <v>37798</v>
          </cell>
        </row>
        <row r="33">
          <cell r="D33">
            <v>125730</v>
          </cell>
        </row>
        <row r="34">
          <cell r="D34">
            <v>59913</v>
          </cell>
        </row>
        <row r="35">
          <cell r="D35">
            <v>110897</v>
          </cell>
        </row>
        <row r="36">
          <cell r="D36">
            <v>130766</v>
          </cell>
        </row>
        <row r="37">
          <cell r="D37">
            <v>180048</v>
          </cell>
        </row>
        <row r="38">
          <cell r="D38">
            <v>59194</v>
          </cell>
        </row>
        <row r="39">
          <cell r="D39">
            <v>80202</v>
          </cell>
        </row>
        <row r="40">
          <cell r="D40">
            <v>21584</v>
          </cell>
        </row>
        <row r="41">
          <cell r="D41">
            <v>45320</v>
          </cell>
        </row>
        <row r="42">
          <cell r="D42">
            <v>1013199</v>
          </cell>
        </row>
        <row r="43">
          <cell r="D43">
            <v>89193</v>
          </cell>
        </row>
        <row r="44">
          <cell r="D44">
            <v>216955</v>
          </cell>
        </row>
        <row r="45">
          <cell r="D45">
            <v>193204</v>
          </cell>
        </row>
        <row r="46">
          <cell r="D46">
            <v>80180</v>
          </cell>
        </row>
        <row r="47">
          <cell r="D47">
            <v>56533</v>
          </cell>
        </row>
        <row r="48">
          <cell r="D48">
            <v>39265</v>
          </cell>
        </row>
        <row r="49">
          <cell r="D49">
            <v>169710</v>
          </cell>
        </row>
        <row r="50">
          <cell r="D50">
            <v>20740</v>
          </cell>
        </row>
        <row r="51">
          <cell r="D51">
            <v>143079</v>
          </cell>
        </row>
        <row r="52">
          <cell r="D52">
            <v>133567</v>
          </cell>
        </row>
        <row r="53">
          <cell r="D53">
            <v>92543</v>
          </cell>
        </row>
        <row r="54">
          <cell r="D54">
            <v>138710</v>
          </cell>
        </row>
        <row r="55">
          <cell r="D55">
            <v>67606</v>
          </cell>
        </row>
        <row r="56">
          <cell r="D56">
            <v>64398</v>
          </cell>
        </row>
        <row r="57">
          <cell r="D57">
            <v>36058</v>
          </cell>
        </row>
        <row r="58">
          <cell r="D58">
            <v>61056</v>
          </cell>
        </row>
        <row r="59">
          <cell r="D59">
            <v>33428</v>
          </cell>
        </row>
        <row r="60">
          <cell r="D60">
            <v>215933</v>
          </cell>
        </row>
        <row r="61">
          <cell r="D61">
            <v>45077</v>
          </cell>
        </row>
        <row r="62">
          <cell r="D62">
            <v>985310</v>
          </cell>
        </row>
        <row r="63">
          <cell r="D63">
            <v>20514</v>
          </cell>
        </row>
        <row r="64">
          <cell r="D64">
            <v>125681</v>
          </cell>
        </row>
        <row r="65">
          <cell r="D65">
            <v>81410</v>
          </cell>
        </row>
        <row r="68">
          <cell r="D68">
            <v>78340</v>
          </cell>
        </row>
        <row r="69">
          <cell r="D69">
            <v>51627</v>
          </cell>
        </row>
        <row r="70">
          <cell r="D70">
            <v>150254</v>
          </cell>
        </row>
        <row r="71">
          <cell r="D71">
            <v>67526</v>
          </cell>
        </row>
        <row r="72">
          <cell r="D72">
            <v>187007</v>
          </cell>
        </row>
        <row r="73">
          <cell r="D73">
            <v>110429</v>
          </cell>
        </row>
        <row r="74">
          <cell r="D74">
            <v>90298</v>
          </cell>
        </row>
        <row r="75">
          <cell r="D75">
            <v>47074</v>
          </cell>
        </row>
        <row r="76">
          <cell r="D76">
            <v>90584</v>
          </cell>
        </row>
        <row r="77">
          <cell r="D77">
            <v>169561</v>
          </cell>
        </row>
        <row r="78">
          <cell r="D78">
            <v>45096</v>
          </cell>
        </row>
        <row r="79">
          <cell r="D79">
            <v>230583</v>
          </cell>
        </row>
        <row r="82">
          <cell r="D82">
            <v>59753</v>
          </cell>
        </row>
        <row r="83">
          <cell r="D83">
            <v>4714</v>
          </cell>
        </row>
        <row r="84">
          <cell r="D84">
            <v>40330</v>
          </cell>
        </row>
        <row r="85">
          <cell r="D85">
            <v>108552</v>
          </cell>
        </row>
        <row r="86">
          <cell r="D86">
            <v>10632</v>
          </cell>
        </row>
        <row r="87">
          <cell r="D87">
            <v>36391</v>
          </cell>
        </row>
        <row r="88">
          <cell r="D88">
            <v>5332</v>
          </cell>
        </row>
        <row r="89">
          <cell r="D89">
            <v>15392</v>
          </cell>
        </row>
        <row r="90">
          <cell r="D90">
            <v>13310</v>
          </cell>
        </row>
        <row r="91">
          <cell r="D91">
            <v>9643</v>
          </cell>
        </row>
      </sheetData>
      <sheetData sheetId="3"/>
      <sheetData sheetId="4"/>
      <sheetData sheetId="5"/>
      <sheetData sheetId="6"/>
      <sheetData sheetId="7">
        <row r="8">
          <cell r="L8">
            <v>2302035</v>
          </cell>
        </row>
        <row r="9">
          <cell r="L9">
            <v>423523</v>
          </cell>
        </row>
        <row r="10">
          <cell r="L10">
            <v>429693</v>
          </cell>
        </row>
        <row r="11">
          <cell r="L11">
            <v>1232079</v>
          </cell>
        </row>
        <row r="12">
          <cell r="L12">
            <v>5258786</v>
          </cell>
        </row>
        <row r="13">
          <cell r="L13">
            <v>1211633</v>
          </cell>
        </row>
        <row r="14">
          <cell r="L14">
            <v>2306217</v>
          </cell>
        </row>
        <row r="15">
          <cell r="L15">
            <v>1068178</v>
          </cell>
        </row>
        <row r="16">
          <cell r="L16">
            <v>292882</v>
          </cell>
        </row>
        <row r="17">
          <cell r="L17">
            <v>2552321</v>
          </cell>
        </row>
        <row r="18">
          <cell r="L18">
            <v>1923927</v>
          </cell>
        </row>
        <row r="19">
          <cell r="L19">
            <v>1047355</v>
          </cell>
        </row>
        <row r="20">
          <cell r="L20">
            <v>1331128</v>
          </cell>
        </row>
        <row r="21">
          <cell r="L21">
            <v>10606487</v>
          </cell>
        </row>
        <row r="22">
          <cell r="L22">
            <v>3543640</v>
          </cell>
        </row>
        <row r="23">
          <cell r="L23">
            <v>628860</v>
          </cell>
        </row>
        <row r="24">
          <cell r="L24">
            <v>544640</v>
          </cell>
        </row>
        <row r="25">
          <cell r="L25">
            <v>10218677</v>
          </cell>
        </row>
        <row r="26">
          <cell r="L26">
            <v>749305</v>
          </cell>
        </row>
        <row r="27">
          <cell r="L27">
            <v>7857294</v>
          </cell>
        </row>
        <row r="28">
          <cell r="L28">
            <v>871077</v>
          </cell>
        </row>
        <row r="29">
          <cell r="L29">
            <v>3556913</v>
          </cell>
        </row>
        <row r="30">
          <cell r="L30">
            <v>927017</v>
          </cell>
        </row>
        <row r="31">
          <cell r="L31">
            <v>8152307</v>
          </cell>
        </row>
        <row r="32">
          <cell r="L32">
            <v>589507</v>
          </cell>
        </row>
        <row r="33">
          <cell r="L33">
            <v>1499264</v>
          </cell>
        </row>
        <row r="34">
          <cell r="L34">
            <v>1293635</v>
          </cell>
        </row>
        <row r="35">
          <cell r="L35">
            <v>2928676</v>
          </cell>
        </row>
        <row r="36">
          <cell r="L36">
            <v>2157333</v>
          </cell>
        </row>
        <row r="37">
          <cell r="L37">
            <v>1603677</v>
          </cell>
        </row>
        <row r="38">
          <cell r="L38">
            <v>616195</v>
          </cell>
        </row>
        <row r="39">
          <cell r="L39">
            <v>1241092</v>
          </cell>
        </row>
        <row r="40">
          <cell r="L40">
            <v>463822</v>
          </cell>
        </row>
        <row r="41">
          <cell r="L41">
            <v>706842</v>
          </cell>
        </row>
        <row r="42">
          <cell r="L42">
            <v>36885289</v>
          </cell>
        </row>
        <row r="43">
          <cell r="L43">
            <v>1940352</v>
          </cell>
        </row>
        <row r="44">
          <cell r="L44">
            <v>4477411</v>
          </cell>
        </row>
        <row r="45">
          <cell r="L45">
            <v>2059923</v>
          </cell>
        </row>
        <row r="46">
          <cell r="L46">
            <v>1944839</v>
          </cell>
        </row>
        <row r="47">
          <cell r="L47">
            <v>766956</v>
          </cell>
        </row>
        <row r="48">
          <cell r="L48">
            <v>502238</v>
          </cell>
        </row>
        <row r="49">
          <cell r="L49">
            <v>2167444</v>
          </cell>
        </row>
        <row r="50">
          <cell r="L50">
            <v>519010</v>
          </cell>
        </row>
        <row r="51">
          <cell r="L51">
            <v>2594291</v>
          </cell>
        </row>
        <row r="52">
          <cell r="L52">
            <v>1172303</v>
          </cell>
        </row>
        <row r="53">
          <cell r="L53">
            <v>1809525</v>
          </cell>
        </row>
        <row r="54">
          <cell r="L54">
            <v>3378973</v>
          </cell>
        </row>
        <row r="55">
          <cell r="L55">
            <v>609762</v>
          </cell>
        </row>
        <row r="56">
          <cell r="L56">
            <v>827372</v>
          </cell>
        </row>
        <row r="57">
          <cell r="L57">
            <v>416560</v>
          </cell>
        </row>
        <row r="58">
          <cell r="L58">
            <v>1209028</v>
          </cell>
        </row>
        <row r="59">
          <cell r="L59">
            <v>1227815</v>
          </cell>
        </row>
        <row r="60">
          <cell r="L60">
            <v>4246700</v>
          </cell>
        </row>
        <row r="61">
          <cell r="L61">
            <v>969086</v>
          </cell>
        </row>
        <row r="62">
          <cell r="L62">
            <v>18721951</v>
          </cell>
        </row>
        <row r="63">
          <cell r="L63">
            <v>483636</v>
          </cell>
        </row>
        <row r="64">
          <cell r="L64">
            <v>1972079</v>
          </cell>
        </row>
        <row r="65">
          <cell r="L65">
            <v>1651810</v>
          </cell>
        </row>
        <row r="68">
          <cell r="L68">
            <v>1114971</v>
          </cell>
        </row>
        <row r="69">
          <cell r="L69">
            <v>863930</v>
          </cell>
        </row>
        <row r="70">
          <cell r="L70">
            <v>2175868</v>
          </cell>
        </row>
        <row r="71">
          <cell r="L71">
            <v>821018</v>
          </cell>
        </row>
        <row r="72">
          <cell r="L72">
            <v>3137113</v>
          </cell>
        </row>
        <row r="73">
          <cell r="L73">
            <v>2634809</v>
          </cell>
        </row>
        <row r="74">
          <cell r="L74">
            <v>3054961</v>
          </cell>
        </row>
        <row r="75">
          <cell r="L75">
            <v>1047238</v>
          </cell>
        </row>
        <row r="76">
          <cell r="L76">
            <v>1761273</v>
          </cell>
        </row>
        <row r="77">
          <cell r="L77">
            <v>2260068</v>
          </cell>
        </row>
        <row r="78">
          <cell r="L78">
            <v>1086011</v>
          </cell>
        </row>
        <row r="79">
          <cell r="L79">
            <v>2627225</v>
          </cell>
        </row>
        <row r="82">
          <cell r="L82">
            <v>2509508</v>
          </cell>
        </row>
        <row r="83">
          <cell r="L83">
            <v>273920</v>
          </cell>
        </row>
        <row r="84">
          <cell r="L84">
            <v>1827280</v>
          </cell>
        </row>
        <row r="85">
          <cell r="L85">
            <v>4229873</v>
          </cell>
        </row>
        <row r="86">
          <cell r="L86">
            <v>620992</v>
          </cell>
        </row>
        <row r="87">
          <cell r="L87">
            <v>1902107</v>
          </cell>
        </row>
        <row r="88">
          <cell r="L88">
            <v>197635</v>
          </cell>
        </row>
        <row r="89">
          <cell r="L89">
            <v>266734</v>
          </cell>
        </row>
        <row r="90">
          <cell r="L90">
            <v>816464</v>
          </cell>
        </row>
        <row r="91">
          <cell r="L91">
            <v>455606</v>
          </cell>
        </row>
      </sheetData>
      <sheetData sheetId="8"/>
      <sheetData sheetId="9"/>
      <sheetData sheetId="10">
        <row r="8">
          <cell r="L8">
            <v>5449</v>
          </cell>
        </row>
        <row r="9">
          <cell r="L9">
            <v>252</v>
          </cell>
        </row>
        <row r="10">
          <cell r="L10">
            <v>206</v>
          </cell>
        </row>
        <row r="11">
          <cell r="L11">
            <v>8418</v>
          </cell>
        </row>
        <row r="12">
          <cell r="L12">
            <v>143120</v>
          </cell>
        </row>
        <row r="13">
          <cell r="L13">
            <v>11013</v>
          </cell>
        </row>
        <row r="14">
          <cell r="L14">
            <v>19659</v>
          </cell>
        </row>
        <row r="15">
          <cell r="L15">
            <v>23223</v>
          </cell>
        </row>
        <row r="16">
          <cell r="L16">
            <v>2294</v>
          </cell>
        </row>
        <row r="17">
          <cell r="L17">
            <v>34388</v>
          </cell>
        </row>
        <row r="18">
          <cell r="L18">
            <v>28819</v>
          </cell>
        </row>
        <row r="19">
          <cell r="L19">
            <v>12863</v>
          </cell>
        </row>
        <row r="20">
          <cell r="L20">
            <v>3502</v>
          </cell>
        </row>
        <row r="21">
          <cell r="L21">
            <v>235068</v>
          </cell>
        </row>
        <row r="22">
          <cell r="L22">
            <v>73827</v>
          </cell>
        </row>
        <row r="23">
          <cell r="L23">
            <v>9854</v>
          </cell>
        </row>
        <row r="24">
          <cell r="L24">
            <v>3674</v>
          </cell>
        </row>
        <row r="25">
          <cell r="L25">
            <v>142908</v>
          </cell>
        </row>
        <row r="26">
          <cell r="L26">
            <v>404</v>
          </cell>
        </row>
        <row r="27">
          <cell r="L27">
            <v>165951</v>
          </cell>
        </row>
        <row r="28">
          <cell r="L28">
            <v>6641</v>
          </cell>
        </row>
        <row r="29">
          <cell r="L29">
            <v>66433</v>
          </cell>
        </row>
        <row r="30">
          <cell r="L30">
            <v>11491</v>
          </cell>
        </row>
        <row r="31">
          <cell r="L31">
            <v>233972</v>
          </cell>
        </row>
        <row r="32">
          <cell r="L32">
            <v>45</v>
          </cell>
        </row>
        <row r="33">
          <cell r="L33">
            <v>10266</v>
          </cell>
        </row>
        <row r="34">
          <cell r="L34">
            <v>35041</v>
          </cell>
        </row>
        <row r="35">
          <cell r="L35">
            <v>65728</v>
          </cell>
        </row>
        <row r="36">
          <cell r="L36">
            <v>25224</v>
          </cell>
        </row>
        <row r="37">
          <cell r="L37">
            <v>10154</v>
          </cell>
        </row>
        <row r="38">
          <cell r="L38">
            <v>12375</v>
          </cell>
        </row>
        <row r="39">
          <cell r="L39">
            <v>15096</v>
          </cell>
        </row>
        <row r="40">
          <cell r="L40">
            <v>828</v>
          </cell>
        </row>
        <row r="41">
          <cell r="L41">
            <v>11560</v>
          </cell>
        </row>
        <row r="42">
          <cell r="L42">
            <v>414258</v>
          </cell>
        </row>
        <row r="43">
          <cell r="L43">
            <v>17973</v>
          </cell>
        </row>
        <row r="44">
          <cell r="L44">
            <v>97595</v>
          </cell>
        </row>
        <row r="45">
          <cell r="L45">
            <v>47470</v>
          </cell>
        </row>
        <row r="46">
          <cell r="L46">
            <v>9546</v>
          </cell>
        </row>
        <row r="47">
          <cell r="L47">
            <v>6347</v>
          </cell>
        </row>
        <row r="48">
          <cell r="L48">
            <v>7042</v>
          </cell>
        </row>
        <row r="49">
          <cell r="L49">
            <v>18759</v>
          </cell>
        </row>
        <row r="50">
          <cell r="L50">
            <v>6041</v>
          </cell>
        </row>
        <row r="51">
          <cell r="L51">
            <v>23973</v>
          </cell>
        </row>
        <row r="52">
          <cell r="L52">
            <v>364</v>
          </cell>
        </row>
        <row r="53">
          <cell r="L53">
            <v>2091</v>
          </cell>
        </row>
        <row r="54">
          <cell r="L54">
            <v>30837</v>
          </cell>
        </row>
        <row r="55">
          <cell r="L55">
            <v>14759</v>
          </cell>
        </row>
        <row r="56">
          <cell r="L56">
            <v>2466</v>
          </cell>
        </row>
        <row r="57">
          <cell r="L57">
            <v>878</v>
          </cell>
        </row>
        <row r="58">
          <cell r="L58">
            <v>10737</v>
          </cell>
        </row>
        <row r="59">
          <cell r="L59">
            <v>29888</v>
          </cell>
        </row>
        <row r="60">
          <cell r="L60">
            <v>58297</v>
          </cell>
        </row>
        <row r="61">
          <cell r="L61">
            <v>3580</v>
          </cell>
        </row>
        <row r="62">
          <cell r="L62">
            <v>702336</v>
          </cell>
        </row>
        <row r="63">
          <cell r="L63">
            <v>127</v>
          </cell>
        </row>
        <row r="64">
          <cell r="L64">
            <v>20060</v>
          </cell>
        </row>
        <row r="65">
          <cell r="L65">
            <v>7108</v>
          </cell>
        </row>
        <row r="68">
          <cell r="L68">
            <v>139</v>
          </cell>
        </row>
        <row r="69">
          <cell r="L69">
            <v>678</v>
          </cell>
        </row>
        <row r="70">
          <cell r="L70">
            <v>14112</v>
          </cell>
        </row>
        <row r="71">
          <cell r="L71">
            <v>290</v>
          </cell>
        </row>
        <row r="72">
          <cell r="L72">
            <v>7953</v>
          </cell>
        </row>
        <row r="73">
          <cell r="L73">
            <v>17025</v>
          </cell>
        </row>
        <row r="74">
          <cell r="L74">
            <v>39321</v>
          </cell>
        </row>
        <row r="75">
          <cell r="L75">
            <v>880</v>
          </cell>
        </row>
        <row r="76">
          <cell r="L76">
            <v>6284</v>
          </cell>
        </row>
        <row r="77">
          <cell r="L77">
            <v>8605</v>
          </cell>
        </row>
        <row r="78">
          <cell r="L78">
            <v>5449</v>
          </cell>
        </row>
        <row r="79">
          <cell r="L79">
            <v>11542</v>
          </cell>
        </row>
        <row r="82">
          <cell r="L82">
            <v>87687</v>
          </cell>
        </row>
        <row r="83">
          <cell r="L83">
            <v>1389</v>
          </cell>
        </row>
        <row r="84">
          <cell r="L84">
            <v>16219</v>
          </cell>
        </row>
        <row r="85">
          <cell r="L85">
            <v>41988</v>
          </cell>
        </row>
        <row r="86">
          <cell r="L86">
            <v>4783</v>
          </cell>
        </row>
        <row r="87">
          <cell r="L87">
            <v>36888</v>
          </cell>
        </row>
        <row r="88">
          <cell r="L88">
            <v>13</v>
          </cell>
        </row>
        <row r="89">
          <cell r="L89">
            <v>45</v>
          </cell>
        </row>
        <row r="90">
          <cell r="L90">
            <v>10632</v>
          </cell>
        </row>
        <row r="91">
          <cell r="L91">
            <v>5727</v>
          </cell>
        </row>
      </sheetData>
      <sheetData sheetId="11"/>
      <sheetData sheetId="12"/>
      <sheetData sheetId="13"/>
      <sheetData sheetId="14"/>
      <sheetData sheetId="15">
        <row r="3">
          <cell r="CO3">
            <v>30959</v>
          </cell>
          <cell r="CP3">
            <v>10140</v>
          </cell>
          <cell r="CR3">
            <v>3258</v>
          </cell>
          <cell r="CS3">
            <v>361</v>
          </cell>
          <cell r="CU3">
            <v>23192</v>
          </cell>
          <cell r="CV3">
            <v>4799</v>
          </cell>
          <cell r="CX3">
            <v>72709</v>
          </cell>
          <cell r="DK3">
            <v>7315</v>
          </cell>
          <cell r="DL3">
            <v>84160</v>
          </cell>
          <cell r="DM3">
            <v>0</v>
          </cell>
          <cell r="DN3">
            <v>382</v>
          </cell>
          <cell r="DO3">
            <v>91857</v>
          </cell>
        </row>
        <row r="4">
          <cell r="CO4">
            <v>87679</v>
          </cell>
          <cell r="CP4">
            <v>16803</v>
          </cell>
          <cell r="CR4">
            <v>2530</v>
          </cell>
          <cell r="CS4">
            <v>0</v>
          </cell>
          <cell r="CU4">
            <v>152285</v>
          </cell>
          <cell r="CV4">
            <v>31900</v>
          </cell>
          <cell r="CX4">
            <v>291197</v>
          </cell>
          <cell r="DK4">
            <v>0</v>
          </cell>
          <cell r="DL4">
            <v>130632</v>
          </cell>
          <cell r="DM4">
            <v>170770</v>
          </cell>
          <cell r="DN4">
            <v>11715</v>
          </cell>
          <cell r="DO4">
            <v>313117</v>
          </cell>
        </row>
        <row r="5">
          <cell r="CO5">
            <v>197241</v>
          </cell>
          <cell r="CP5">
            <v>54414</v>
          </cell>
          <cell r="CR5">
            <v>29025</v>
          </cell>
          <cell r="CS5">
            <v>597</v>
          </cell>
          <cell r="CU5">
            <v>160684</v>
          </cell>
          <cell r="CV5">
            <v>31228</v>
          </cell>
          <cell r="CX5">
            <v>473189</v>
          </cell>
          <cell r="DK5">
            <v>0</v>
          </cell>
          <cell r="DL5">
            <v>664514</v>
          </cell>
          <cell r="DN5">
            <v>0</v>
          </cell>
          <cell r="DO5">
            <v>664514</v>
          </cell>
        </row>
        <row r="6">
          <cell r="CO6">
            <v>57870</v>
          </cell>
          <cell r="CP6">
            <v>4973</v>
          </cell>
          <cell r="CR6">
            <v>190</v>
          </cell>
          <cell r="CS6">
            <v>1</v>
          </cell>
          <cell r="CU6">
            <v>25328</v>
          </cell>
          <cell r="CV6">
            <v>6347</v>
          </cell>
          <cell r="CX6">
            <v>94709</v>
          </cell>
          <cell r="DK6">
            <v>10407</v>
          </cell>
          <cell r="DL6">
            <v>68982</v>
          </cell>
          <cell r="DO6">
            <v>79389</v>
          </cell>
        </row>
        <row r="7">
          <cell r="CO7">
            <v>215196</v>
          </cell>
          <cell r="CP7">
            <v>67669</v>
          </cell>
          <cell r="CR7">
            <v>15797</v>
          </cell>
          <cell r="CS7">
            <v>4283</v>
          </cell>
          <cell r="CU7">
            <v>125766</v>
          </cell>
          <cell r="CV7">
            <v>29486</v>
          </cell>
          <cell r="CX7">
            <v>458197</v>
          </cell>
          <cell r="DK7">
            <v>0</v>
          </cell>
          <cell r="DL7">
            <v>535984</v>
          </cell>
          <cell r="DM7">
            <v>0</v>
          </cell>
          <cell r="DN7">
            <v>0</v>
          </cell>
          <cell r="DO7">
            <v>535984</v>
          </cell>
        </row>
        <row r="8">
          <cell r="CO8">
            <v>137248</v>
          </cell>
          <cell r="CP8">
            <v>44856</v>
          </cell>
          <cell r="CR8">
            <v>10616</v>
          </cell>
          <cell r="CS8">
            <v>1337</v>
          </cell>
          <cell r="CU8">
            <v>117030</v>
          </cell>
          <cell r="CV8">
            <v>18836</v>
          </cell>
          <cell r="CX8">
            <v>329923</v>
          </cell>
          <cell r="DK8">
            <v>102834</v>
          </cell>
          <cell r="DL8">
            <v>341142</v>
          </cell>
          <cell r="DM8">
            <v>5178</v>
          </cell>
          <cell r="DO8">
            <v>449154</v>
          </cell>
        </row>
        <row r="9">
          <cell r="CO9">
            <v>137843</v>
          </cell>
          <cell r="CP9">
            <v>45686</v>
          </cell>
          <cell r="CR9">
            <v>7713</v>
          </cell>
          <cell r="CS9">
            <v>1243</v>
          </cell>
          <cell r="CU9">
            <v>85473</v>
          </cell>
          <cell r="CV9">
            <v>22950</v>
          </cell>
          <cell r="CX9">
            <v>300908</v>
          </cell>
          <cell r="DK9">
            <v>0</v>
          </cell>
          <cell r="DL9">
            <v>343939</v>
          </cell>
          <cell r="DM9">
            <v>0</v>
          </cell>
          <cell r="DN9">
            <v>6331</v>
          </cell>
          <cell r="DO9">
            <v>350270</v>
          </cell>
        </row>
        <row r="10">
          <cell r="CO10">
            <v>116163</v>
          </cell>
          <cell r="CP10">
            <v>15533</v>
          </cell>
          <cell r="CR10">
            <v>7200</v>
          </cell>
          <cell r="CS10">
            <v>180</v>
          </cell>
          <cell r="CU10">
            <v>51890</v>
          </cell>
          <cell r="CV10">
            <v>10281</v>
          </cell>
          <cell r="CX10">
            <v>201247</v>
          </cell>
          <cell r="DK10">
            <v>0</v>
          </cell>
          <cell r="DL10">
            <v>188339</v>
          </cell>
          <cell r="DM10">
            <v>73228</v>
          </cell>
          <cell r="DN10">
            <v>5</v>
          </cell>
          <cell r="DO10">
            <v>261572</v>
          </cell>
        </row>
        <row r="11">
          <cell r="CO11">
            <v>84644</v>
          </cell>
          <cell r="CP11">
            <v>55579</v>
          </cell>
          <cell r="CR11">
            <v>10164</v>
          </cell>
          <cell r="CS11">
            <v>717</v>
          </cell>
          <cell r="CU11">
            <v>41322</v>
          </cell>
          <cell r="CV11">
            <v>8039</v>
          </cell>
          <cell r="CX11">
            <v>200465</v>
          </cell>
          <cell r="DK11">
            <v>139557</v>
          </cell>
          <cell r="DL11">
            <v>129721</v>
          </cell>
          <cell r="DM11">
            <v>0</v>
          </cell>
          <cell r="DN11">
            <v>6284</v>
          </cell>
          <cell r="DO11">
            <v>275562</v>
          </cell>
        </row>
        <row r="12">
          <cell r="CO12">
            <v>175010</v>
          </cell>
          <cell r="CP12">
            <v>27535</v>
          </cell>
          <cell r="CR12">
            <v>6851</v>
          </cell>
          <cell r="CS12">
            <v>0</v>
          </cell>
          <cell r="CU12">
            <v>141753</v>
          </cell>
          <cell r="CV12">
            <v>31002</v>
          </cell>
          <cell r="CX12">
            <v>382151</v>
          </cell>
          <cell r="DK12">
            <v>8293</v>
          </cell>
          <cell r="DL12">
            <v>450665</v>
          </cell>
          <cell r="DM12">
            <v>4660</v>
          </cell>
          <cell r="DN12">
            <v>0</v>
          </cell>
          <cell r="DO12">
            <v>463618</v>
          </cell>
        </row>
        <row r="13">
          <cell r="CO13">
            <v>109437</v>
          </cell>
          <cell r="CP13">
            <v>10564</v>
          </cell>
          <cell r="CR13">
            <v>10768</v>
          </cell>
          <cell r="CS13">
            <v>411</v>
          </cell>
          <cell r="CU13">
            <v>54818</v>
          </cell>
          <cell r="CV13">
            <v>21753</v>
          </cell>
          <cell r="CX13">
            <v>207751</v>
          </cell>
          <cell r="DL13">
            <v>295749</v>
          </cell>
          <cell r="DO13">
            <v>295749</v>
          </cell>
        </row>
        <row r="14">
          <cell r="CO14">
            <v>126090</v>
          </cell>
          <cell r="CP14">
            <v>24485</v>
          </cell>
          <cell r="CR14">
            <v>16640</v>
          </cell>
          <cell r="CS14">
            <v>514</v>
          </cell>
          <cell r="CU14">
            <v>109023</v>
          </cell>
          <cell r="CV14">
            <v>21842</v>
          </cell>
          <cell r="CX14">
            <v>298594</v>
          </cell>
          <cell r="DL14">
            <v>351622</v>
          </cell>
          <cell r="DM14">
            <v>36747</v>
          </cell>
          <cell r="DN14">
            <v>0</v>
          </cell>
          <cell r="DO14">
            <v>388369</v>
          </cell>
        </row>
      </sheetData>
      <sheetData sheetId="16">
        <row r="4">
          <cell r="CO4">
            <v>171532</v>
          </cell>
          <cell r="CP4">
            <v>57804</v>
          </cell>
          <cell r="CR4">
            <v>24481</v>
          </cell>
          <cell r="CS4">
            <v>0</v>
          </cell>
          <cell r="CU4">
            <v>157089</v>
          </cell>
          <cell r="CV4">
            <v>34640</v>
          </cell>
          <cell r="CX4">
            <v>445546</v>
          </cell>
          <cell r="DK4">
            <v>344566</v>
          </cell>
          <cell r="DL4">
            <v>439753</v>
          </cell>
          <cell r="DM4">
            <v>0</v>
          </cell>
          <cell r="DN4">
            <v>0</v>
          </cell>
          <cell r="DO4">
            <v>784319</v>
          </cell>
        </row>
        <row r="5">
          <cell r="CO5">
            <v>28144</v>
          </cell>
          <cell r="CP5">
            <v>5937</v>
          </cell>
          <cell r="CR5">
            <v>5751</v>
          </cell>
          <cell r="CS5">
            <v>12</v>
          </cell>
          <cell r="CU5">
            <v>18880</v>
          </cell>
          <cell r="CV5">
            <v>12840</v>
          </cell>
          <cell r="CX5">
            <v>71564</v>
          </cell>
          <cell r="DK5">
            <v>80645</v>
          </cell>
          <cell r="DL5">
            <v>17960</v>
          </cell>
          <cell r="DO5">
            <v>98605</v>
          </cell>
        </row>
        <row r="6">
          <cell r="CO6">
            <v>12698</v>
          </cell>
          <cell r="CP6">
            <v>2501</v>
          </cell>
          <cell r="CU6">
            <v>10669</v>
          </cell>
          <cell r="CV6">
            <v>1948</v>
          </cell>
          <cell r="CX6">
            <v>27816</v>
          </cell>
          <cell r="DK6">
            <v>22707</v>
          </cell>
          <cell r="DL6">
            <v>25336</v>
          </cell>
          <cell r="DM6">
            <v>4538</v>
          </cell>
          <cell r="DN6">
            <v>9171</v>
          </cell>
          <cell r="DO6">
            <v>61752</v>
          </cell>
        </row>
        <row r="7">
          <cell r="CO7">
            <v>195539</v>
          </cell>
          <cell r="CP7">
            <v>37262</v>
          </cell>
          <cell r="CU7">
            <v>76112</v>
          </cell>
          <cell r="CV7">
            <v>10837</v>
          </cell>
          <cell r="CX7">
            <v>319750</v>
          </cell>
          <cell r="DL7">
            <v>397638</v>
          </cell>
          <cell r="DO7">
            <v>397638</v>
          </cell>
        </row>
        <row r="8">
          <cell r="CO8">
            <v>370987</v>
          </cell>
          <cell r="CP8">
            <v>170894</v>
          </cell>
          <cell r="CR8">
            <v>30334</v>
          </cell>
          <cell r="CS8">
            <v>11025</v>
          </cell>
          <cell r="CU8">
            <v>392323</v>
          </cell>
          <cell r="CV8">
            <v>89692</v>
          </cell>
          <cell r="CX8">
            <v>1065255</v>
          </cell>
          <cell r="DK8">
            <v>447453</v>
          </cell>
          <cell r="DL8">
            <v>1128341</v>
          </cell>
          <cell r="DN8">
            <v>27200</v>
          </cell>
          <cell r="DO8">
            <v>1602994</v>
          </cell>
        </row>
        <row r="9">
          <cell r="CO9">
            <v>62558</v>
          </cell>
          <cell r="CP9">
            <v>31466</v>
          </cell>
          <cell r="CR9">
            <v>10509</v>
          </cell>
          <cell r="CS9">
            <v>2824</v>
          </cell>
          <cell r="CU9">
            <v>50008</v>
          </cell>
          <cell r="CV9">
            <v>11461</v>
          </cell>
          <cell r="CX9">
            <v>168826</v>
          </cell>
          <cell r="DK9">
            <v>131229</v>
          </cell>
          <cell r="DL9">
            <v>56274</v>
          </cell>
          <cell r="DO9">
            <v>187503</v>
          </cell>
        </row>
        <row r="10">
          <cell r="CO10">
            <v>209224</v>
          </cell>
          <cell r="CP10">
            <v>57935</v>
          </cell>
          <cell r="CU10">
            <v>257774</v>
          </cell>
          <cell r="CV10">
            <v>64196</v>
          </cell>
          <cell r="CX10">
            <v>589129</v>
          </cell>
          <cell r="DK10">
            <v>264324</v>
          </cell>
          <cell r="DL10">
            <v>404719</v>
          </cell>
          <cell r="DM10">
            <v>0</v>
          </cell>
          <cell r="DN10">
            <v>0</v>
          </cell>
          <cell r="DO10">
            <v>669043</v>
          </cell>
        </row>
        <row r="11">
          <cell r="CO11">
            <v>75367</v>
          </cell>
          <cell r="CP11">
            <v>25649</v>
          </cell>
          <cell r="CR11">
            <v>12268</v>
          </cell>
          <cell r="CS11">
            <v>24</v>
          </cell>
          <cell r="CU11">
            <v>57205</v>
          </cell>
          <cell r="CV11">
            <v>12287</v>
          </cell>
          <cell r="CX11">
            <v>182800</v>
          </cell>
          <cell r="DK11">
            <v>163823</v>
          </cell>
          <cell r="DL11">
            <v>101099</v>
          </cell>
          <cell r="DN11">
            <v>22810</v>
          </cell>
          <cell r="DO11">
            <v>287732</v>
          </cell>
        </row>
        <row r="12">
          <cell r="CO12">
            <v>15456</v>
          </cell>
          <cell r="CP12">
            <v>4261</v>
          </cell>
          <cell r="CR12">
            <v>2686</v>
          </cell>
          <cell r="CS12">
            <v>921</v>
          </cell>
          <cell r="CU12">
            <v>14761</v>
          </cell>
          <cell r="CV12">
            <v>4465</v>
          </cell>
          <cell r="CX12">
            <v>42550</v>
          </cell>
          <cell r="DK12">
            <v>57447</v>
          </cell>
          <cell r="DO12">
            <v>57447</v>
          </cell>
        </row>
        <row r="13">
          <cell r="CO13">
            <v>134774</v>
          </cell>
          <cell r="CP13">
            <v>35391</v>
          </cell>
          <cell r="CR13">
            <v>19581</v>
          </cell>
          <cell r="CS13">
            <v>2700</v>
          </cell>
          <cell r="CU13">
            <v>130406</v>
          </cell>
          <cell r="CV13">
            <v>20556</v>
          </cell>
          <cell r="CX13">
            <v>343408</v>
          </cell>
          <cell r="DK13">
            <v>196414</v>
          </cell>
          <cell r="DL13">
            <v>376155</v>
          </cell>
          <cell r="DO13">
            <v>572569</v>
          </cell>
        </row>
        <row r="14">
          <cell r="CO14">
            <v>55881</v>
          </cell>
          <cell r="CP14">
            <v>27181</v>
          </cell>
          <cell r="CR14">
            <v>8352</v>
          </cell>
          <cell r="CS14">
            <v>77</v>
          </cell>
          <cell r="CU14">
            <v>73359</v>
          </cell>
          <cell r="CV14">
            <v>14784</v>
          </cell>
          <cell r="CX14">
            <v>179634</v>
          </cell>
          <cell r="DK14">
            <v>206939</v>
          </cell>
          <cell r="DL14">
            <v>64005</v>
          </cell>
          <cell r="DO14">
            <v>270944</v>
          </cell>
        </row>
        <row r="15">
          <cell r="CO15">
            <v>63617</v>
          </cell>
          <cell r="CP15">
            <v>18846</v>
          </cell>
          <cell r="CR15">
            <v>6763</v>
          </cell>
          <cell r="CS15">
            <v>21</v>
          </cell>
          <cell r="CU15">
            <v>55838</v>
          </cell>
          <cell r="CV15">
            <v>12055</v>
          </cell>
          <cell r="CX15">
            <v>157140</v>
          </cell>
          <cell r="DK15">
            <v>152568</v>
          </cell>
          <cell r="DL15">
            <v>15189</v>
          </cell>
          <cell r="DM15">
            <v>22663</v>
          </cell>
          <cell r="DO15">
            <v>190420</v>
          </cell>
        </row>
        <row r="16">
          <cell r="CO16">
            <v>83448</v>
          </cell>
          <cell r="CP16">
            <v>17063</v>
          </cell>
          <cell r="CR16">
            <v>1439</v>
          </cell>
          <cell r="CS16">
            <v>273</v>
          </cell>
          <cell r="CU16">
            <v>45974</v>
          </cell>
          <cell r="CV16">
            <v>6324</v>
          </cell>
          <cell r="CX16">
            <v>154521</v>
          </cell>
          <cell r="DK16">
            <v>78476</v>
          </cell>
          <cell r="DL16">
            <v>86009</v>
          </cell>
          <cell r="DM16">
            <v>16368</v>
          </cell>
          <cell r="DN16">
            <v>0</v>
          </cell>
          <cell r="DO16">
            <v>180853</v>
          </cell>
        </row>
        <row r="17">
          <cell r="CO17">
            <v>333316</v>
          </cell>
          <cell r="CP17">
            <v>192480</v>
          </cell>
          <cell r="CR17">
            <v>97140</v>
          </cell>
          <cell r="CS17">
            <v>862</v>
          </cell>
          <cell r="CU17">
            <v>490946</v>
          </cell>
          <cell r="CV17">
            <v>118249</v>
          </cell>
          <cell r="CX17">
            <v>1232993</v>
          </cell>
          <cell r="DK17">
            <v>286644</v>
          </cell>
          <cell r="DL17">
            <v>1314726</v>
          </cell>
          <cell r="DN17">
            <v>11623</v>
          </cell>
          <cell r="DO17">
            <v>1612993</v>
          </cell>
        </row>
        <row r="18">
          <cell r="CO18">
            <v>164728</v>
          </cell>
          <cell r="CP18">
            <v>39390</v>
          </cell>
          <cell r="CR18">
            <v>18768</v>
          </cell>
          <cell r="CS18">
            <v>1743</v>
          </cell>
          <cell r="CU18">
            <v>107820</v>
          </cell>
          <cell r="CV18">
            <v>23461</v>
          </cell>
          <cell r="CX18">
            <v>355910</v>
          </cell>
          <cell r="DK18">
            <v>170989</v>
          </cell>
          <cell r="DL18">
            <v>369189</v>
          </cell>
          <cell r="DM18">
            <v>10006</v>
          </cell>
          <cell r="DN18">
            <v>1971</v>
          </cell>
          <cell r="DO18">
            <v>552155</v>
          </cell>
        </row>
        <row r="19">
          <cell r="CO19">
            <v>27569</v>
          </cell>
          <cell r="CP19">
            <v>8914</v>
          </cell>
          <cell r="CR19">
            <v>3580</v>
          </cell>
          <cell r="CS19">
            <v>454</v>
          </cell>
          <cell r="CU19">
            <v>28766</v>
          </cell>
          <cell r="CV19">
            <v>6552</v>
          </cell>
          <cell r="CX19">
            <v>75835</v>
          </cell>
          <cell r="DK19">
            <v>87628</v>
          </cell>
          <cell r="DL19">
            <v>5999</v>
          </cell>
          <cell r="DO19">
            <v>93627</v>
          </cell>
        </row>
        <row r="20">
          <cell r="CO20">
            <v>18982</v>
          </cell>
          <cell r="CP20">
            <v>5559</v>
          </cell>
          <cell r="CR20">
            <v>406</v>
          </cell>
          <cell r="CS20">
            <v>-1</v>
          </cell>
          <cell r="CU20">
            <v>14202</v>
          </cell>
          <cell r="CV20">
            <v>3717</v>
          </cell>
          <cell r="CX20">
            <v>42866</v>
          </cell>
          <cell r="DK20">
            <v>30107</v>
          </cell>
          <cell r="DL20">
            <v>29689</v>
          </cell>
          <cell r="DM20">
            <v>-1</v>
          </cell>
          <cell r="DN20">
            <v>-1</v>
          </cell>
          <cell r="DO20">
            <v>59796</v>
          </cell>
        </row>
        <row r="21">
          <cell r="CO21">
            <v>488700</v>
          </cell>
          <cell r="CP21">
            <v>381951</v>
          </cell>
          <cell r="CR21">
            <v>81539</v>
          </cell>
          <cell r="CS21">
            <v>4834</v>
          </cell>
          <cell r="CU21">
            <v>908321</v>
          </cell>
          <cell r="CV21">
            <v>180261</v>
          </cell>
          <cell r="CX21">
            <v>2045606</v>
          </cell>
          <cell r="DK21">
            <v>692413</v>
          </cell>
          <cell r="DL21">
            <v>2455796</v>
          </cell>
          <cell r="DN21">
            <v>26186</v>
          </cell>
          <cell r="DO21">
            <v>3174395</v>
          </cell>
        </row>
        <row r="22">
          <cell r="CO22">
            <v>30513</v>
          </cell>
          <cell r="CP22">
            <v>6634</v>
          </cell>
          <cell r="CR22">
            <v>1193</v>
          </cell>
          <cell r="CS22">
            <v>456</v>
          </cell>
          <cell r="CU22">
            <v>15696</v>
          </cell>
          <cell r="CV22">
            <v>4041</v>
          </cell>
          <cell r="CX22">
            <v>58533</v>
          </cell>
          <cell r="DK22">
            <v>46785</v>
          </cell>
          <cell r="DL22">
            <v>10795</v>
          </cell>
          <cell r="DM22">
            <v>0</v>
          </cell>
          <cell r="DN22">
            <v>3599</v>
          </cell>
          <cell r="DO22">
            <v>61179</v>
          </cell>
        </row>
        <row r="23">
          <cell r="CO23">
            <v>439305</v>
          </cell>
          <cell r="CP23">
            <v>97449</v>
          </cell>
          <cell r="CR23">
            <v>42967</v>
          </cell>
          <cell r="CS23">
            <v>2001</v>
          </cell>
          <cell r="CU23">
            <v>364443</v>
          </cell>
          <cell r="CV23">
            <v>83715</v>
          </cell>
          <cell r="CX23">
            <v>1029880</v>
          </cell>
          <cell r="DK23">
            <v>92674</v>
          </cell>
          <cell r="DL23">
            <v>1307685</v>
          </cell>
          <cell r="DM23">
            <v>19131</v>
          </cell>
          <cell r="DN23">
            <v>64420</v>
          </cell>
          <cell r="DO23">
            <v>1483910</v>
          </cell>
        </row>
        <row r="24">
          <cell r="CO24">
            <v>41776</v>
          </cell>
          <cell r="CP24">
            <v>8619</v>
          </cell>
          <cell r="CR24">
            <v>4018</v>
          </cell>
          <cell r="CS24">
            <v>724</v>
          </cell>
          <cell r="CU24">
            <v>40480</v>
          </cell>
          <cell r="CV24">
            <v>8913</v>
          </cell>
          <cell r="CX24">
            <v>104530</v>
          </cell>
          <cell r="DK24">
            <v>48475</v>
          </cell>
          <cell r="DL24">
            <v>95812</v>
          </cell>
          <cell r="DM24">
            <v>5975</v>
          </cell>
          <cell r="DO24">
            <v>150262</v>
          </cell>
        </row>
        <row r="25">
          <cell r="CO25">
            <v>245200</v>
          </cell>
          <cell r="CP25">
            <v>93656</v>
          </cell>
          <cell r="CR25">
            <v>38466</v>
          </cell>
          <cell r="CU25">
            <v>217277</v>
          </cell>
          <cell r="CV25">
            <v>56766</v>
          </cell>
          <cell r="CX25">
            <v>651365</v>
          </cell>
          <cell r="DK25">
            <v>581365</v>
          </cell>
          <cell r="DL25">
            <v>352147</v>
          </cell>
          <cell r="DO25">
            <v>933512</v>
          </cell>
        </row>
        <row r="26">
          <cell r="CO26">
            <v>42458</v>
          </cell>
          <cell r="CP26">
            <v>12602</v>
          </cell>
          <cell r="CR26">
            <v>7605</v>
          </cell>
          <cell r="CS26">
            <v>450</v>
          </cell>
          <cell r="CU26">
            <v>40966</v>
          </cell>
          <cell r="CV26">
            <v>8297</v>
          </cell>
          <cell r="CX26">
            <v>112378</v>
          </cell>
          <cell r="DK26">
            <v>76178</v>
          </cell>
          <cell r="DL26">
            <v>50713</v>
          </cell>
          <cell r="DO26">
            <v>126891</v>
          </cell>
        </row>
        <row r="27">
          <cell r="CO27">
            <v>290114</v>
          </cell>
          <cell r="CP27">
            <v>125786</v>
          </cell>
          <cell r="CR27">
            <v>64577</v>
          </cell>
          <cell r="CS27">
            <v>1829</v>
          </cell>
          <cell r="CU27">
            <v>565908</v>
          </cell>
          <cell r="CV27">
            <v>117636</v>
          </cell>
          <cell r="CX27">
            <v>1165850</v>
          </cell>
          <cell r="DK27">
            <v>601381</v>
          </cell>
          <cell r="DL27">
            <v>1226212</v>
          </cell>
          <cell r="DM27">
            <v>0</v>
          </cell>
          <cell r="DN27">
            <v>518</v>
          </cell>
          <cell r="DO27">
            <v>1828111</v>
          </cell>
        </row>
        <row r="28">
          <cell r="CO28">
            <v>80730</v>
          </cell>
          <cell r="CP28">
            <v>4300</v>
          </cell>
          <cell r="CR28">
            <v>326</v>
          </cell>
          <cell r="CS28">
            <v>56</v>
          </cell>
          <cell r="CU28">
            <v>14554</v>
          </cell>
          <cell r="CV28">
            <v>3132</v>
          </cell>
          <cell r="CX28">
            <v>103098</v>
          </cell>
          <cell r="DK28">
            <v>13255</v>
          </cell>
          <cell r="DL28">
            <v>68294</v>
          </cell>
          <cell r="DN28">
            <v>2881</v>
          </cell>
          <cell r="DO28">
            <v>84430</v>
          </cell>
        </row>
        <row r="29">
          <cell r="CO29">
            <v>81861</v>
          </cell>
          <cell r="CP29">
            <v>28057</v>
          </cell>
          <cell r="CR29">
            <v>8481</v>
          </cell>
          <cell r="CS29">
            <v>1092</v>
          </cell>
          <cell r="CU29">
            <v>134595</v>
          </cell>
          <cell r="CV29">
            <v>30919</v>
          </cell>
          <cell r="CX29">
            <v>285005</v>
          </cell>
          <cell r="DK29">
            <v>123005</v>
          </cell>
          <cell r="DL29">
            <v>221460</v>
          </cell>
          <cell r="DO29">
            <v>344465</v>
          </cell>
        </row>
        <row r="30">
          <cell r="CO30">
            <v>117390</v>
          </cell>
          <cell r="CP30">
            <v>39974</v>
          </cell>
          <cell r="CR30">
            <v>8688</v>
          </cell>
          <cell r="CS30">
            <v>34</v>
          </cell>
          <cell r="CU30">
            <v>52739</v>
          </cell>
          <cell r="CV30">
            <v>11689</v>
          </cell>
          <cell r="CX30">
            <v>230514</v>
          </cell>
          <cell r="DK30">
            <v>293731</v>
          </cell>
          <cell r="DL30">
            <v>81971</v>
          </cell>
          <cell r="DO30">
            <v>375702</v>
          </cell>
        </row>
        <row r="31">
          <cell r="CO31">
            <v>255049</v>
          </cell>
          <cell r="CP31">
            <v>88868</v>
          </cell>
          <cell r="CR31">
            <v>20854</v>
          </cell>
          <cell r="CS31">
            <v>2751</v>
          </cell>
          <cell r="CU31">
            <v>156469</v>
          </cell>
          <cell r="CV31">
            <v>37743</v>
          </cell>
          <cell r="CX31">
            <v>561734</v>
          </cell>
          <cell r="DK31">
            <v>624020</v>
          </cell>
          <cell r="DL31">
            <v>286616</v>
          </cell>
          <cell r="DO31">
            <v>910636</v>
          </cell>
        </row>
        <row r="32">
          <cell r="CO32">
            <v>145621</v>
          </cell>
          <cell r="CP32">
            <v>58487</v>
          </cell>
          <cell r="CR32">
            <v>19884</v>
          </cell>
          <cell r="CS32">
            <v>1844</v>
          </cell>
          <cell r="CU32">
            <v>104077</v>
          </cell>
          <cell r="CV32">
            <v>46309</v>
          </cell>
          <cell r="CX32">
            <v>376222</v>
          </cell>
          <cell r="DK32">
            <v>358749</v>
          </cell>
          <cell r="DL32">
            <v>62670</v>
          </cell>
          <cell r="DM32">
            <v>0</v>
          </cell>
          <cell r="DN32">
            <v>0</v>
          </cell>
          <cell r="DO32">
            <v>421419</v>
          </cell>
        </row>
        <row r="33">
          <cell r="CO33">
            <v>110864</v>
          </cell>
          <cell r="CP33">
            <v>32433</v>
          </cell>
          <cell r="CR33">
            <v>14822</v>
          </cell>
          <cell r="CS33">
            <v>7573</v>
          </cell>
          <cell r="CU33">
            <v>132228</v>
          </cell>
          <cell r="CV33">
            <v>34630</v>
          </cell>
          <cell r="CX33">
            <v>332550</v>
          </cell>
          <cell r="DK33">
            <v>155138</v>
          </cell>
          <cell r="DL33">
            <v>237240</v>
          </cell>
          <cell r="DM33">
            <v>0</v>
          </cell>
          <cell r="DN33">
            <v>15932</v>
          </cell>
          <cell r="DO33">
            <v>408310</v>
          </cell>
        </row>
        <row r="34">
          <cell r="CO34">
            <v>42560</v>
          </cell>
          <cell r="CP34">
            <v>11070</v>
          </cell>
          <cell r="CR34">
            <v>154</v>
          </cell>
          <cell r="CS34">
            <v>3</v>
          </cell>
          <cell r="CU34">
            <v>24848</v>
          </cell>
          <cell r="CV34">
            <v>8064</v>
          </cell>
          <cell r="CX34">
            <v>86699</v>
          </cell>
          <cell r="DK34">
            <v>138746</v>
          </cell>
          <cell r="DL34">
            <v>2853</v>
          </cell>
          <cell r="DN34">
            <v>2794</v>
          </cell>
          <cell r="DO34">
            <v>144393</v>
          </cell>
        </row>
        <row r="35">
          <cell r="CO35">
            <v>73032</v>
          </cell>
          <cell r="CP35">
            <v>20183</v>
          </cell>
          <cell r="CR35">
            <v>9086</v>
          </cell>
          <cell r="CS35">
            <v>0</v>
          </cell>
          <cell r="CU35">
            <v>59673</v>
          </cell>
          <cell r="CV35">
            <v>17824</v>
          </cell>
          <cell r="CX35">
            <v>179798</v>
          </cell>
          <cell r="DK35">
            <v>141490</v>
          </cell>
          <cell r="DL35">
            <v>83588</v>
          </cell>
          <cell r="DM35">
            <v>1</v>
          </cell>
          <cell r="DN35">
            <v>20596</v>
          </cell>
          <cell r="DO35">
            <v>245675</v>
          </cell>
        </row>
        <row r="36">
          <cell r="CO36">
            <v>33715</v>
          </cell>
          <cell r="CP36">
            <v>9689</v>
          </cell>
          <cell r="CR36">
            <v>2846</v>
          </cell>
          <cell r="CS36">
            <v>319</v>
          </cell>
          <cell r="CU36">
            <v>16087</v>
          </cell>
          <cell r="CV36">
            <v>2645</v>
          </cell>
          <cell r="CX36">
            <v>65301</v>
          </cell>
          <cell r="DK36">
            <v>64152</v>
          </cell>
          <cell r="DL36">
            <v>59716</v>
          </cell>
          <cell r="DO36">
            <v>123868</v>
          </cell>
        </row>
        <row r="37">
          <cell r="CO37">
            <v>49675</v>
          </cell>
          <cell r="CP37">
            <v>17800</v>
          </cell>
          <cell r="CR37">
            <v>5704</v>
          </cell>
          <cell r="CS37">
            <v>676</v>
          </cell>
          <cell r="CU37">
            <v>23585</v>
          </cell>
          <cell r="CV37">
            <v>4727</v>
          </cell>
          <cell r="CX37">
            <v>102167</v>
          </cell>
          <cell r="DK37">
            <v>120007</v>
          </cell>
          <cell r="DL37">
            <v>25636</v>
          </cell>
          <cell r="DO37">
            <v>145643</v>
          </cell>
        </row>
        <row r="38">
          <cell r="CO38">
            <v>1011275</v>
          </cell>
          <cell r="CP38">
            <v>719730</v>
          </cell>
          <cell r="CR38">
            <v>250589</v>
          </cell>
          <cell r="CS38">
            <v>32722</v>
          </cell>
          <cell r="CU38">
            <v>2113611</v>
          </cell>
          <cell r="CV38">
            <v>438172</v>
          </cell>
          <cell r="CX38">
            <v>4566099</v>
          </cell>
          <cell r="DK38">
            <v>713068</v>
          </cell>
          <cell r="DL38">
            <v>5391815</v>
          </cell>
          <cell r="DN38">
            <v>5248</v>
          </cell>
          <cell r="DO38">
            <v>6110131</v>
          </cell>
        </row>
        <row r="39">
          <cell r="CO39">
            <v>53963</v>
          </cell>
          <cell r="CP39">
            <v>23107</v>
          </cell>
          <cell r="CR39">
            <v>9779</v>
          </cell>
          <cell r="CS39">
            <v>803</v>
          </cell>
          <cell r="CU39">
            <v>73579</v>
          </cell>
          <cell r="CV39">
            <v>12486</v>
          </cell>
          <cell r="CX39">
            <v>173717</v>
          </cell>
          <cell r="DK39">
            <v>232526</v>
          </cell>
          <cell r="DL39">
            <v>3947</v>
          </cell>
          <cell r="DO39">
            <v>236473</v>
          </cell>
        </row>
        <row r="40">
          <cell r="CO40">
            <v>320358</v>
          </cell>
          <cell r="CP40">
            <v>149832</v>
          </cell>
          <cell r="CR40">
            <v>35078</v>
          </cell>
          <cell r="CS40">
            <v>1025</v>
          </cell>
          <cell r="CU40">
            <v>333345</v>
          </cell>
          <cell r="CV40">
            <v>66009</v>
          </cell>
          <cell r="CX40">
            <v>905647</v>
          </cell>
          <cell r="DK40">
            <v>318306</v>
          </cell>
          <cell r="DL40">
            <v>905640</v>
          </cell>
          <cell r="DN40">
            <v>133559</v>
          </cell>
          <cell r="DO40">
            <v>1357505</v>
          </cell>
        </row>
        <row r="41">
          <cell r="CO41">
            <v>134955</v>
          </cell>
          <cell r="CP41">
            <v>40739</v>
          </cell>
          <cell r="CR41">
            <v>25439</v>
          </cell>
          <cell r="CS41">
            <v>2977</v>
          </cell>
          <cell r="CU41">
            <v>174539</v>
          </cell>
          <cell r="CV41">
            <v>42308</v>
          </cell>
          <cell r="CX41">
            <v>420957</v>
          </cell>
          <cell r="DK41">
            <v>336249</v>
          </cell>
          <cell r="DL41">
            <v>258651</v>
          </cell>
          <cell r="DO41">
            <v>594900</v>
          </cell>
        </row>
        <row r="42">
          <cell r="CO42">
            <v>61004</v>
          </cell>
          <cell r="CP42">
            <v>41280</v>
          </cell>
          <cell r="CR42">
            <v>10293</v>
          </cell>
          <cell r="CS42">
            <v>5157</v>
          </cell>
          <cell r="CU42">
            <v>147746</v>
          </cell>
          <cell r="CV42">
            <v>61344</v>
          </cell>
          <cell r="CX42">
            <v>326824</v>
          </cell>
          <cell r="DK42">
            <v>412416</v>
          </cell>
          <cell r="DL42">
            <v>29951</v>
          </cell>
          <cell r="DM42">
            <v>0</v>
          </cell>
          <cell r="DN42">
            <v>0</v>
          </cell>
          <cell r="DO42">
            <v>442367</v>
          </cell>
        </row>
        <row r="43">
          <cell r="CO43">
            <v>66514</v>
          </cell>
          <cell r="CP43">
            <v>27896</v>
          </cell>
          <cell r="CR43">
            <v>9487</v>
          </cell>
          <cell r="CU43">
            <v>62260</v>
          </cell>
          <cell r="CV43">
            <v>17158</v>
          </cell>
          <cell r="CX43">
            <v>183315</v>
          </cell>
          <cell r="DK43">
            <v>125980</v>
          </cell>
          <cell r="DL43">
            <v>94858</v>
          </cell>
          <cell r="DN43">
            <v>463</v>
          </cell>
          <cell r="DO43">
            <v>221301</v>
          </cell>
        </row>
        <row r="44">
          <cell r="CO44">
            <v>46138</v>
          </cell>
          <cell r="CP44">
            <v>7618</v>
          </cell>
          <cell r="CR44">
            <v>2159</v>
          </cell>
          <cell r="CS44">
            <v>449</v>
          </cell>
          <cell r="CU44">
            <v>69327</v>
          </cell>
          <cell r="CV44">
            <v>13590</v>
          </cell>
          <cell r="CX44">
            <v>139281</v>
          </cell>
          <cell r="DK44">
            <v>149789</v>
          </cell>
          <cell r="DN44">
            <v>10508</v>
          </cell>
          <cell r="DO44">
            <v>160297</v>
          </cell>
        </row>
        <row r="45">
          <cell r="CO45">
            <v>129283</v>
          </cell>
          <cell r="CP45">
            <v>51924</v>
          </cell>
          <cell r="CR45">
            <v>13335</v>
          </cell>
          <cell r="CS45">
            <v>1492</v>
          </cell>
          <cell r="CU45">
            <v>181421</v>
          </cell>
          <cell r="CV45">
            <v>40141</v>
          </cell>
          <cell r="CX45">
            <v>417596</v>
          </cell>
          <cell r="DK45">
            <v>341388</v>
          </cell>
          <cell r="DL45">
            <v>115356</v>
          </cell>
          <cell r="DM45">
            <v>19628</v>
          </cell>
          <cell r="DN45">
            <v>1275</v>
          </cell>
          <cell r="DO45">
            <v>477647</v>
          </cell>
        </row>
        <row r="46">
          <cell r="CO46">
            <v>38117</v>
          </cell>
          <cell r="CP46">
            <v>16810</v>
          </cell>
          <cell r="CR46">
            <v>3018</v>
          </cell>
          <cell r="CS46">
            <v>360</v>
          </cell>
          <cell r="CU46">
            <v>18559</v>
          </cell>
          <cell r="CV46">
            <v>3567</v>
          </cell>
          <cell r="CX46">
            <v>80431</v>
          </cell>
          <cell r="DK46">
            <v>121959</v>
          </cell>
          <cell r="DL46">
            <v>13647</v>
          </cell>
          <cell r="DM46">
            <v>7685</v>
          </cell>
          <cell r="DO46">
            <v>143291</v>
          </cell>
        </row>
        <row r="47">
          <cell r="CO47">
            <v>141742</v>
          </cell>
          <cell r="CP47">
            <v>51927</v>
          </cell>
          <cell r="CR47">
            <v>22762</v>
          </cell>
          <cell r="CS47">
            <v>2035</v>
          </cell>
          <cell r="CU47">
            <v>126274</v>
          </cell>
          <cell r="CV47">
            <v>26315</v>
          </cell>
          <cell r="CX47">
            <v>371055</v>
          </cell>
          <cell r="DK47">
            <v>222746</v>
          </cell>
          <cell r="DL47">
            <v>310327</v>
          </cell>
          <cell r="DM47">
            <v>0</v>
          </cell>
          <cell r="DN47">
            <v>16424</v>
          </cell>
          <cell r="DO47">
            <v>549497</v>
          </cell>
        </row>
        <row r="48">
          <cell r="CO48">
            <v>42962</v>
          </cell>
          <cell r="CP48">
            <v>12380</v>
          </cell>
          <cell r="CR48">
            <v>5390</v>
          </cell>
          <cell r="CS48">
            <v>139</v>
          </cell>
          <cell r="CU48">
            <v>41110</v>
          </cell>
          <cell r="CV48">
            <v>5378</v>
          </cell>
          <cell r="CX48">
            <v>107359</v>
          </cell>
          <cell r="DK48">
            <v>65418</v>
          </cell>
          <cell r="DL48">
            <v>50586</v>
          </cell>
          <cell r="DM48">
            <v>11470</v>
          </cell>
          <cell r="DN48">
            <v>0</v>
          </cell>
          <cell r="DO48">
            <v>127474</v>
          </cell>
        </row>
        <row r="49">
          <cell r="CO49">
            <v>167123</v>
          </cell>
          <cell r="CP49">
            <v>52350</v>
          </cell>
          <cell r="CR49">
            <v>19956</v>
          </cell>
          <cell r="CS49">
            <v>882</v>
          </cell>
          <cell r="CU49">
            <v>138292</v>
          </cell>
          <cell r="CV49">
            <v>106738</v>
          </cell>
          <cell r="CX49">
            <v>485341</v>
          </cell>
          <cell r="DK49">
            <v>60285</v>
          </cell>
          <cell r="DL49">
            <v>431094</v>
          </cell>
          <cell r="DM49">
            <v>60469</v>
          </cell>
          <cell r="DO49">
            <v>551848</v>
          </cell>
        </row>
        <row r="50">
          <cell r="CO50">
            <v>163009</v>
          </cell>
          <cell r="CP50">
            <v>66466</v>
          </cell>
          <cell r="CR50">
            <v>17681</v>
          </cell>
          <cell r="CS50">
            <v>1699</v>
          </cell>
          <cell r="CU50">
            <v>143803</v>
          </cell>
          <cell r="CV50">
            <v>35639</v>
          </cell>
          <cell r="CX50">
            <v>428297</v>
          </cell>
          <cell r="DK50">
            <v>363155</v>
          </cell>
          <cell r="DL50">
            <v>203456</v>
          </cell>
          <cell r="DM50">
            <v>20802</v>
          </cell>
          <cell r="DN50">
            <v>7746</v>
          </cell>
          <cell r="DO50">
            <v>595159</v>
          </cell>
        </row>
        <row r="51">
          <cell r="CO51">
            <v>57353</v>
          </cell>
          <cell r="CP51">
            <v>15542</v>
          </cell>
          <cell r="CR51">
            <v>5931</v>
          </cell>
          <cell r="CS51">
            <v>74</v>
          </cell>
          <cell r="CU51">
            <v>41759</v>
          </cell>
          <cell r="CV51">
            <v>7272</v>
          </cell>
          <cell r="CX51">
            <v>127931</v>
          </cell>
          <cell r="DK51">
            <v>176806</v>
          </cell>
          <cell r="DL51">
            <v>90476</v>
          </cell>
          <cell r="DO51">
            <v>267282</v>
          </cell>
        </row>
        <row r="52">
          <cell r="CO52">
            <v>59115</v>
          </cell>
          <cell r="CP52">
            <v>19500</v>
          </cell>
          <cell r="CR52">
            <v>4169</v>
          </cell>
          <cell r="CS52">
            <v>196</v>
          </cell>
          <cell r="CU52">
            <v>62241</v>
          </cell>
          <cell r="CV52">
            <v>12004</v>
          </cell>
          <cell r="CX52">
            <v>157225</v>
          </cell>
          <cell r="DK52">
            <v>93172</v>
          </cell>
          <cell r="DL52">
            <v>69326</v>
          </cell>
          <cell r="DN52">
            <v>28353</v>
          </cell>
          <cell r="DO52">
            <v>190851</v>
          </cell>
        </row>
        <row r="53">
          <cell r="CO53">
            <v>17916</v>
          </cell>
          <cell r="CP53">
            <v>4391</v>
          </cell>
          <cell r="CR53">
            <v>3606</v>
          </cell>
          <cell r="CS53">
            <v>123</v>
          </cell>
          <cell r="CU53">
            <v>11968</v>
          </cell>
          <cell r="CV53">
            <v>2441</v>
          </cell>
          <cell r="CX53">
            <v>40445</v>
          </cell>
          <cell r="DK53">
            <v>55987</v>
          </cell>
          <cell r="DL53">
            <v>0</v>
          </cell>
          <cell r="DM53">
            <v>3745</v>
          </cell>
          <cell r="DN53">
            <v>0</v>
          </cell>
          <cell r="DO53">
            <v>59732</v>
          </cell>
        </row>
        <row r="54">
          <cell r="CO54">
            <v>95228</v>
          </cell>
          <cell r="CP54">
            <v>14306</v>
          </cell>
          <cell r="CR54">
            <v>4065</v>
          </cell>
          <cell r="CS54">
            <v>62</v>
          </cell>
          <cell r="CU54">
            <v>53400</v>
          </cell>
          <cell r="CV54">
            <v>6458</v>
          </cell>
          <cell r="CX54">
            <v>173519</v>
          </cell>
          <cell r="DK54">
            <v>92282</v>
          </cell>
          <cell r="DO54">
            <v>92282</v>
          </cell>
        </row>
        <row r="55">
          <cell r="CO55">
            <v>90810</v>
          </cell>
          <cell r="CP55">
            <v>37979</v>
          </cell>
          <cell r="CR55">
            <v>10329</v>
          </cell>
          <cell r="CS55">
            <v>1121</v>
          </cell>
          <cell r="CU55">
            <v>57462</v>
          </cell>
          <cell r="CV55">
            <v>21692</v>
          </cell>
          <cell r="CX55">
            <v>219393</v>
          </cell>
          <cell r="DK55">
            <v>321564</v>
          </cell>
          <cell r="DM55">
            <v>11858</v>
          </cell>
          <cell r="DO55">
            <v>333422</v>
          </cell>
        </row>
        <row r="56">
          <cell r="CO56">
            <v>173196</v>
          </cell>
          <cell r="CP56">
            <v>68265</v>
          </cell>
          <cell r="CR56">
            <v>42546</v>
          </cell>
          <cell r="CS56">
            <v>164</v>
          </cell>
          <cell r="CU56">
            <v>317052</v>
          </cell>
          <cell r="CV56">
            <v>51006</v>
          </cell>
          <cell r="CX56">
            <v>652229</v>
          </cell>
          <cell r="DK56">
            <v>346708</v>
          </cell>
          <cell r="DL56">
            <v>562386</v>
          </cell>
          <cell r="DM56">
            <v>0</v>
          </cell>
          <cell r="DN56">
            <v>0</v>
          </cell>
          <cell r="DO56">
            <v>909094</v>
          </cell>
        </row>
        <row r="57">
          <cell r="CO57">
            <v>25254</v>
          </cell>
          <cell r="CP57">
            <v>10298</v>
          </cell>
          <cell r="CR57">
            <v>6244</v>
          </cell>
          <cell r="CS57">
            <v>65</v>
          </cell>
          <cell r="CU57">
            <v>30740</v>
          </cell>
          <cell r="CV57">
            <v>6277</v>
          </cell>
          <cell r="CX57">
            <v>78878</v>
          </cell>
          <cell r="DK57">
            <v>92638</v>
          </cell>
          <cell r="DO57">
            <v>92638</v>
          </cell>
        </row>
        <row r="58">
          <cell r="CO58">
            <v>1927455</v>
          </cell>
          <cell r="CP58">
            <v>1333695</v>
          </cell>
          <cell r="CR58">
            <v>474911</v>
          </cell>
          <cell r="CS58">
            <v>14736</v>
          </cell>
          <cell r="CU58">
            <v>5050315</v>
          </cell>
          <cell r="CV58">
            <v>1096371</v>
          </cell>
          <cell r="CX58">
            <v>9897483</v>
          </cell>
          <cell r="DL58">
            <v>10324835</v>
          </cell>
          <cell r="DN58">
            <v>702336</v>
          </cell>
          <cell r="DO58">
            <v>11027171</v>
          </cell>
        </row>
        <row r="59">
          <cell r="CO59">
            <v>13377</v>
          </cell>
          <cell r="CP59">
            <v>5396</v>
          </cell>
          <cell r="CU59">
            <v>10249</v>
          </cell>
          <cell r="CV59">
            <v>2108</v>
          </cell>
          <cell r="CX59">
            <v>31130</v>
          </cell>
          <cell r="DK59">
            <v>46419</v>
          </cell>
          <cell r="DL59">
            <v>0</v>
          </cell>
          <cell r="DM59">
            <v>0</v>
          </cell>
          <cell r="DN59">
            <v>0</v>
          </cell>
          <cell r="DO59">
            <v>46419</v>
          </cell>
        </row>
        <row r="60">
          <cell r="CO60">
            <v>84223</v>
          </cell>
          <cell r="CP60">
            <v>24830</v>
          </cell>
          <cell r="CR60">
            <v>10325</v>
          </cell>
          <cell r="CS60">
            <v>3698</v>
          </cell>
          <cell r="CU60">
            <v>85058</v>
          </cell>
          <cell r="CV60">
            <v>20842</v>
          </cell>
          <cell r="CX60">
            <v>228976</v>
          </cell>
          <cell r="DK60">
            <v>195587</v>
          </cell>
          <cell r="DL60">
            <v>104488</v>
          </cell>
          <cell r="DO60">
            <v>300075</v>
          </cell>
        </row>
        <row r="61">
          <cell r="CO61">
            <v>76110</v>
          </cell>
          <cell r="CP61">
            <v>26871</v>
          </cell>
          <cell r="CR61">
            <v>12956</v>
          </cell>
          <cell r="CS61">
            <v>296</v>
          </cell>
          <cell r="CU61">
            <v>92903</v>
          </cell>
          <cell r="CV61">
            <v>21744</v>
          </cell>
          <cell r="CX61">
            <v>230880</v>
          </cell>
          <cell r="DK61">
            <v>250352</v>
          </cell>
          <cell r="DL61">
            <v>49389</v>
          </cell>
          <cell r="DM61">
            <v>4859</v>
          </cell>
          <cell r="DO61">
            <v>304600</v>
          </cell>
        </row>
      </sheetData>
      <sheetData sheetId="17">
        <row r="3">
          <cell r="CO3">
            <v>182284</v>
          </cell>
          <cell r="CP3">
            <v>146891</v>
          </cell>
          <cell r="CR3">
            <v>41274</v>
          </cell>
          <cell r="CS3">
            <v>2820</v>
          </cell>
          <cell r="CU3">
            <v>501675</v>
          </cell>
          <cell r="CV3">
            <v>111353</v>
          </cell>
          <cell r="CX3">
            <v>986297</v>
          </cell>
          <cell r="DK3">
            <v>1360938</v>
          </cell>
          <cell r="DO3">
            <v>1360938</v>
          </cell>
        </row>
        <row r="4">
          <cell r="CO4">
            <v>5315</v>
          </cell>
          <cell r="CP4">
            <v>1812</v>
          </cell>
          <cell r="CR4">
            <v>802</v>
          </cell>
          <cell r="CS4">
            <v>132</v>
          </cell>
          <cell r="CU4">
            <v>4842</v>
          </cell>
          <cell r="CV4">
            <v>701</v>
          </cell>
          <cell r="CX4">
            <v>13604</v>
          </cell>
          <cell r="DK4">
            <v>21085</v>
          </cell>
          <cell r="DO4">
            <v>21085</v>
          </cell>
        </row>
        <row r="5">
          <cell r="CO5">
            <v>93875</v>
          </cell>
          <cell r="CP5">
            <v>19396</v>
          </cell>
          <cell r="CR5">
            <v>11134</v>
          </cell>
          <cell r="CS5">
            <v>925</v>
          </cell>
          <cell r="CU5">
            <v>86192</v>
          </cell>
          <cell r="CV5">
            <v>20481</v>
          </cell>
          <cell r="CX5">
            <v>232003</v>
          </cell>
          <cell r="DK5">
            <v>327553</v>
          </cell>
          <cell r="DL5">
            <v>23016</v>
          </cell>
          <cell r="DN5">
            <v>18798</v>
          </cell>
          <cell r="DO5">
            <v>369367</v>
          </cell>
        </row>
        <row r="6">
          <cell r="CO6">
            <v>137251</v>
          </cell>
          <cell r="CP6">
            <v>87924</v>
          </cell>
          <cell r="CR6">
            <v>22421</v>
          </cell>
          <cell r="CS6">
            <v>138</v>
          </cell>
          <cell r="CU6">
            <v>126270</v>
          </cell>
          <cell r="CV6">
            <v>28691</v>
          </cell>
          <cell r="CX6">
            <v>402695</v>
          </cell>
          <cell r="DK6">
            <v>692994</v>
          </cell>
          <cell r="DL6">
            <v>0</v>
          </cell>
          <cell r="DM6">
            <v>8401</v>
          </cell>
          <cell r="DN6">
            <v>0</v>
          </cell>
          <cell r="DO6">
            <v>701395</v>
          </cell>
        </row>
        <row r="7">
          <cell r="CO7">
            <v>27210</v>
          </cell>
          <cell r="CP7">
            <v>8015</v>
          </cell>
          <cell r="CR7">
            <v>3741</v>
          </cell>
          <cell r="CS7">
            <v>27</v>
          </cell>
          <cell r="CU7">
            <v>30904</v>
          </cell>
          <cell r="CV7">
            <v>6515</v>
          </cell>
          <cell r="CX7">
            <v>76412</v>
          </cell>
          <cell r="DK7">
            <v>82999</v>
          </cell>
          <cell r="DO7">
            <v>82999</v>
          </cell>
        </row>
        <row r="8">
          <cell r="CO8">
            <v>78283</v>
          </cell>
          <cell r="CP8">
            <v>46526</v>
          </cell>
          <cell r="CR8">
            <v>17807</v>
          </cell>
          <cell r="CS8">
            <v>1440</v>
          </cell>
          <cell r="CU8">
            <v>139231</v>
          </cell>
          <cell r="CV8">
            <v>44704</v>
          </cell>
          <cell r="CX8">
            <v>327991</v>
          </cell>
          <cell r="DK8">
            <v>505525</v>
          </cell>
          <cell r="DN8">
            <v>1268</v>
          </cell>
          <cell r="DO8">
            <v>506793</v>
          </cell>
        </row>
        <row r="9">
          <cell r="CO9">
            <v>11228</v>
          </cell>
          <cell r="CP9">
            <v>1124</v>
          </cell>
          <cell r="CR9">
            <v>861</v>
          </cell>
          <cell r="CS9">
            <v>48</v>
          </cell>
          <cell r="CU9">
            <v>12764</v>
          </cell>
          <cell r="CV9">
            <v>1428</v>
          </cell>
          <cell r="CX9">
            <v>27453</v>
          </cell>
          <cell r="DK9">
            <v>36547</v>
          </cell>
          <cell r="DL9">
            <v>0</v>
          </cell>
          <cell r="DM9">
            <v>0</v>
          </cell>
          <cell r="DN9">
            <v>0</v>
          </cell>
          <cell r="DO9">
            <v>36547</v>
          </cell>
        </row>
        <row r="10">
          <cell r="CO10">
            <v>13630</v>
          </cell>
          <cell r="CP10">
            <v>2057</v>
          </cell>
          <cell r="CR10">
            <v>1524</v>
          </cell>
          <cell r="CS10">
            <v>184</v>
          </cell>
          <cell r="CU10">
            <v>7943</v>
          </cell>
          <cell r="CV10">
            <v>1015</v>
          </cell>
          <cell r="CX10">
            <v>26353</v>
          </cell>
          <cell r="DK10">
            <v>31978</v>
          </cell>
          <cell r="DO10">
            <v>31978</v>
          </cell>
        </row>
        <row r="11">
          <cell r="CO11">
            <v>35705</v>
          </cell>
          <cell r="CP11">
            <v>10821</v>
          </cell>
          <cell r="CR11">
            <v>2973</v>
          </cell>
          <cell r="CS11">
            <v>159</v>
          </cell>
          <cell r="CU11">
            <v>35707</v>
          </cell>
          <cell r="CV11">
            <v>8803</v>
          </cell>
          <cell r="CX11">
            <v>94168</v>
          </cell>
          <cell r="DK11">
            <v>120196</v>
          </cell>
          <cell r="DO11">
            <v>120196</v>
          </cell>
        </row>
        <row r="12">
          <cell r="CO12">
            <v>57423</v>
          </cell>
          <cell r="CP12">
            <v>15945</v>
          </cell>
          <cell r="CR12">
            <v>4716</v>
          </cell>
          <cell r="CS12">
            <v>460</v>
          </cell>
          <cell r="CU12">
            <v>39338</v>
          </cell>
          <cell r="CV12">
            <v>9121</v>
          </cell>
          <cell r="CX12">
            <v>127003</v>
          </cell>
          <cell r="DK12">
            <v>260204</v>
          </cell>
          <cell r="DO12">
            <v>260204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tabSelected="1" workbookViewId="0">
      <selection sqref="A1:XFD1048576"/>
    </sheetView>
  </sheetViews>
  <sheetFormatPr defaultColWidth="8.85546875" defaultRowHeight="15.75" customHeight="1" x14ac:dyDescent="0.25"/>
  <cols>
    <col min="1" max="1" width="7.42578125" customWidth="1"/>
    <col min="2" max="2" width="19.42578125" customWidth="1"/>
    <col min="3" max="4" width="11.5703125" style="32" bestFit="1" customWidth="1"/>
    <col min="5" max="5" width="10.28515625" style="32" bestFit="1" customWidth="1"/>
    <col min="6" max="6" width="10.5703125" style="32" bestFit="1" customWidth="1"/>
    <col min="7" max="7" width="13.7109375" style="32" bestFit="1" customWidth="1"/>
    <col min="8" max="8" width="7.85546875" bestFit="1" customWidth="1"/>
    <col min="9" max="9" width="10" bestFit="1" customWidth="1"/>
    <col min="10" max="10" width="10.85546875" bestFit="1" customWidth="1"/>
    <col min="11" max="11" width="12.7109375" bestFit="1" customWidth="1"/>
    <col min="12" max="12" width="9" style="1" bestFit="1" customWidth="1"/>
    <col min="13" max="13" width="10" style="1" bestFit="1" customWidth="1"/>
    <col min="14" max="14" width="16.42578125" style="80" bestFit="1" customWidth="1"/>
    <col min="15" max="15" width="9.28515625" style="80" bestFit="1" customWidth="1"/>
    <col min="16" max="16" width="10.28515625" style="79" customWidth="1"/>
  </cols>
  <sheetData>
    <row r="1" spans="1:17" ht="15" x14ac:dyDescent="0.25">
      <c r="A1" s="14"/>
      <c r="B1" s="14"/>
      <c r="C1" s="41"/>
      <c r="D1" s="41"/>
      <c r="E1" s="41"/>
      <c r="F1" s="41"/>
      <c r="G1" s="41"/>
      <c r="H1" s="14"/>
      <c r="I1" s="14"/>
      <c r="J1" s="14"/>
      <c r="K1" s="14"/>
      <c r="L1" s="42"/>
      <c r="M1" s="42"/>
      <c r="N1" s="43"/>
      <c r="O1" s="43"/>
      <c r="P1" s="18" t="s">
        <v>4</v>
      </c>
    </row>
    <row r="2" spans="1:17" x14ac:dyDescent="0.25">
      <c r="A2" s="19" t="s">
        <v>172</v>
      </c>
      <c r="B2" s="36"/>
      <c r="C2" s="44"/>
      <c r="D2" s="44"/>
      <c r="E2" s="44"/>
      <c r="F2" s="44"/>
      <c r="G2" s="44"/>
      <c r="H2" s="36"/>
      <c r="I2" s="36"/>
      <c r="J2" s="36"/>
      <c r="K2" s="36"/>
      <c r="L2" s="37"/>
      <c r="M2" s="37"/>
      <c r="N2" s="45"/>
      <c r="O2" s="45"/>
      <c r="P2" s="46" t="s">
        <v>5</v>
      </c>
    </row>
    <row r="3" spans="1:17" thickBot="1" x14ac:dyDescent="0.3">
      <c r="A3" s="36"/>
      <c r="B3" s="36"/>
      <c r="C3" s="44"/>
      <c r="D3" s="44"/>
      <c r="E3" s="44"/>
      <c r="F3" s="44"/>
      <c r="G3" s="44"/>
      <c r="H3" s="36"/>
      <c r="I3" s="36"/>
      <c r="J3" s="36"/>
      <c r="K3" s="36"/>
      <c r="L3" s="37"/>
      <c r="M3" s="37"/>
      <c r="N3" s="45"/>
      <c r="O3" s="45"/>
      <c r="P3" s="47"/>
    </row>
    <row r="4" spans="1:17" thickTop="1" x14ac:dyDescent="0.25">
      <c r="A4" s="10"/>
      <c r="B4" s="93"/>
      <c r="C4" s="87" t="s">
        <v>173</v>
      </c>
      <c r="D4" s="88"/>
      <c r="E4" s="88"/>
      <c r="F4" s="88"/>
      <c r="G4" s="89"/>
      <c r="H4" s="48" t="s">
        <v>174</v>
      </c>
      <c r="I4" s="48"/>
      <c r="J4" s="48"/>
      <c r="K4" s="48"/>
      <c r="L4" s="49"/>
      <c r="M4" s="49"/>
      <c r="N4" s="50" t="s">
        <v>175</v>
      </c>
      <c r="O4" s="51" t="s">
        <v>0</v>
      </c>
      <c r="P4" s="52" t="s">
        <v>176</v>
      </c>
    </row>
    <row r="5" spans="1:17" ht="15" x14ac:dyDescent="0.25">
      <c r="A5" s="11"/>
      <c r="B5" s="94"/>
      <c r="C5" s="90"/>
      <c r="D5" s="91"/>
      <c r="E5" s="91"/>
      <c r="F5" s="91"/>
      <c r="G5" s="92"/>
      <c r="H5" s="15" t="s">
        <v>177</v>
      </c>
      <c r="I5" s="15" t="s">
        <v>177</v>
      </c>
      <c r="J5" s="15" t="s">
        <v>178</v>
      </c>
      <c r="K5" s="15" t="s">
        <v>179</v>
      </c>
      <c r="L5" s="53" t="s">
        <v>180</v>
      </c>
      <c r="M5" s="53" t="s">
        <v>180</v>
      </c>
      <c r="N5" s="54" t="s">
        <v>1</v>
      </c>
      <c r="O5" s="55" t="s">
        <v>1</v>
      </c>
      <c r="P5" s="56" t="s">
        <v>1</v>
      </c>
    </row>
    <row r="6" spans="1:17" thickBot="1" x14ac:dyDescent="0.3">
      <c r="A6" s="12"/>
      <c r="B6" s="95"/>
      <c r="C6" s="33" t="s">
        <v>6</v>
      </c>
      <c r="D6" s="33" t="s">
        <v>7</v>
      </c>
      <c r="E6" s="33" t="s">
        <v>181</v>
      </c>
      <c r="F6" s="33" t="s">
        <v>3</v>
      </c>
      <c r="G6" s="33" t="s">
        <v>182</v>
      </c>
      <c r="H6" s="16" t="s">
        <v>183</v>
      </c>
      <c r="I6" s="16" t="s">
        <v>184</v>
      </c>
      <c r="J6" s="16" t="s">
        <v>185</v>
      </c>
      <c r="K6" s="16" t="s">
        <v>184</v>
      </c>
      <c r="L6" s="21" t="s">
        <v>183</v>
      </c>
      <c r="M6" s="21" t="s">
        <v>184</v>
      </c>
      <c r="N6" s="54" t="s">
        <v>2</v>
      </c>
      <c r="O6" s="55" t="s">
        <v>2</v>
      </c>
      <c r="P6" s="56" t="s">
        <v>171</v>
      </c>
    </row>
    <row r="7" spans="1:17" ht="16.5" thickTop="1" thickBot="1" x14ac:dyDescent="0.3">
      <c r="A7" s="3"/>
      <c r="B7" s="8" t="s">
        <v>8</v>
      </c>
      <c r="C7" s="34"/>
      <c r="D7" s="34"/>
      <c r="E7" s="34"/>
      <c r="F7" s="57"/>
      <c r="G7" s="57"/>
      <c r="H7" s="20"/>
      <c r="I7" s="20"/>
      <c r="J7" s="20"/>
      <c r="K7" s="20"/>
      <c r="L7" s="20"/>
      <c r="M7" s="20"/>
      <c r="N7" s="20"/>
      <c r="O7" s="20"/>
      <c r="P7" s="58"/>
    </row>
    <row r="8" spans="1:17" thickTop="1" x14ac:dyDescent="0.25">
      <c r="A8" s="4" t="s">
        <v>9</v>
      </c>
      <c r="B8" s="5" t="s">
        <v>10</v>
      </c>
      <c r="C8" s="6">
        <f>[1]County!DK4</f>
        <v>344566</v>
      </c>
      <c r="D8" s="6">
        <f>[1]County!DL4</f>
        <v>439753</v>
      </c>
      <c r="E8" s="6">
        <f>[1]County!DM4</f>
        <v>0</v>
      </c>
      <c r="F8" s="6">
        <f>[1]County!DN4</f>
        <v>0</v>
      </c>
      <c r="G8" s="6">
        <f>[1]County!DO4</f>
        <v>784319</v>
      </c>
      <c r="H8" s="22">
        <f>[1]County!CO4/[1]County!CX4</f>
        <v>0.38499279535670838</v>
      </c>
      <c r="I8" s="22">
        <f>[1]County!CP4/[1]County!$CX4</f>
        <v>0.12973744574073159</v>
      </c>
      <c r="J8" s="22">
        <f>[1]County!CR4/[1]County!CX4</f>
        <v>5.4946066174985299E-2</v>
      </c>
      <c r="K8" s="22">
        <f>[1]County!CS4/[1]County!CX4</f>
        <v>0</v>
      </c>
      <c r="L8" s="29">
        <f>[1]County!CU4/[1]County!CX4</f>
        <v>0.35257638941882546</v>
      </c>
      <c r="M8" s="29">
        <f>[1]County!CV4/[1]County!CX4</f>
        <v>7.7747303308749266E-2</v>
      </c>
      <c r="N8" s="59">
        <f>'[1]Table 9'!L8/'[1]Table 1'!D8</f>
        <v>3.4976795537553999E-2</v>
      </c>
      <c r="O8" s="60">
        <f>G8/'[1]Table 1'!D8</f>
        <v>5.0344953751548571</v>
      </c>
      <c r="P8" s="17">
        <f>'[1]Table 6'!L8/G8</f>
        <v>2.9350748866213876</v>
      </c>
      <c r="Q8" s="61"/>
    </row>
    <row r="9" spans="1:17" ht="15" x14ac:dyDescent="0.25">
      <c r="A9" s="4" t="s">
        <v>11</v>
      </c>
      <c r="B9" s="4" t="s">
        <v>12</v>
      </c>
      <c r="C9" s="6">
        <f>[1]County!DK5</f>
        <v>80645</v>
      </c>
      <c r="D9" s="6">
        <f>[1]County!DL5</f>
        <v>17960</v>
      </c>
      <c r="E9" s="6">
        <f>[1]County!DM5</f>
        <v>0</v>
      </c>
      <c r="F9" s="6">
        <f>[1]County!DN5</f>
        <v>0</v>
      </c>
      <c r="G9" s="6">
        <f>[1]County!DO5</f>
        <v>98605</v>
      </c>
      <c r="H9" s="22">
        <f>[1]County!CO5/[1]County!CX5</f>
        <v>0.39327035939858029</v>
      </c>
      <c r="I9" s="22">
        <f>[1]County!CP5/[1]County!$CX5</f>
        <v>8.2960706500475101E-2</v>
      </c>
      <c r="J9" s="22">
        <f>[1]County!CR5/[1]County!CX5</f>
        <v>8.0361634341288915E-2</v>
      </c>
      <c r="K9" s="22">
        <f>[1]County!CS5/[1]County!CX5</f>
        <v>1.6768207478620536E-4</v>
      </c>
      <c r="L9" s="29">
        <f>[1]County!CU5/[1]County!CX5</f>
        <v>0.26381979766362978</v>
      </c>
      <c r="M9" s="29">
        <f>[1]County!CV5/[1]County!CX5</f>
        <v>0.17941982002123974</v>
      </c>
      <c r="N9" s="59">
        <f>'[1]Table 9'!L9/'[1]Table 1'!D9</f>
        <v>6.66102770141679E-3</v>
      </c>
      <c r="O9" s="60">
        <f>G9/'[1]Table 1'!D9</f>
        <v>2.6063914146754072</v>
      </c>
      <c r="P9" s="17">
        <f>'[1]Table 6'!L9/G9</f>
        <v>4.2951473049034021</v>
      </c>
    </row>
    <row r="10" spans="1:17" ht="15" x14ac:dyDescent="0.25">
      <c r="A10" s="4" t="s">
        <v>13</v>
      </c>
      <c r="B10" s="4" t="s">
        <v>14</v>
      </c>
      <c r="C10" s="6">
        <f>[1]County!DK6</f>
        <v>22707</v>
      </c>
      <c r="D10" s="6">
        <f>[1]County!DL6</f>
        <v>25336</v>
      </c>
      <c r="E10" s="6">
        <f>[1]County!DM6</f>
        <v>4538</v>
      </c>
      <c r="F10" s="6">
        <f>[1]County!DN6</f>
        <v>9171</v>
      </c>
      <c r="G10" s="6">
        <f>[1]County!DO6</f>
        <v>61752</v>
      </c>
      <c r="H10" s="22">
        <f>[1]County!CO6/[1]County!CX6</f>
        <v>0.45649985619787176</v>
      </c>
      <c r="I10" s="22">
        <f>[1]County!CP6/[1]County!$CX6</f>
        <v>8.9912280701754388E-2</v>
      </c>
      <c r="J10" s="22">
        <f>[1]County!CR6/[1]County!CX6</f>
        <v>0</v>
      </c>
      <c r="K10" s="22">
        <f>[1]County!CS6/[1]County!CX6</f>
        <v>0</v>
      </c>
      <c r="L10" s="29">
        <f>[1]County!CU6/[1]County!CX6</f>
        <v>0.38355622663215416</v>
      </c>
      <c r="M10" s="29">
        <f>[1]County!CV6/[1]County!CX6</f>
        <v>7.0031636468219735E-2</v>
      </c>
      <c r="N10" s="59">
        <f>'[1]Table 9'!L10/'[1]Table 1'!D10</f>
        <v>5.8667729900606612E-3</v>
      </c>
      <c r="O10" s="60">
        <f>G10/'[1]Table 1'!D10</f>
        <v>1.7586648819525532</v>
      </c>
      <c r="P10" s="17">
        <f>'[1]Table 6'!L10/G10</f>
        <v>6.9583657209483096</v>
      </c>
    </row>
    <row r="11" spans="1:17" ht="15" x14ac:dyDescent="0.25">
      <c r="A11" s="4" t="s">
        <v>15</v>
      </c>
      <c r="B11" s="4" t="s">
        <v>16</v>
      </c>
      <c r="C11" s="6">
        <f>[1]County!DK7</f>
        <v>0</v>
      </c>
      <c r="D11" s="6">
        <f>[1]County!DL7</f>
        <v>397638</v>
      </c>
      <c r="E11" s="6">
        <f>[1]County!DM7</f>
        <v>0</v>
      </c>
      <c r="F11" s="6">
        <f>[1]County!DN7</f>
        <v>0</v>
      </c>
      <c r="G11" s="6">
        <f>[1]County!DO7</f>
        <v>397638</v>
      </c>
      <c r="H11" s="22">
        <f>[1]County!CO7/[1]County!CX7</f>
        <v>0.61153713838936674</v>
      </c>
      <c r="I11" s="22">
        <f>[1]County!CP7/[1]County!$CX7</f>
        <v>0.11653479280688038</v>
      </c>
      <c r="J11" s="22">
        <f>[1]County!CR7/[1]County!CX7</f>
        <v>0</v>
      </c>
      <c r="K11" s="22">
        <f>[1]County!CS7/[1]County!CX7</f>
        <v>0</v>
      </c>
      <c r="L11" s="29">
        <f>[1]County!CU7/[1]County!CX7</f>
        <v>0.23803596559812354</v>
      </c>
      <c r="M11" s="29">
        <f>[1]County!CV7/[1]County!CX7</f>
        <v>3.3892103205629395E-2</v>
      </c>
      <c r="N11" s="59">
        <f>'[1]Table 9'!L11/'[1]Table 1'!D11</f>
        <v>7.1439482662049997E-2</v>
      </c>
      <c r="O11" s="60">
        <f>G11/'[1]Table 1'!D11</f>
        <v>3.3745608228524873</v>
      </c>
      <c r="P11" s="17">
        <f>'[1]Table 6'!L11/G11</f>
        <v>3.0984941077060038</v>
      </c>
    </row>
    <row r="12" spans="1:17" ht="15" x14ac:dyDescent="0.25">
      <c r="A12" s="4" t="s">
        <v>17</v>
      </c>
      <c r="B12" s="4" t="s">
        <v>18</v>
      </c>
      <c r="C12" s="6">
        <f>[1]County!DK8</f>
        <v>447453</v>
      </c>
      <c r="D12" s="6">
        <f>[1]County!DL8</f>
        <v>1128341</v>
      </c>
      <c r="E12" s="6">
        <f>[1]County!DM8</f>
        <v>0</v>
      </c>
      <c r="F12" s="6">
        <f>[1]County!DN8</f>
        <v>27200</v>
      </c>
      <c r="G12" s="6">
        <f>[1]County!DO8</f>
        <v>1602994</v>
      </c>
      <c r="H12" s="22">
        <f>[1]County!CO8/[1]County!CX8</f>
        <v>0.348261214451</v>
      </c>
      <c r="I12" s="22">
        <f>[1]County!CP8/[1]County!$CX8</f>
        <v>0.16042543804065693</v>
      </c>
      <c r="J12" s="22">
        <f>[1]County!CR8/[1]County!CX8</f>
        <v>2.8475810956062164E-2</v>
      </c>
      <c r="K12" s="22">
        <f>[1]County!CS8/[1]County!CX8</f>
        <v>1.0349634594533703E-2</v>
      </c>
      <c r="L12" s="29">
        <f>[1]County!CU8/[1]County!CX8</f>
        <v>0.36829022159013569</v>
      </c>
      <c r="M12" s="29">
        <f>[1]County!CV8/[1]County!CX8</f>
        <v>8.4197680367611508E-2</v>
      </c>
      <c r="N12" s="59">
        <f>'[1]Table 9'!L12/'[1]Table 1'!D12</f>
        <v>0.56957516665008456</v>
      </c>
      <c r="O12" s="60">
        <f>G12/'[1]Table 1'!D12</f>
        <v>6.3794408516565513</v>
      </c>
      <c r="P12" s="17">
        <f>'[1]Table 6'!L12/G12</f>
        <v>3.2806024227164916</v>
      </c>
    </row>
    <row r="13" spans="1:17" ht="15" x14ac:dyDescent="0.25">
      <c r="A13" s="4" t="s">
        <v>19</v>
      </c>
      <c r="B13" s="4" t="s">
        <v>20</v>
      </c>
      <c r="C13" s="6">
        <f>[1]County!DK9</f>
        <v>131229</v>
      </c>
      <c r="D13" s="6">
        <f>[1]County!DL9</f>
        <v>56274</v>
      </c>
      <c r="E13" s="6">
        <f>[1]County!DM9</f>
        <v>0</v>
      </c>
      <c r="F13" s="6">
        <f>[1]County!DN9</f>
        <v>0</v>
      </c>
      <c r="G13" s="6">
        <f>[1]County!DO9</f>
        <v>187503</v>
      </c>
      <c r="H13" s="22">
        <f>[1]County!CO9/[1]County!CX9</f>
        <v>0.37054719059860447</v>
      </c>
      <c r="I13" s="22">
        <f>[1]County!CP9/[1]County!$CX9</f>
        <v>0.18638124459502683</v>
      </c>
      <c r="J13" s="22">
        <f>[1]County!CR9/[1]County!CX9</f>
        <v>6.2247521116415717E-2</v>
      </c>
      <c r="K13" s="22">
        <f>[1]County!CS9/[1]County!CX9</f>
        <v>1.6727281342921115E-2</v>
      </c>
      <c r="L13" s="29">
        <f>[1]County!CU9/[1]County!CX9</f>
        <v>0.29621029936147275</v>
      </c>
      <c r="M13" s="29">
        <f>[1]County!CV9/[1]County!CX9</f>
        <v>6.7886462985559101E-2</v>
      </c>
      <c r="N13" s="59">
        <f>'[1]Table 9'!L13/'[1]Table 1'!D13</f>
        <v>0.12346827808110138</v>
      </c>
      <c r="O13" s="60">
        <f>G13/'[1]Table 1'!D13</f>
        <v>2.1021222686861667</v>
      </c>
      <c r="P13" s="17">
        <f>'[1]Table 6'!L13/G13</f>
        <v>6.4619392756382563</v>
      </c>
    </row>
    <row r="14" spans="1:17" ht="15" x14ac:dyDescent="0.25">
      <c r="A14" s="4" t="s">
        <v>21</v>
      </c>
      <c r="B14" s="4" t="s">
        <v>22</v>
      </c>
      <c r="C14" s="6">
        <f>[1]County!DK10</f>
        <v>264324</v>
      </c>
      <c r="D14" s="6">
        <f>[1]County!DL10</f>
        <v>404719</v>
      </c>
      <c r="E14" s="6">
        <f>[1]County!DM10</f>
        <v>0</v>
      </c>
      <c r="F14" s="6">
        <f>[1]County!DN10</f>
        <v>0</v>
      </c>
      <c r="G14" s="6">
        <f>[1]County!DO10</f>
        <v>669043</v>
      </c>
      <c r="H14" s="22">
        <f>[1]County!CO10/[1]County!CX10</f>
        <v>0.35514123392330033</v>
      </c>
      <c r="I14" s="22">
        <f>[1]County!CP10/[1]County!$CX10</f>
        <v>9.8340091898378793E-2</v>
      </c>
      <c r="J14" s="22">
        <f>[1]County!CR10/[1]County!CX10</f>
        <v>0</v>
      </c>
      <c r="K14" s="22">
        <f>[1]County!CS10/[1]County!CX10</f>
        <v>0</v>
      </c>
      <c r="L14" s="29">
        <f>[1]County!CU10/[1]County!CX10</f>
        <v>0.43755102872206258</v>
      </c>
      <c r="M14" s="29">
        <f>[1]County!CV10/[1]County!CX10</f>
        <v>0.10896764545625831</v>
      </c>
      <c r="N14" s="59">
        <f>'[1]Table 9'!L14/'[1]Table 1'!D14</f>
        <v>0.10289437872919502</v>
      </c>
      <c r="O14" s="60">
        <f>G14/'[1]Table 1'!D14</f>
        <v>3.5017429079870199</v>
      </c>
      <c r="P14" s="17">
        <f>'[1]Table 6'!L14/G14</f>
        <v>3.4470385311556955</v>
      </c>
    </row>
    <row r="15" spans="1:17" ht="15" x14ac:dyDescent="0.25">
      <c r="A15" s="4" t="s">
        <v>23</v>
      </c>
      <c r="B15" s="4" t="s">
        <v>24</v>
      </c>
      <c r="C15" s="6">
        <f>[1]County!DK11</f>
        <v>163823</v>
      </c>
      <c r="D15" s="6">
        <f>[1]County!DL11</f>
        <v>101099</v>
      </c>
      <c r="E15" s="6">
        <f>[1]County!DM11</f>
        <v>0</v>
      </c>
      <c r="F15" s="6">
        <f>[1]County!DN11</f>
        <v>22810</v>
      </c>
      <c r="G15" s="6">
        <f>[1]County!DO11</f>
        <v>287732</v>
      </c>
      <c r="H15" s="22">
        <f>[1]County!CO11/[1]County!CX11</f>
        <v>0.41229212253829323</v>
      </c>
      <c r="I15" s="22">
        <f>[1]County!CP11/[1]County!$CX11</f>
        <v>0.14031181619256017</v>
      </c>
      <c r="J15" s="22">
        <f>[1]County!CR11/[1]County!CX11</f>
        <v>6.7111597374179432E-2</v>
      </c>
      <c r="K15" s="22">
        <f>[1]County!CS11/[1]County!CX11</f>
        <v>1.3129102844638949E-4</v>
      </c>
      <c r="L15" s="29">
        <f>[1]County!CU11/[1]County!CX11</f>
        <v>0.31293763676148795</v>
      </c>
      <c r="M15" s="29">
        <f>[1]County!CV11/[1]County!CX11</f>
        <v>6.7215536105032822E-2</v>
      </c>
      <c r="N15" s="59">
        <f>'[1]Table 9'!L15/'[1]Table 1'!D15</f>
        <v>0.28167869488750075</v>
      </c>
      <c r="O15" s="60">
        <f>G15/'[1]Table 1'!D15</f>
        <v>3.4899872642367638</v>
      </c>
      <c r="P15" s="17">
        <f>'[1]Table 6'!L15/G15</f>
        <v>3.7124059889063434</v>
      </c>
    </row>
    <row r="16" spans="1:17" ht="15" x14ac:dyDescent="0.25">
      <c r="A16" s="4" t="s">
        <v>25</v>
      </c>
      <c r="B16" s="4" t="s">
        <v>26</v>
      </c>
      <c r="C16" s="6">
        <f>[1]County!DK12</f>
        <v>57447</v>
      </c>
      <c r="D16" s="6">
        <f>[1]County!DL12</f>
        <v>0</v>
      </c>
      <c r="E16" s="6">
        <f>[1]County!DM12</f>
        <v>0</v>
      </c>
      <c r="F16" s="6">
        <f>[1]County!DN12</f>
        <v>0</v>
      </c>
      <c r="G16" s="6">
        <f>[1]County!DO12</f>
        <v>57447</v>
      </c>
      <c r="H16" s="22">
        <f>[1]County!CO12/[1]County!CX12</f>
        <v>0.36324324324324325</v>
      </c>
      <c r="I16" s="22">
        <f>[1]County!CP12/[1]County!$CX12</f>
        <v>0.10014101057579318</v>
      </c>
      <c r="J16" s="22">
        <f>[1]County!CR12/[1]County!CX12</f>
        <v>6.312573443008225E-2</v>
      </c>
      <c r="K16" s="22">
        <f>[1]County!CS12/[1]County!CX12</f>
        <v>2.1645123384253818E-2</v>
      </c>
      <c r="L16" s="29">
        <f>[1]County!CU12/[1]County!CX12</f>
        <v>0.34690951821386606</v>
      </c>
      <c r="M16" s="29">
        <f>[1]County!CV12/[1]County!CX12</f>
        <v>0.10493537015276146</v>
      </c>
      <c r="N16" s="59">
        <f>'[1]Table 9'!L16/'[1]Table 1'!D16</f>
        <v>9.719515295313956E-2</v>
      </c>
      <c r="O16" s="60">
        <f>G16/'[1]Table 1'!D16</f>
        <v>2.4339886450300821</v>
      </c>
      <c r="P16" s="17">
        <f>'[1]Table 6'!L16/G16</f>
        <v>5.09829930196529</v>
      </c>
    </row>
    <row r="17" spans="1:16" ht="15" x14ac:dyDescent="0.25">
      <c r="A17" s="4" t="s">
        <v>27</v>
      </c>
      <c r="B17" s="4" t="s">
        <v>28</v>
      </c>
      <c r="C17" s="6">
        <f>[1]County!DK13</f>
        <v>196414</v>
      </c>
      <c r="D17" s="6">
        <f>[1]County!DL13</f>
        <v>376155</v>
      </c>
      <c r="E17" s="6">
        <f>[1]County!DM13</f>
        <v>0</v>
      </c>
      <c r="F17" s="6">
        <f>[1]County!DN13</f>
        <v>0</v>
      </c>
      <c r="G17" s="6">
        <f>[1]County!DO13</f>
        <v>572569</v>
      </c>
      <c r="H17" s="22">
        <f>[1]County!CO13/[1]County!CX13</f>
        <v>0.39246028048269116</v>
      </c>
      <c r="I17" s="22">
        <f>[1]County!CP13/[1]County!$CX13</f>
        <v>0.1030581698737362</v>
      </c>
      <c r="J17" s="22">
        <f>[1]County!CR13/[1]County!CX13</f>
        <v>5.7019638447560916E-2</v>
      </c>
      <c r="K17" s="22">
        <f>[1]County!CS13/[1]County!CX13</f>
        <v>7.8623677957415095E-3</v>
      </c>
      <c r="L17" s="29">
        <f>[1]County!CU13/[1]County!CX13</f>
        <v>0.37974071658202491</v>
      </c>
      <c r="M17" s="29">
        <f>[1]County!CV13/[1]County!CX13</f>
        <v>5.985882681824535E-2</v>
      </c>
      <c r="N17" s="59">
        <f>'[1]Table 9'!L17/'[1]Table 1'!D17</f>
        <v>0.29773160173160174</v>
      </c>
      <c r="O17" s="60">
        <f>G17/'[1]Table 1'!D17</f>
        <v>4.9573073593073591</v>
      </c>
      <c r="P17" s="17">
        <f>'[1]Table 6'!L17/G17</f>
        <v>4.4576653643491007</v>
      </c>
    </row>
    <row r="18" spans="1:16" ht="15" x14ac:dyDescent="0.25">
      <c r="A18" s="4" t="s">
        <v>29</v>
      </c>
      <c r="B18" s="4" t="s">
        <v>30</v>
      </c>
      <c r="C18" s="6">
        <f>[1]County!DK14</f>
        <v>206939</v>
      </c>
      <c r="D18" s="6">
        <f>[1]County!DL14</f>
        <v>64005</v>
      </c>
      <c r="E18" s="6">
        <f>[1]County!DM14</f>
        <v>0</v>
      </c>
      <c r="F18" s="6">
        <f>[1]County!DN14</f>
        <v>0</v>
      </c>
      <c r="G18" s="6">
        <f>[1]County!DO14</f>
        <v>270944</v>
      </c>
      <c r="H18" s="22">
        <f>[1]County!CO14/[1]County!CX14</f>
        <v>0.3110825344867898</v>
      </c>
      <c r="I18" s="22">
        <f>[1]County!CP14/[1]County!$CX14</f>
        <v>0.1513132257813109</v>
      </c>
      <c r="J18" s="22">
        <f>[1]County!CR14/[1]County!CX14</f>
        <v>4.6494538895754702E-2</v>
      </c>
      <c r="K18" s="22">
        <f>[1]County!CS14/[1]County!CX14</f>
        <v>4.2864936481957756E-4</v>
      </c>
      <c r="L18" s="29">
        <f>[1]County!CU14/[1]County!CX14</f>
        <v>0.40838037342596611</v>
      </c>
      <c r="M18" s="29">
        <f>[1]County!CV14/[1]County!CX14</f>
        <v>8.2300678045358899E-2</v>
      </c>
      <c r="N18" s="59">
        <f>'[1]Table 9'!L18/'[1]Table 1'!D18</f>
        <v>0.4193379410694798</v>
      </c>
      <c r="O18" s="60">
        <f>G18/'[1]Table 1'!D18</f>
        <v>3.9424372499090579</v>
      </c>
      <c r="P18" s="17">
        <f>'[1]Table 6'!L18/G18</f>
        <v>7.1008289535845046</v>
      </c>
    </row>
    <row r="19" spans="1:16" ht="15" x14ac:dyDescent="0.25">
      <c r="A19" s="4" t="s">
        <v>31</v>
      </c>
      <c r="B19" s="4" t="s">
        <v>32</v>
      </c>
      <c r="C19" s="6">
        <f>[1]County!DK15</f>
        <v>152568</v>
      </c>
      <c r="D19" s="6">
        <f>[1]County!DL15</f>
        <v>15189</v>
      </c>
      <c r="E19" s="6">
        <f>[1]County!DM15</f>
        <v>22663</v>
      </c>
      <c r="F19" s="6">
        <f>[1]County!DN15</f>
        <v>0</v>
      </c>
      <c r="G19" s="6">
        <f>[1]County!DO15</f>
        <v>190420</v>
      </c>
      <c r="H19" s="22">
        <f>[1]County!CO15/[1]County!CX15</f>
        <v>0.40484281532391497</v>
      </c>
      <c r="I19" s="22">
        <f>[1]County!CP15/[1]County!$CX15</f>
        <v>0.11993127147766323</v>
      </c>
      <c r="J19" s="22">
        <f>[1]County!CR15/[1]County!CX15</f>
        <v>4.303805523736795E-2</v>
      </c>
      <c r="K19" s="22">
        <f>[1]County!CS15/[1]County!CX15</f>
        <v>1.3363879343260786E-4</v>
      </c>
      <c r="L19" s="29">
        <f>[1]County!CU15/[1]County!CX15</f>
        <v>0.35533918798523612</v>
      </c>
      <c r="M19" s="29">
        <f>[1]County!CV15/[1]County!CX15</f>
        <v>7.6715031182385138E-2</v>
      </c>
      <c r="N19" s="59">
        <f>'[1]Table 9'!L19/'[1]Table 1'!D19</f>
        <v>0.14736275318485931</v>
      </c>
      <c r="O19" s="60">
        <f>G19/'[1]Table 1'!D19</f>
        <v>2.1815140683713685</v>
      </c>
      <c r="P19" s="17">
        <f>'[1]Table 6'!L19/G19</f>
        <v>5.5002363197143156</v>
      </c>
    </row>
    <row r="20" spans="1:16" ht="15" x14ac:dyDescent="0.25">
      <c r="A20" s="4" t="s">
        <v>33</v>
      </c>
      <c r="B20" s="4" t="s">
        <v>34</v>
      </c>
      <c r="C20" s="6">
        <f>[1]County!DK16</f>
        <v>78476</v>
      </c>
      <c r="D20" s="6">
        <f>[1]County!DL16</f>
        <v>86009</v>
      </c>
      <c r="E20" s="6">
        <f>[1]County!DM16</f>
        <v>16368</v>
      </c>
      <c r="F20" s="6">
        <f>[1]County!DN16</f>
        <v>0</v>
      </c>
      <c r="G20" s="6">
        <f>[1]County!DO16</f>
        <v>180853</v>
      </c>
      <c r="H20" s="22">
        <f>[1]County!CO16/[1]County!CX16</f>
        <v>0.54004310093773666</v>
      </c>
      <c r="I20" s="22">
        <f>[1]County!CP16/[1]County!$CX16</f>
        <v>0.11042512021019797</v>
      </c>
      <c r="J20" s="22">
        <f>[1]County!CR16/[1]County!CX16</f>
        <v>9.3126500605095752E-3</v>
      </c>
      <c r="K20" s="22">
        <f>[1]County!CS16/[1]County!CX16</f>
        <v>1.7667501504649854E-3</v>
      </c>
      <c r="L20" s="29">
        <f>[1]County!CU16/[1]County!CX16</f>
        <v>0.29752590262812173</v>
      </c>
      <c r="M20" s="29">
        <f>[1]County!CV16/[1]County!CX16</f>
        <v>4.0926476012969108E-2</v>
      </c>
      <c r="N20" s="59">
        <f>'[1]Table 9'!L20/'[1]Table 1'!D20</f>
        <v>6.0764852859522489E-2</v>
      </c>
      <c r="O20" s="60">
        <f>G20/'[1]Table 1'!D20</f>
        <v>3.1380656579677955</v>
      </c>
      <c r="P20" s="17">
        <f>'[1]Table 6'!L20/G20</f>
        <v>7.3602760252802</v>
      </c>
    </row>
    <row r="21" spans="1:16" ht="15" x14ac:dyDescent="0.25">
      <c r="A21" s="4" t="s">
        <v>35</v>
      </c>
      <c r="B21" s="4" t="s">
        <v>36</v>
      </c>
      <c r="C21" s="6">
        <f>[1]County!DK17</f>
        <v>286644</v>
      </c>
      <c r="D21" s="6">
        <f>[1]County!DL17</f>
        <v>1314726</v>
      </c>
      <c r="E21" s="6">
        <f>[1]County!DM17</f>
        <v>0</v>
      </c>
      <c r="F21" s="6">
        <f>[1]County!DN17</f>
        <v>11623</v>
      </c>
      <c r="G21" s="6">
        <f>[1]County!DO17</f>
        <v>1612993</v>
      </c>
      <c r="H21" s="22">
        <f>[1]County!CO17/[1]County!CX17</f>
        <v>0.27033081290810246</v>
      </c>
      <c r="I21" s="22">
        <f>[1]County!CP17/[1]County!$CX17</f>
        <v>0.15610794221865007</v>
      </c>
      <c r="J21" s="22">
        <f>[1]County!CR17/[1]County!CX17</f>
        <v>7.8783902260596769E-2</v>
      </c>
      <c r="K21" s="22">
        <f>[1]County!CS17/[1]County!CX17</f>
        <v>6.9911183599582485E-4</v>
      </c>
      <c r="L21" s="29">
        <f>[1]County!CU17/[1]County!CX17</f>
        <v>0.3981741988802856</v>
      </c>
      <c r="M21" s="29">
        <f>[1]County!CV17/[1]County!CX17</f>
        <v>9.5904031896369243E-2</v>
      </c>
      <c r="N21" s="59">
        <f>'[1]Table 9'!L21/'[1]Table 1'!D21</f>
        <v>0.71361827305762238</v>
      </c>
      <c r="O21" s="60">
        <f>G21/'[1]Table 1'!D21</f>
        <v>4.8967161804840877</v>
      </c>
      <c r="P21" s="17">
        <f>'[1]Table 6'!L21/G21</f>
        <v>6.5756559389904359</v>
      </c>
    </row>
    <row r="22" spans="1:16" ht="15" x14ac:dyDescent="0.25">
      <c r="A22" s="4" t="s">
        <v>37</v>
      </c>
      <c r="B22" s="4" t="s">
        <v>38</v>
      </c>
      <c r="C22" s="6">
        <f>[1]County!DK18</f>
        <v>170989</v>
      </c>
      <c r="D22" s="6">
        <f>[1]County!DL18</f>
        <v>369189</v>
      </c>
      <c r="E22" s="6">
        <f>[1]County!DM18</f>
        <v>10006</v>
      </c>
      <c r="F22" s="6">
        <f>[1]County!DN18</f>
        <v>1971</v>
      </c>
      <c r="G22" s="6">
        <f>[1]County!DO18</f>
        <v>552155</v>
      </c>
      <c r="H22" s="22">
        <f>[1]County!CO18/[1]County!CX18</f>
        <v>0.46283611025259197</v>
      </c>
      <c r="I22" s="22">
        <f>[1]County!CP18/[1]County!$CX18</f>
        <v>0.11067404680958669</v>
      </c>
      <c r="J22" s="22">
        <f>[1]County!CR18/[1]County!CX18</f>
        <v>5.2732432356494621E-2</v>
      </c>
      <c r="K22" s="22">
        <f>[1]County!CS18/[1]County!CX18</f>
        <v>4.897305498581102E-3</v>
      </c>
      <c r="L22" s="29">
        <f>[1]County!CU18/[1]County!CX18</f>
        <v>0.30294175493804615</v>
      </c>
      <c r="M22" s="29">
        <f>[1]County!CV18/[1]County!CX18</f>
        <v>6.5918350144699503E-2</v>
      </c>
      <c r="N22" s="59">
        <f>'[1]Table 9'!L22/'[1]Table 1'!D22</f>
        <v>0.44892188697143276</v>
      </c>
      <c r="O22" s="60">
        <f>G22/'[1]Table 1'!D22</f>
        <v>3.3575042261057804</v>
      </c>
      <c r="P22" s="17">
        <f>'[1]Table 6'!L22/G22</f>
        <v>6.4178355715333559</v>
      </c>
    </row>
    <row r="23" spans="1:16" ht="15" x14ac:dyDescent="0.25">
      <c r="A23" s="4" t="s">
        <v>39</v>
      </c>
      <c r="B23" s="4" t="s">
        <v>40</v>
      </c>
      <c r="C23" s="6">
        <f>[1]County!DK19</f>
        <v>87628</v>
      </c>
      <c r="D23" s="6">
        <f>[1]County!DL19</f>
        <v>5999</v>
      </c>
      <c r="E23" s="6">
        <f>[1]County!DM19</f>
        <v>0</v>
      </c>
      <c r="F23" s="6">
        <f>[1]County!DN19</f>
        <v>0</v>
      </c>
      <c r="G23" s="6">
        <f>[1]County!DO19</f>
        <v>93627</v>
      </c>
      <c r="H23" s="22">
        <f>[1]County!CO19/[1]County!CX19</f>
        <v>0.36353926287334343</v>
      </c>
      <c r="I23" s="22">
        <f>[1]County!CP19/[1]County!$CX19</f>
        <v>0.11754466934792641</v>
      </c>
      <c r="J23" s="22">
        <f>[1]County!CR19/[1]County!CX19</f>
        <v>4.720775367574339E-2</v>
      </c>
      <c r="K23" s="22">
        <f>[1]County!CS19/[1]County!CX19</f>
        <v>5.9866816113931564E-3</v>
      </c>
      <c r="L23" s="29">
        <f>[1]County!CU19/[1]County!CX19</f>
        <v>0.37932353135095931</v>
      </c>
      <c r="M23" s="29">
        <f>[1]County!CV19/[1]County!CX19</f>
        <v>8.6398101140634273E-2</v>
      </c>
      <c r="N23" s="59">
        <f>'[1]Table 9'!L23/'[1]Table 1'!D23</f>
        <v>0.23758318063458386</v>
      </c>
      <c r="O23" s="60">
        <f>G23/'[1]Table 1'!D23</f>
        <v>2.2573777606326551</v>
      </c>
      <c r="P23" s="17">
        <f>'[1]Table 6'!L23/G23</f>
        <v>6.7166522477490469</v>
      </c>
    </row>
    <row r="24" spans="1:16" ht="15" x14ac:dyDescent="0.25">
      <c r="A24" s="4" t="s">
        <v>41</v>
      </c>
      <c r="B24" s="4" t="s">
        <v>42</v>
      </c>
      <c r="C24" s="6">
        <f>[1]County!DK20</f>
        <v>30107</v>
      </c>
      <c r="D24" s="6">
        <f>[1]County!DL20</f>
        <v>29689</v>
      </c>
      <c r="E24" s="6">
        <f>[1]County!DM20</f>
        <v>-1</v>
      </c>
      <c r="F24" s="6">
        <f>[1]County!DN20</f>
        <v>-1</v>
      </c>
      <c r="G24" s="6">
        <f>[1]County!DO20</f>
        <v>59796</v>
      </c>
      <c r="H24" s="22">
        <f>[1]County!CO20/[1]County!CX20</f>
        <v>0.44282181682452293</v>
      </c>
      <c r="I24" s="22">
        <f>[1]County!CP20/[1]County!$CX20</f>
        <v>0.12968319880558019</v>
      </c>
      <c r="J24" s="22">
        <f>[1]County!CR20/[1]County!CX20</f>
        <v>9.4713759156440994E-3</v>
      </c>
      <c r="K24" s="22">
        <f>[1]County!CS20/[1]County!CX20</f>
        <v>-2.3328512107497783E-5</v>
      </c>
      <c r="L24" s="29">
        <f>[1]County!CU20/[1]County!CX20</f>
        <v>0.3313115289506835</v>
      </c>
      <c r="M24" s="29">
        <f>[1]County!CV20/[1]County!CX20</f>
        <v>8.6712079503569267E-2</v>
      </c>
      <c r="N24" s="59">
        <f>'[1]Table 9'!L24/'[1]Table 1'!D24</f>
        <v>6.1105012806439811E-2</v>
      </c>
      <c r="O24" s="60">
        <f>G24/'[1]Table 1'!D24</f>
        <v>0.9945115257958288</v>
      </c>
      <c r="P24" s="17">
        <f>'[1]Table 6'!L24/G24</f>
        <v>9.1083015586326841</v>
      </c>
    </row>
    <row r="25" spans="1:16" ht="15" x14ac:dyDescent="0.25">
      <c r="A25" s="4" t="s">
        <v>43</v>
      </c>
      <c r="B25" s="4" t="s">
        <v>44</v>
      </c>
      <c r="C25" s="6">
        <f>[1]County!DK21</f>
        <v>692413</v>
      </c>
      <c r="D25" s="6">
        <f>[1]County!DL21</f>
        <v>2455796</v>
      </c>
      <c r="E25" s="6">
        <f>[1]County!DM21</f>
        <v>0</v>
      </c>
      <c r="F25" s="6">
        <f>[1]County!DN21</f>
        <v>26186</v>
      </c>
      <c r="G25" s="6">
        <f>[1]County!DO21</f>
        <v>3174395</v>
      </c>
      <c r="H25" s="22">
        <f>[1]County!CO21/[1]County!CX21</f>
        <v>0.23890231061113432</v>
      </c>
      <c r="I25" s="22">
        <f>[1]County!CP21/[1]County!$CX21</f>
        <v>0.18671777458611286</v>
      </c>
      <c r="J25" s="22">
        <f>[1]County!CR21/[1]County!CX21</f>
        <v>3.9860559658115982E-2</v>
      </c>
      <c r="K25" s="22">
        <f>[1]County!CS21/[1]County!CX21</f>
        <v>2.3631139134320097E-3</v>
      </c>
      <c r="L25" s="29">
        <f>[1]County!CU21/[1]County!CX21</f>
        <v>0.44403516610725624</v>
      </c>
      <c r="M25" s="29">
        <f>[1]County!CV21/[1]County!CX21</f>
        <v>8.8121075123948595E-2</v>
      </c>
      <c r="N25" s="59">
        <f>'[1]Table 9'!L25/'[1]Table 1'!D25</f>
        <v>0.48909103976508517</v>
      </c>
      <c r="O25" s="60">
        <f>G25/'[1]Table 1'!D25</f>
        <v>10.864109435266657</v>
      </c>
      <c r="P25" s="17">
        <f>'[1]Table 6'!L25/G25</f>
        <v>3.2190943471118119</v>
      </c>
    </row>
    <row r="26" spans="1:16" ht="15" x14ac:dyDescent="0.25">
      <c r="A26" s="4" t="s">
        <v>45</v>
      </c>
      <c r="B26" s="4" t="s">
        <v>46</v>
      </c>
      <c r="C26" s="6">
        <f>[1]County!DK22</f>
        <v>46785</v>
      </c>
      <c r="D26" s="6">
        <f>[1]County!DL22</f>
        <v>10795</v>
      </c>
      <c r="E26" s="6">
        <f>[1]County!DM22</f>
        <v>0</v>
      </c>
      <c r="F26" s="6">
        <f>[1]County!DN22</f>
        <v>3599</v>
      </c>
      <c r="G26" s="6">
        <f>[1]County!DO22</f>
        <v>61179</v>
      </c>
      <c r="H26" s="22">
        <f>[1]County!CO22/[1]County!CX22</f>
        <v>0.52129567936036081</v>
      </c>
      <c r="I26" s="22">
        <f>[1]County!CP22/[1]County!$CX22</f>
        <v>0.11333777527206874</v>
      </c>
      <c r="J26" s="22">
        <f>[1]County!CR22/[1]County!CX22</f>
        <v>2.038166504365059E-2</v>
      </c>
      <c r="K26" s="22">
        <f>[1]County!CS22/[1]County!CX22</f>
        <v>7.7904771667264621E-3</v>
      </c>
      <c r="L26" s="29">
        <f>[1]County!CU22/[1]County!CX22</f>
        <v>0.26815642458100558</v>
      </c>
      <c r="M26" s="29">
        <f>[1]County!CV22/[1]County!CX22</f>
        <v>6.9037978576187792E-2</v>
      </c>
      <c r="N26" s="59">
        <f>'[1]Table 9'!L26/'[1]Table 1'!D26</f>
        <v>7.2815096516049959E-3</v>
      </c>
      <c r="O26" s="60">
        <f>G26/'[1]Table 1'!D26</f>
        <v>1.1026620766721338</v>
      </c>
      <c r="P26" s="17">
        <f>'[1]Table 6'!L26/G26</f>
        <v>12.247748410402263</v>
      </c>
    </row>
    <row r="27" spans="1:16" ht="15" x14ac:dyDescent="0.25">
      <c r="A27" s="4" t="s">
        <v>47</v>
      </c>
      <c r="B27" s="4" t="s">
        <v>48</v>
      </c>
      <c r="C27" s="6">
        <f>[1]County!DK23</f>
        <v>92674</v>
      </c>
      <c r="D27" s="6">
        <f>[1]County!DL23</f>
        <v>1307685</v>
      </c>
      <c r="E27" s="6">
        <f>[1]County!DM23</f>
        <v>19131</v>
      </c>
      <c r="F27" s="6">
        <f>[1]County!DN23</f>
        <v>64420</v>
      </c>
      <c r="G27" s="6">
        <f>[1]County!DO23</f>
        <v>1483910</v>
      </c>
      <c r="H27" s="22">
        <f>[1]County!CO23/[1]County!CX23</f>
        <v>0.4265594049792209</v>
      </c>
      <c r="I27" s="22">
        <f>[1]County!CP23/[1]County!$CX23</f>
        <v>9.4621703499436827E-2</v>
      </c>
      <c r="J27" s="22">
        <f>[1]County!CR23/[1]County!CX23</f>
        <v>4.1720394609080669E-2</v>
      </c>
      <c r="K27" s="22">
        <f>[1]County!CS23/[1]County!CX23</f>
        <v>1.9429448091039733E-3</v>
      </c>
      <c r="L27" s="29">
        <f>[1]County!CU23/[1]County!CX23</f>
        <v>0.35386938284071928</v>
      </c>
      <c r="M27" s="29">
        <f>[1]County!CV23/[1]County!CX23</f>
        <v>8.128616926243834E-2</v>
      </c>
      <c r="N27" s="59">
        <f>'[1]Table 9'!L27/'[1]Table 1'!D27</f>
        <v>0.45559893259537459</v>
      </c>
      <c r="O27" s="60">
        <f>G27/'[1]Table 1'!D27</f>
        <v>4.0739001998638287</v>
      </c>
      <c r="P27" s="17">
        <f>'[1]Table 6'!L27/G27</f>
        <v>5.2949936316892536</v>
      </c>
    </row>
    <row r="28" spans="1:16" ht="15" x14ac:dyDescent="0.25">
      <c r="A28" s="4" t="s">
        <v>49</v>
      </c>
      <c r="B28" s="4" t="s">
        <v>50</v>
      </c>
      <c r="C28" s="6">
        <f>[1]County!DK24</f>
        <v>48475</v>
      </c>
      <c r="D28" s="6">
        <f>[1]County!DL24</f>
        <v>95812</v>
      </c>
      <c r="E28" s="6">
        <f>[1]County!DM24</f>
        <v>5975</v>
      </c>
      <c r="F28" s="6">
        <f>[1]County!DN24</f>
        <v>0</v>
      </c>
      <c r="G28" s="6">
        <f>[1]County!DO24</f>
        <v>150262</v>
      </c>
      <c r="H28" s="22">
        <f>[1]County!CO24/[1]County!CX24</f>
        <v>0.39965560126279537</v>
      </c>
      <c r="I28" s="22">
        <f>[1]County!CP24/[1]County!$CX24</f>
        <v>8.2454797665741889E-2</v>
      </c>
      <c r="J28" s="22">
        <f>[1]County!CR24/[1]County!CX24</f>
        <v>3.8438725724672343E-2</v>
      </c>
      <c r="K28" s="22">
        <f>[1]County!CS24/[1]County!CX24</f>
        <v>6.9262412704486753E-3</v>
      </c>
      <c r="L28" s="29">
        <f>[1]County!CU24/[1]County!CX24</f>
        <v>0.38725724672342871</v>
      </c>
      <c r="M28" s="29">
        <f>[1]County!CV24/[1]County!CX24</f>
        <v>8.5267387352913046E-2</v>
      </c>
      <c r="N28" s="59">
        <f>'[1]Table 9'!L28/'[1]Table 1'!D28</f>
        <v>0.10503756425464611</v>
      </c>
      <c r="O28" s="60">
        <f>G28/'[1]Table 1'!D28</f>
        <v>2.3766231712139185</v>
      </c>
      <c r="P28" s="17">
        <f>'[1]Table 6'!L28/G28</f>
        <v>5.7970544781781159</v>
      </c>
    </row>
    <row r="29" spans="1:16" ht="15" x14ac:dyDescent="0.25">
      <c r="A29" s="4" t="s">
        <v>51</v>
      </c>
      <c r="B29" s="4" t="s">
        <v>52</v>
      </c>
      <c r="C29" s="6">
        <f>[1]County!DK25</f>
        <v>581365</v>
      </c>
      <c r="D29" s="6">
        <f>[1]County!DL25</f>
        <v>352147</v>
      </c>
      <c r="E29" s="6">
        <f>[1]County!DM25</f>
        <v>0</v>
      </c>
      <c r="F29" s="6">
        <f>[1]County!DN25</f>
        <v>0</v>
      </c>
      <c r="G29" s="6">
        <f>[1]County!DO25</f>
        <v>933512</v>
      </c>
      <c r="H29" s="22">
        <f>[1]County!CO25/[1]County!CX25</f>
        <v>0.37644024471686383</v>
      </c>
      <c r="I29" s="22">
        <f>[1]County!CP25/[1]County!$CX25</f>
        <v>0.14378420701142985</v>
      </c>
      <c r="J29" s="22">
        <f>[1]County!CR25/[1]County!CX25</f>
        <v>5.905444719934292E-2</v>
      </c>
      <c r="K29" s="22">
        <f>[1]County!CS25/[1]County!CX25</f>
        <v>0</v>
      </c>
      <c r="L29" s="29">
        <f>[1]County!CU25/[1]County!CX25</f>
        <v>0.33357180689782229</v>
      </c>
      <c r="M29" s="29">
        <f>[1]County!CV25/[1]County!CX25</f>
        <v>8.7149294174541161E-2</v>
      </c>
      <c r="N29" s="59">
        <f>'[1]Table 9'!L29/'[1]Table 1'!D29</f>
        <v>0.3152442641231879</v>
      </c>
      <c r="O29" s="60">
        <f>G29/'[1]Table 1'!D29</f>
        <v>4.4297909697012834</v>
      </c>
      <c r="P29" s="17">
        <f>'[1]Table 6'!L29/G29</f>
        <v>3.8102488237965875</v>
      </c>
    </row>
    <row r="30" spans="1:16" ht="15" x14ac:dyDescent="0.25">
      <c r="A30" s="4" t="s">
        <v>53</v>
      </c>
      <c r="B30" s="4" t="s">
        <v>54</v>
      </c>
      <c r="C30" s="6">
        <f>[1]County!DK26</f>
        <v>76178</v>
      </c>
      <c r="D30" s="6">
        <f>[1]County!DL26</f>
        <v>50713</v>
      </c>
      <c r="E30" s="6">
        <f>[1]County!DM26</f>
        <v>0</v>
      </c>
      <c r="F30" s="6">
        <f>[1]County!DN26</f>
        <v>0</v>
      </c>
      <c r="G30" s="6">
        <f>[1]County!DO26</f>
        <v>126891</v>
      </c>
      <c r="H30" s="22">
        <f>[1]County!CO26/[1]County!CX26</f>
        <v>0.37781416291444947</v>
      </c>
      <c r="I30" s="22">
        <f>[1]County!CP26/[1]County!$CX26</f>
        <v>0.11213938671270178</v>
      </c>
      <c r="J30" s="22">
        <f>[1]County!CR26/[1]County!CX26</f>
        <v>6.7673388029685519E-2</v>
      </c>
      <c r="K30" s="22">
        <f>[1]County!CS26/[1]County!CX26</f>
        <v>4.0043424869636406E-3</v>
      </c>
      <c r="L30" s="29">
        <f>[1]County!CU26/[1]County!CX26</f>
        <v>0.36453754293544999</v>
      </c>
      <c r="M30" s="29">
        <f>[1]County!CV26/[1]County!CX26</f>
        <v>7.3831176920749614E-2</v>
      </c>
      <c r="N30" s="59">
        <f>'[1]Table 9'!L30/'[1]Table 1'!D30</f>
        <v>0.19776607462481069</v>
      </c>
      <c r="O30" s="60">
        <f>G30/'[1]Table 1'!D30</f>
        <v>2.1838599752168526</v>
      </c>
      <c r="P30" s="17">
        <f>'[1]Table 6'!L30/G30</f>
        <v>7.3056166315971973</v>
      </c>
    </row>
    <row r="31" spans="1:16" ht="15" x14ac:dyDescent="0.25">
      <c r="A31" s="4" t="s">
        <v>55</v>
      </c>
      <c r="B31" s="4" t="s">
        <v>56</v>
      </c>
      <c r="C31" s="6">
        <f>[1]County!DK27</f>
        <v>601381</v>
      </c>
      <c r="D31" s="6">
        <f>[1]County!DL27</f>
        <v>1226212</v>
      </c>
      <c r="E31" s="6">
        <f>[1]County!DM27</f>
        <v>0</v>
      </c>
      <c r="F31" s="6">
        <f>[1]County!DN27</f>
        <v>518</v>
      </c>
      <c r="G31" s="6">
        <f>[1]County!DO27</f>
        <v>1828111</v>
      </c>
      <c r="H31" s="22">
        <f>[1]County!CO27/[1]County!CX27</f>
        <v>0.24884333319037613</v>
      </c>
      <c r="I31" s="22">
        <f>[1]County!CP27/[1]County!$CX27</f>
        <v>0.10789209589569841</v>
      </c>
      <c r="J31" s="22">
        <f>[1]County!CR27/[1]County!CX27</f>
        <v>5.5390487627053224E-2</v>
      </c>
      <c r="K31" s="22">
        <f>[1]County!CS27/[1]County!CX27</f>
        <v>1.5688124544323884E-3</v>
      </c>
      <c r="L31" s="29">
        <f>[1]County!CU27/[1]County!CX27</f>
        <v>0.4854037826478535</v>
      </c>
      <c r="M31" s="29">
        <f>[1]County!CV27/[1]County!CX27</f>
        <v>0.10090148818458636</v>
      </c>
      <c r="N31" s="59">
        <f>'[1]Table 9'!L31/'[1]Table 1'!D31</f>
        <v>0.57953883994144473</v>
      </c>
      <c r="O31" s="60">
        <f>G31/'[1]Table 1'!D31</f>
        <v>4.5281543442129593</v>
      </c>
      <c r="P31" s="17">
        <f>'[1]Table 6'!L31/G31</f>
        <v>4.4594157575770836</v>
      </c>
    </row>
    <row r="32" spans="1:16" ht="15" x14ac:dyDescent="0.25">
      <c r="A32" s="4" t="s">
        <v>57</v>
      </c>
      <c r="B32" s="4" t="s">
        <v>58</v>
      </c>
      <c r="C32" s="6">
        <f>[1]County!DK28</f>
        <v>13255</v>
      </c>
      <c r="D32" s="6">
        <f>[1]County!DL28</f>
        <v>68294</v>
      </c>
      <c r="E32" s="6">
        <f>[1]County!DM28</f>
        <v>0</v>
      </c>
      <c r="F32" s="6">
        <f>[1]County!DN28</f>
        <v>2881</v>
      </c>
      <c r="G32" s="6">
        <f>[1]County!DO28</f>
        <v>84430</v>
      </c>
      <c r="H32" s="22">
        <f>[1]County!CO28/[1]County!CX28</f>
        <v>0.78304137810626784</v>
      </c>
      <c r="I32" s="22">
        <f>[1]County!CP28/[1]County!$CX28</f>
        <v>4.1707889580787215E-2</v>
      </c>
      <c r="J32" s="22">
        <f>[1]County!CR28/[1]County!CX28</f>
        <v>3.1620400007759605E-3</v>
      </c>
      <c r="K32" s="22">
        <f>[1]County!CS28/[1]County!CX28</f>
        <v>5.4317251547071719E-4</v>
      </c>
      <c r="L32" s="29">
        <f>[1]County!CU28/[1]County!CX28</f>
        <v>0.14116665696715747</v>
      </c>
      <c r="M32" s="29">
        <f>[1]County!CV28/[1]County!CX28</f>
        <v>3.0378862829540824E-2</v>
      </c>
      <c r="N32" s="59">
        <f>'[1]Table 9'!L32/'[1]Table 1'!D32</f>
        <v>1.1905391819673E-3</v>
      </c>
      <c r="O32" s="60">
        <f>G32/'[1]Table 1'!D32</f>
        <v>2.233716069633314</v>
      </c>
      <c r="P32" s="17">
        <f>'[1]Table 6'!L32/G32</f>
        <v>6.9821982707568404</v>
      </c>
    </row>
    <row r="33" spans="1:16" ht="15" x14ac:dyDescent="0.25">
      <c r="A33" s="4" t="s">
        <v>59</v>
      </c>
      <c r="B33" s="4" t="s">
        <v>60</v>
      </c>
      <c r="C33" s="6">
        <f>[1]County!DK29</f>
        <v>123005</v>
      </c>
      <c r="D33" s="6">
        <f>[1]County!DL29</f>
        <v>221460</v>
      </c>
      <c r="E33" s="6">
        <f>[1]County!DM29</f>
        <v>0</v>
      </c>
      <c r="F33" s="6">
        <f>[1]County!DN29</f>
        <v>0</v>
      </c>
      <c r="G33" s="6">
        <f>[1]County!DO29</f>
        <v>344465</v>
      </c>
      <c r="H33" s="22">
        <f>[1]County!CO29/[1]County!CX29</f>
        <v>0.2872265398852652</v>
      </c>
      <c r="I33" s="22">
        <f>[1]County!CP29/[1]County!$CX29</f>
        <v>9.8443886949351772E-2</v>
      </c>
      <c r="J33" s="22">
        <f>[1]County!CR29/[1]County!CX29</f>
        <v>2.9757372677672322E-2</v>
      </c>
      <c r="K33" s="22">
        <f>[1]County!CS29/[1]County!CX29</f>
        <v>3.8315117278644234E-3</v>
      </c>
      <c r="L33" s="29">
        <f>[1]County!CU29/[1]County!CX29</f>
        <v>0.47225487272153122</v>
      </c>
      <c r="M33" s="29">
        <f>[1]County!CV29/[1]County!CX29</f>
        <v>0.10848581603831511</v>
      </c>
      <c r="N33" s="59">
        <f>'[1]Table 9'!L33/'[1]Table 1'!D33</f>
        <v>8.1651157241708419E-2</v>
      </c>
      <c r="O33" s="60">
        <f>G33/'[1]Table 1'!D33</f>
        <v>2.7397200349956257</v>
      </c>
      <c r="P33" s="17">
        <f>'[1]Table 6'!L33/G33</f>
        <v>4.3524421929659036</v>
      </c>
    </row>
    <row r="34" spans="1:16" ht="15" x14ac:dyDescent="0.25">
      <c r="A34" s="4" t="s">
        <v>61</v>
      </c>
      <c r="B34" s="4" t="s">
        <v>62</v>
      </c>
      <c r="C34" s="6">
        <f>[1]County!DK30</f>
        <v>293731</v>
      </c>
      <c r="D34" s="6">
        <f>[1]County!DL30</f>
        <v>81971</v>
      </c>
      <c r="E34" s="6">
        <f>[1]County!DM30</f>
        <v>0</v>
      </c>
      <c r="F34" s="6">
        <f>[1]County!DN30</f>
        <v>0</v>
      </c>
      <c r="G34" s="6">
        <f>[1]County!DO30</f>
        <v>375702</v>
      </c>
      <c r="H34" s="22">
        <f>[1]County!CO30/[1]County!CX30</f>
        <v>0.50925323407688905</v>
      </c>
      <c r="I34" s="22">
        <f>[1]County!CP30/[1]County!$CX30</f>
        <v>0.17341246084836495</v>
      </c>
      <c r="J34" s="22">
        <f>[1]County!CR30/[1]County!CX30</f>
        <v>3.7689684791379269E-2</v>
      </c>
      <c r="K34" s="22">
        <f>[1]County!CS30/[1]County!CX30</f>
        <v>1.4749646442298515E-4</v>
      </c>
      <c r="L34" s="29">
        <f>[1]County!CU30/[1]County!CX30</f>
        <v>0.22878870697658277</v>
      </c>
      <c r="M34" s="29">
        <f>[1]County!CV30/[1]County!CX30</f>
        <v>5.0708416842360986E-2</v>
      </c>
      <c r="N34" s="59">
        <f>'[1]Table 9'!L34/'[1]Table 1'!D34</f>
        <v>0.58486472051140825</v>
      </c>
      <c r="O34" s="60">
        <f>G34/'[1]Table 1'!D34</f>
        <v>6.2707926493415451</v>
      </c>
      <c r="P34" s="17">
        <f>'[1]Table 6'!L34/G34</f>
        <v>3.4432475738750394</v>
      </c>
    </row>
    <row r="35" spans="1:16" ht="15" x14ac:dyDescent="0.25">
      <c r="A35" s="4" t="s">
        <v>63</v>
      </c>
      <c r="B35" s="4" t="s">
        <v>64</v>
      </c>
      <c r="C35" s="6">
        <f>[1]County!DK31</f>
        <v>624020</v>
      </c>
      <c r="D35" s="6">
        <f>[1]County!DL31</f>
        <v>286616</v>
      </c>
      <c r="E35" s="6">
        <f>[1]County!DM31</f>
        <v>0</v>
      </c>
      <c r="F35" s="6">
        <f>[1]County!DN31</f>
        <v>0</v>
      </c>
      <c r="G35" s="6">
        <f>[1]County!DO31</f>
        <v>910636</v>
      </c>
      <c r="H35" s="22">
        <f>[1]County!CO31/[1]County!CX31</f>
        <v>0.45403874431670505</v>
      </c>
      <c r="I35" s="22">
        <f>[1]County!CP31/[1]County!$CX31</f>
        <v>0.15820299287563153</v>
      </c>
      <c r="J35" s="22">
        <f>[1]County!CR31/[1]County!CX31</f>
        <v>3.7124332869294008E-2</v>
      </c>
      <c r="K35" s="22">
        <f>[1]County!CS31/[1]County!CX31</f>
        <v>4.8973357496608716E-3</v>
      </c>
      <c r="L35" s="29">
        <f>[1]County!CU31/[1]County!CX31</f>
        <v>0.27854642944881386</v>
      </c>
      <c r="M35" s="29">
        <f>[1]County!CV31/[1]County!CX31</f>
        <v>6.7190164739894684E-2</v>
      </c>
      <c r="N35" s="59">
        <f>'[1]Table 9'!L35/'[1]Table 1'!D35</f>
        <v>0.59269412157226975</v>
      </c>
      <c r="O35" s="60">
        <f>G35/'[1]Table 1'!D35</f>
        <v>8.2115476523260327</v>
      </c>
      <c r="P35" s="17">
        <f>'[1]Table 6'!L35/G35</f>
        <v>3.2160775545882219</v>
      </c>
    </row>
    <row r="36" spans="1:16" ht="15" x14ac:dyDescent="0.25">
      <c r="A36" s="4" t="s">
        <v>65</v>
      </c>
      <c r="B36" s="4" t="s">
        <v>66</v>
      </c>
      <c r="C36" s="6">
        <f>[1]County!DK32</f>
        <v>358749</v>
      </c>
      <c r="D36" s="6">
        <f>[1]County!DL32</f>
        <v>62670</v>
      </c>
      <c r="E36" s="6">
        <f>[1]County!DM32</f>
        <v>0</v>
      </c>
      <c r="F36" s="6">
        <f>[1]County!DN32</f>
        <v>0</v>
      </c>
      <c r="G36" s="6">
        <f>[1]County!DO32</f>
        <v>421419</v>
      </c>
      <c r="H36" s="22">
        <f>[1]County!CO32/[1]County!CX32</f>
        <v>0.38706136270606184</v>
      </c>
      <c r="I36" s="22">
        <f>[1]County!CP32/[1]County!$CX32</f>
        <v>0.15545874510262558</v>
      </c>
      <c r="J36" s="22">
        <f>[1]County!CR32/[1]County!CX32</f>
        <v>5.2851773686812577E-2</v>
      </c>
      <c r="K36" s="22">
        <f>[1]County!CS32/[1]County!CX32</f>
        <v>4.9013614302193921E-3</v>
      </c>
      <c r="L36" s="29">
        <f>[1]County!CU32/[1]County!CX32</f>
        <v>0.27663719824996941</v>
      </c>
      <c r="M36" s="29">
        <f>[1]County!CV32/[1]County!CX32</f>
        <v>0.12308955882431118</v>
      </c>
      <c r="N36" s="59">
        <f>'[1]Table 9'!L36/'[1]Table 1'!D36</f>
        <v>0.19289417738555895</v>
      </c>
      <c r="O36" s="60">
        <f>G36/'[1]Table 1'!D36</f>
        <v>3.2226955018888703</v>
      </c>
      <c r="P36" s="17">
        <f>'[1]Table 6'!L36/G36</f>
        <v>5.1192115210752247</v>
      </c>
    </row>
    <row r="37" spans="1:16" ht="15" x14ac:dyDescent="0.25">
      <c r="A37" s="4" t="s">
        <v>67</v>
      </c>
      <c r="B37" s="4" t="s">
        <v>68</v>
      </c>
      <c r="C37" s="6">
        <f>[1]County!DK33</f>
        <v>155138</v>
      </c>
      <c r="D37" s="6">
        <f>[1]County!DL33</f>
        <v>237240</v>
      </c>
      <c r="E37" s="6">
        <f>[1]County!DM33</f>
        <v>0</v>
      </c>
      <c r="F37" s="6">
        <f>[1]County!DN33</f>
        <v>15932</v>
      </c>
      <c r="G37" s="6">
        <f>[1]County!DO33</f>
        <v>408310</v>
      </c>
      <c r="H37" s="22">
        <f>[1]County!CO33/[1]County!CX33</f>
        <v>0.33337543226582467</v>
      </c>
      <c r="I37" s="22">
        <f>[1]County!CP33/[1]County!$CX33</f>
        <v>9.752819124943618E-2</v>
      </c>
      <c r="J37" s="22">
        <f>[1]County!CR33/[1]County!CX33</f>
        <v>4.457074124191851E-2</v>
      </c>
      <c r="K37" s="22">
        <f>[1]County!CS33/[1]County!CX33</f>
        <v>2.277251541121636E-2</v>
      </c>
      <c r="L37" s="29">
        <f>[1]County!CU33/[1]County!CX33</f>
        <v>0.39761840324763192</v>
      </c>
      <c r="M37" s="29">
        <f>[1]County!CV33/[1]County!CX33</f>
        <v>0.10413471658397233</v>
      </c>
      <c r="N37" s="59">
        <f>'[1]Table 9'!L37/'[1]Table 1'!D37</f>
        <v>5.6396072158535503E-2</v>
      </c>
      <c r="O37" s="60">
        <f>G37/'[1]Table 1'!D37</f>
        <v>2.2677841464498356</v>
      </c>
      <c r="P37" s="17">
        <f>'[1]Table 6'!L37/G37</f>
        <v>3.9275966789939019</v>
      </c>
    </row>
    <row r="38" spans="1:16" ht="15" x14ac:dyDescent="0.25">
      <c r="A38" s="4" t="s">
        <v>69</v>
      </c>
      <c r="B38" s="4" t="s">
        <v>70</v>
      </c>
      <c r="C38" s="6">
        <f>[1]County!DK34</f>
        <v>138746</v>
      </c>
      <c r="D38" s="6">
        <f>[1]County!DL34</f>
        <v>2853</v>
      </c>
      <c r="E38" s="6">
        <f>[1]County!DM34</f>
        <v>0</v>
      </c>
      <c r="F38" s="6">
        <f>[1]County!DN34</f>
        <v>2794</v>
      </c>
      <c r="G38" s="6">
        <f>[1]County!DO34</f>
        <v>144393</v>
      </c>
      <c r="H38" s="22">
        <f>[1]County!CO34/[1]County!CX34</f>
        <v>0.49089378193520111</v>
      </c>
      <c r="I38" s="22">
        <f>[1]County!CP34/[1]County!$CX34</f>
        <v>0.12768313360015687</v>
      </c>
      <c r="J38" s="22">
        <f>[1]County!CR34/[1]County!CX34</f>
        <v>1.7762603951602671E-3</v>
      </c>
      <c r="K38" s="22">
        <f>[1]County!CS34/[1]County!CX34</f>
        <v>3.4602475230394816E-5</v>
      </c>
      <c r="L38" s="29">
        <f>[1]County!CU34/[1]County!CX34</f>
        <v>0.28660076817495012</v>
      </c>
      <c r="M38" s="29">
        <f>[1]County!CV34/[1]County!CX34</f>
        <v>9.3011453419301254E-2</v>
      </c>
      <c r="N38" s="59">
        <f>'[1]Table 9'!L38/'[1]Table 1'!D38</f>
        <v>0.20905835050849747</v>
      </c>
      <c r="O38" s="60">
        <f>G38/'[1]Table 1'!D38</f>
        <v>2.4393181741392707</v>
      </c>
      <c r="P38" s="17">
        <f>'[1]Table 6'!L38/G38</f>
        <v>4.2674852659062417</v>
      </c>
    </row>
    <row r="39" spans="1:16" ht="15" x14ac:dyDescent="0.25">
      <c r="A39" s="4" t="s">
        <v>71</v>
      </c>
      <c r="B39" s="4" t="s">
        <v>72</v>
      </c>
      <c r="C39" s="6">
        <f>[1]County!DK35</f>
        <v>141490</v>
      </c>
      <c r="D39" s="6">
        <f>[1]County!DL35</f>
        <v>83588</v>
      </c>
      <c r="E39" s="6">
        <f>[1]County!DM35</f>
        <v>1</v>
      </c>
      <c r="F39" s="6">
        <f>[1]County!DN35</f>
        <v>20596</v>
      </c>
      <c r="G39" s="6">
        <f>[1]County!DO35</f>
        <v>245675</v>
      </c>
      <c r="H39" s="22">
        <f>[1]County!CO35/[1]County!CX35</f>
        <v>0.40618916784391373</v>
      </c>
      <c r="I39" s="22">
        <f>[1]County!CP35/[1]County!$CX35</f>
        <v>0.11225375143216276</v>
      </c>
      <c r="J39" s="22">
        <f>[1]County!CR35/[1]County!CX35</f>
        <v>5.0534488703990035E-2</v>
      </c>
      <c r="K39" s="22">
        <f>[1]County!CS35/[1]County!CX35</f>
        <v>0</v>
      </c>
      <c r="L39" s="29">
        <f>[1]County!CU35/[1]County!CX35</f>
        <v>0.33188912001245841</v>
      </c>
      <c r="M39" s="29">
        <f>[1]County!CV35/[1]County!CX35</f>
        <v>9.9133472007475049E-2</v>
      </c>
      <c r="N39" s="59">
        <f>'[1]Table 9'!L39/'[1]Table 1'!D39</f>
        <v>0.18822473255031047</v>
      </c>
      <c r="O39" s="60">
        <f>G39/'[1]Table 1'!D39</f>
        <v>3.0632029126455698</v>
      </c>
      <c r="P39" s="17">
        <f>'[1]Table 6'!L39/G39</f>
        <v>5.0517635087005193</v>
      </c>
    </row>
    <row r="40" spans="1:16" ht="15" x14ac:dyDescent="0.25">
      <c r="A40" s="4" t="s">
        <v>73</v>
      </c>
      <c r="B40" s="4" t="s">
        <v>74</v>
      </c>
      <c r="C40" s="6">
        <f>[1]County!DK36</f>
        <v>64152</v>
      </c>
      <c r="D40" s="6">
        <f>[1]County!DL36</f>
        <v>59716</v>
      </c>
      <c r="E40" s="6">
        <f>[1]County!DM36</f>
        <v>0</v>
      </c>
      <c r="F40" s="6">
        <f>[1]County!DN36</f>
        <v>0</v>
      </c>
      <c r="G40" s="6">
        <f>[1]County!DO36</f>
        <v>123868</v>
      </c>
      <c r="H40" s="22">
        <f>[1]County!CO36/[1]County!CX36</f>
        <v>0.51630143489379943</v>
      </c>
      <c r="I40" s="22">
        <f>[1]County!CP36/[1]County!$CX36</f>
        <v>0.14837445062097057</v>
      </c>
      <c r="J40" s="22">
        <f>[1]County!CR36/[1]County!CX36</f>
        <v>4.3582793525367147E-2</v>
      </c>
      <c r="K40" s="22">
        <f>[1]County!CS36/[1]County!CX36</f>
        <v>4.8850706727308927E-3</v>
      </c>
      <c r="L40" s="29">
        <f>[1]County!CU36/[1]County!CX36</f>
        <v>0.24635151069662026</v>
      </c>
      <c r="M40" s="29">
        <f>[1]County!CV36/[1]County!CX36</f>
        <v>4.0504739590511631E-2</v>
      </c>
      <c r="N40" s="59">
        <f>'[1]Table 9'!L40/'[1]Table 1'!D40</f>
        <v>3.8361749444032617E-2</v>
      </c>
      <c r="O40" s="60">
        <f>G40/'[1]Table 1'!D40</f>
        <v>5.7388806523350633</v>
      </c>
      <c r="P40" s="17">
        <f>'[1]Table 6'!L40/G40</f>
        <v>3.7444860658119934</v>
      </c>
    </row>
    <row r="41" spans="1:16" ht="15" x14ac:dyDescent="0.25">
      <c r="A41" s="4" t="s">
        <v>75</v>
      </c>
      <c r="B41" s="4" t="s">
        <v>76</v>
      </c>
      <c r="C41" s="6">
        <f>[1]County!DK37</f>
        <v>120007</v>
      </c>
      <c r="D41" s="6">
        <f>[1]County!DL37</f>
        <v>25636</v>
      </c>
      <c r="E41" s="6">
        <f>[1]County!DM37</f>
        <v>0</v>
      </c>
      <c r="F41" s="6">
        <f>[1]County!DN37</f>
        <v>0</v>
      </c>
      <c r="G41" s="6">
        <f>[1]County!DO37</f>
        <v>145643</v>
      </c>
      <c r="H41" s="22">
        <f>[1]County!CO37/[1]County!CX37</f>
        <v>0.48621374807912537</v>
      </c>
      <c r="I41" s="22">
        <f>[1]County!CP37/[1]County!$CX37</f>
        <v>0.1742245539166267</v>
      </c>
      <c r="J41" s="22">
        <f>[1]County!CR37/[1]County!CX37</f>
        <v>5.583016042362015E-2</v>
      </c>
      <c r="K41" s="22">
        <f>[1]County!CS37/[1]County!CX37</f>
        <v>6.6166178903168341E-3</v>
      </c>
      <c r="L41" s="29">
        <f>[1]County!CU37/[1]County!CX37</f>
        <v>0.23084753393953036</v>
      </c>
      <c r="M41" s="29">
        <f>[1]County!CV37/[1]County!CX37</f>
        <v>4.6267385750780585E-2</v>
      </c>
      <c r="N41" s="59">
        <f>'[1]Table 9'!L41/'[1]Table 1'!D41</f>
        <v>0.25507502206531335</v>
      </c>
      <c r="O41" s="60">
        <f>G41/'[1]Table 1'!D41</f>
        <v>3.213658428949691</v>
      </c>
      <c r="P41" s="17">
        <f>'[1]Table 6'!L41/G41</f>
        <v>4.8532507569879773</v>
      </c>
    </row>
    <row r="42" spans="1:16" ht="15" x14ac:dyDescent="0.25">
      <c r="A42" s="4" t="s">
        <v>77</v>
      </c>
      <c r="B42" s="4" t="s">
        <v>78</v>
      </c>
      <c r="C42" s="6">
        <f>[1]County!DK38</f>
        <v>713068</v>
      </c>
      <c r="D42" s="6">
        <f>[1]County!DL38</f>
        <v>5391815</v>
      </c>
      <c r="E42" s="6">
        <f>[1]County!DM38</f>
        <v>0</v>
      </c>
      <c r="F42" s="6">
        <f>[1]County!DN38</f>
        <v>5248</v>
      </c>
      <c r="G42" s="6">
        <f>[1]County!DO38</f>
        <v>6110131</v>
      </c>
      <c r="H42" s="22">
        <f>[1]County!CO38/[1]County!CX38</f>
        <v>0.22147461104106592</v>
      </c>
      <c r="I42" s="22">
        <f>[1]County!CP38/[1]County!$CX38</f>
        <v>0.15762470327515896</v>
      </c>
      <c r="J42" s="22">
        <f>[1]County!CR38/[1]County!CX38</f>
        <v>5.4880325634639106E-2</v>
      </c>
      <c r="K42" s="22">
        <f>[1]County!CS38/[1]County!CX38</f>
        <v>7.1662922770618859E-3</v>
      </c>
      <c r="L42" s="29">
        <f>[1]County!CU38/[1]County!CX38</f>
        <v>0.46289206607215483</v>
      </c>
      <c r="M42" s="29">
        <f>[1]County!CV38/[1]County!CX38</f>
        <v>9.5962001699919336E-2</v>
      </c>
      <c r="N42" s="59">
        <f>'[1]Table 9'!L42/'[1]Table 1'!D42</f>
        <v>0.40886143788140333</v>
      </c>
      <c r="O42" s="60">
        <f>G42/'[1]Table 1'!D42</f>
        <v>6.0305339819719519</v>
      </c>
      <c r="P42" s="17">
        <f>'[1]Table 6'!L42/G42</f>
        <v>6.03674274741409</v>
      </c>
    </row>
    <row r="43" spans="1:16" ht="15" x14ac:dyDescent="0.25">
      <c r="A43" s="4" t="s">
        <v>79</v>
      </c>
      <c r="B43" s="4" t="s">
        <v>80</v>
      </c>
      <c r="C43" s="6">
        <f>[1]County!DK39</f>
        <v>232526</v>
      </c>
      <c r="D43" s="6">
        <f>[1]County!DL39</f>
        <v>3947</v>
      </c>
      <c r="E43" s="6">
        <f>[1]County!DM39</f>
        <v>0</v>
      </c>
      <c r="F43" s="6">
        <f>[1]County!DN39</f>
        <v>0</v>
      </c>
      <c r="G43" s="6">
        <f>[1]County!DO39</f>
        <v>236473</v>
      </c>
      <c r="H43" s="22">
        <f>[1]County!CO39/[1]County!CX39</f>
        <v>0.31063741602721667</v>
      </c>
      <c r="I43" s="22">
        <f>[1]County!CP39/[1]County!$CX39</f>
        <v>0.13301519137447687</v>
      </c>
      <c r="J43" s="22">
        <f>[1]County!CR39/[1]County!CX39</f>
        <v>5.629270595278528E-2</v>
      </c>
      <c r="K43" s="22">
        <f>[1]County!CS39/[1]County!CX39</f>
        <v>4.6224606687888924E-3</v>
      </c>
      <c r="L43" s="29">
        <f>[1]County!CU39/[1]County!CX39</f>
        <v>0.42355670429491643</v>
      </c>
      <c r="M43" s="29">
        <f>[1]County!CV39/[1]County!CX39</f>
        <v>7.1875521681815824E-2</v>
      </c>
      <c r="N43" s="59">
        <f>'[1]Table 9'!L43/'[1]Table 1'!D43</f>
        <v>0.20150684470754432</v>
      </c>
      <c r="O43" s="60">
        <f>G43/'[1]Table 1'!D43</f>
        <v>2.6512506586839772</v>
      </c>
      <c r="P43" s="17">
        <f>'[1]Table 6'!L43/G43</f>
        <v>8.2053849699542862</v>
      </c>
    </row>
    <row r="44" spans="1:16" ht="15" x14ac:dyDescent="0.25">
      <c r="A44" s="4" t="s">
        <v>81</v>
      </c>
      <c r="B44" s="4" t="s">
        <v>82</v>
      </c>
      <c r="C44" s="6">
        <f>[1]County!DK40</f>
        <v>318306</v>
      </c>
      <c r="D44" s="6">
        <f>[1]County!DL40</f>
        <v>905640</v>
      </c>
      <c r="E44" s="6">
        <f>[1]County!DM40</f>
        <v>0</v>
      </c>
      <c r="F44" s="6">
        <f>[1]County!DN40</f>
        <v>133559</v>
      </c>
      <c r="G44" s="6">
        <f>[1]County!DO40</f>
        <v>1357505</v>
      </c>
      <c r="H44" s="22">
        <f>[1]County!CO40/[1]County!CX40</f>
        <v>0.35373384994374185</v>
      </c>
      <c r="I44" s="22">
        <f>[1]County!CP40/[1]County!$CX40</f>
        <v>0.16544194371537696</v>
      </c>
      <c r="J44" s="22">
        <f>[1]County!CR40/[1]County!CX40</f>
        <v>3.8732530445085116E-2</v>
      </c>
      <c r="K44" s="22">
        <f>[1]County!CS40/[1]County!CX40</f>
        <v>1.1317875507786145E-3</v>
      </c>
      <c r="L44" s="29">
        <f>[1]County!CU40/[1]County!CX40</f>
        <v>0.36807387425785104</v>
      </c>
      <c r="M44" s="29">
        <f>[1]County!CV40/[1]County!CX40</f>
        <v>7.2886014087166412E-2</v>
      </c>
      <c r="N44" s="59">
        <f>'[1]Table 9'!L44/'[1]Table 1'!D44</f>
        <v>0.44983982853587151</v>
      </c>
      <c r="O44" s="60">
        <f>G44/'[1]Table 1'!D44</f>
        <v>6.2570809614897103</v>
      </c>
      <c r="P44" s="17">
        <f>'[1]Table 6'!L44/G44</f>
        <v>3.298264831437085</v>
      </c>
    </row>
    <row r="45" spans="1:16" ht="15" x14ac:dyDescent="0.25">
      <c r="A45" s="4" t="s">
        <v>83</v>
      </c>
      <c r="B45" s="4" t="s">
        <v>84</v>
      </c>
      <c r="C45" s="6">
        <f>[1]County!DK41</f>
        <v>336249</v>
      </c>
      <c r="D45" s="6">
        <f>[1]County!DL41</f>
        <v>258651</v>
      </c>
      <c r="E45" s="6">
        <f>[1]County!DM41</f>
        <v>0</v>
      </c>
      <c r="F45" s="6">
        <f>[1]County!DN41</f>
        <v>0</v>
      </c>
      <c r="G45" s="6">
        <f>[1]County!DO41</f>
        <v>594900</v>
      </c>
      <c r="H45" s="22">
        <f>[1]County!CO41/[1]County!CX41</f>
        <v>0.32059093921706966</v>
      </c>
      <c r="I45" s="22">
        <f>[1]County!CP41/[1]County!$CX41</f>
        <v>9.677710550008671E-2</v>
      </c>
      <c r="J45" s="22">
        <f>[1]County!CR41/[1]County!CX41</f>
        <v>6.0431350470475605E-2</v>
      </c>
      <c r="K45" s="22">
        <f>[1]County!CS41/[1]County!CX41</f>
        <v>7.0719812237354405E-3</v>
      </c>
      <c r="L45" s="29">
        <f>[1]County!CU41/[1]County!CX41</f>
        <v>0.41462429654335242</v>
      </c>
      <c r="M45" s="29">
        <f>[1]County!CV41/[1]County!CX41</f>
        <v>0.10050432704528016</v>
      </c>
      <c r="N45" s="59">
        <f>'[1]Table 9'!L45/'[1]Table 1'!D45</f>
        <v>0.24569884681476575</v>
      </c>
      <c r="O45" s="60">
        <f>G45/'[1]Table 1'!D45</f>
        <v>3.0791287965052483</v>
      </c>
      <c r="P45" s="17">
        <f>'[1]Table 6'!L45/G45</f>
        <v>3.4626374180534545</v>
      </c>
    </row>
    <row r="46" spans="1:16" ht="15" x14ac:dyDescent="0.25">
      <c r="A46" s="4" t="s">
        <v>85</v>
      </c>
      <c r="B46" s="4" t="s">
        <v>86</v>
      </c>
      <c r="C46" s="6">
        <f>[1]County!DK42</f>
        <v>412416</v>
      </c>
      <c r="D46" s="6">
        <f>[1]County!DL42</f>
        <v>29951</v>
      </c>
      <c r="E46" s="6">
        <f>[1]County!DM42</f>
        <v>0</v>
      </c>
      <c r="F46" s="6">
        <f>[1]County!DN42</f>
        <v>0</v>
      </c>
      <c r="G46" s="6">
        <f>[1]County!DO42</f>
        <v>442367</v>
      </c>
      <c r="H46" s="22">
        <f>[1]County!CO42/[1]County!CX42</f>
        <v>0.18665703865077229</v>
      </c>
      <c r="I46" s="22">
        <f>[1]County!CP42/[1]County!$CX42</f>
        <v>0.12630651359753262</v>
      </c>
      <c r="J46" s="22">
        <f>[1]County!CR42/[1]County!CX42</f>
        <v>3.1494015127408022E-2</v>
      </c>
      <c r="K46" s="22">
        <f>[1]County!CS42/[1]County!CX42</f>
        <v>1.5779134947249897E-2</v>
      </c>
      <c r="L46" s="29">
        <f>[1]County!CU42/[1]County!CX42</f>
        <v>0.45206594374954101</v>
      </c>
      <c r="M46" s="29">
        <f>[1]County!CV42/[1]County!CX42</f>
        <v>0.18769735392749615</v>
      </c>
      <c r="N46" s="59">
        <f>'[1]Table 9'!L46/'[1]Table 1'!D46</f>
        <v>0.11905712147667748</v>
      </c>
      <c r="O46" s="60">
        <f>G46/'[1]Table 1'!D46</f>
        <v>5.5171738588176602</v>
      </c>
      <c r="P46" s="17">
        <f>'[1]Table 6'!L46/G46</f>
        <v>4.3964377993837696</v>
      </c>
    </row>
    <row r="47" spans="1:16" ht="15" x14ac:dyDescent="0.25">
      <c r="A47" s="4" t="s">
        <v>87</v>
      </c>
      <c r="B47" s="4" t="s">
        <v>88</v>
      </c>
      <c r="C47" s="6">
        <f>[1]County!DK43</f>
        <v>125980</v>
      </c>
      <c r="D47" s="6">
        <f>[1]County!DL43</f>
        <v>94858</v>
      </c>
      <c r="E47" s="6">
        <f>[1]County!DM43</f>
        <v>0</v>
      </c>
      <c r="F47" s="6">
        <f>[1]County!DN43</f>
        <v>463</v>
      </c>
      <c r="G47" s="6">
        <f>[1]County!DO43</f>
        <v>221301</v>
      </c>
      <c r="H47" s="22">
        <f>[1]County!CO43/[1]County!CX43</f>
        <v>0.36283992035567192</v>
      </c>
      <c r="I47" s="22">
        <f>[1]County!CP43/[1]County!$CX43</f>
        <v>0.15217521752175217</v>
      </c>
      <c r="J47" s="22">
        <f>[1]County!CR43/[1]County!CX43</f>
        <v>5.1752447972069932E-2</v>
      </c>
      <c r="K47" s="22">
        <f>[1]County!CS43/[1]County!CX43</f>
        <v>0</v>
      </c>
      <c r="L47" s="29">
        <f>[1]County!CU43/[1]County!CX43</f>
        <v>0.33963396339633961</v>
      </c>
      <c r="M47" s="29">
        <f>[1]County!CV43/[1]County!CX43</f>
        <v>9.3598450754166326E-2</v>
      </c>
      <c r="N47" s="59">
        <f>'[1]Table 9'!L47/'[1]Table 1'!D47</f>
        <v>0.11227070914333222</v>
      </c>
      <c r="O47" s="60">
        <f>G47/'[1]Table 1'!D47</f>
        <v>3.9145454867068792</v>
      </c>
      <c r="P47" s="17">
        <f>'[1]Table 6'!L47/G47</f>
        <v>3.4656689305516015</v>
      </c>
    </row>
    <row r="48" spans="1:16" ht="15" x14ac:dyDescent="0.25">
      <c r="A48" s="4" t="s">
        <v>89</v>
      </c>
      <c r="B48" s="4" t="s">
        <v>90</v>
      </c>
      <c r="C48" s="6">
        <f>[1]County!DK44</f>
        <v>149789</v>
      </c>
      <c r="D48" s="6">
        <f>[1]County!DL44</f>
        <v>0</v>
      </c>
      <c r="E48" s="6">
        <f>[1]County!DM44</f>
        <v>0</v>
      </c>
      <c r="F48" s="6">
        <f>[1]County!DN44</f>
        <v>10508</v>
      </c>
      <c r="G48" s="6">
        <f>[1]County!DO44</f>
        <v>160297</v>
      </c>
      <c r="H48" s="22">
        <f>[1]County!CO44/[1]County!CX44</f>
        <v>0.33125839130965457</v>
      </c>
      <c r="I48" s="22">
        <f>[1]County!CP44/[1]County!$CX44</f>
        <v>5.4695184554964422E-2</v>
      </c>
      <c r="J48" s="22">
        <f>[1]County!CR44/[1]County!CX44</f>
        <v>1.5501037471011839E-2</v>
      </c>
      <c r="K48" s="22">
        <f>[1]County!CS44/[1]County!CX44</f>
        <v>3.2236988533970892E-3</v>
      </c>
      <c r="L48" s="29">
        <f>[1]County!CU44/[1]County!CX44</f>
        <v>0.4977491545867706</v>
      </c>
      <c r="M48" s="29">
        <f>[1]County!CV44/[1]County!CX44</f>
        <v>9.7572533224201438E-2</v>
      </c>
      <c r="N48" s="59">
        <f>'[1]Table 9'!L48/'[1]Table 1'!D48</f>
        <v>0.17934547306761747</v>
      </c>
      <c r="O48" s="60">
        <f>G48/'[1]Table 1'!D48</f>
        <v>4.0824398319113717</v>
      </c>
      <c r="P48" s="17">
        <f>'[1]Table 6'!L48/G48</f>
        <v>3.1331715503097377</v>
      </c>
    </row>
    <row r="49" spans="1:16" ht="15" x14ac:dyDescent="0.25">
      <c r="A49" s="4" t="s">
        <v>91</v>
      </c>
      <c r="B49" s="4" t="s">
        <v>92</v>
      </c>
      <c r="C49" s="6">
        <f>[1]County!DK45</f>
        <v>341388</v>
      </c>
      <c r="D49" s="6">
        <f>[1]County!DL45</f>
        <v>115356</v>
      </c>
      <c r="E49" s="6">
        <f>[1]County!DM45</f>
        <v>19628</v>
      </c>
      <c r="F49" s="6">
        <f>[1]County!DN45</f>
        <v>1275</v>
      </c>
      <c r="G49" s="6">
        <f>[1]County!DO45</f>
        <v>477647</v>
      </c>
      <c r="H49" s="22">
        <f>[1]County!CO45/[1]County!CX45</f>
        <v>0.30958869337828904</v>
      </c>
      <c r="I49" s="22">
        <f>[1]County!CP45/[1]County!$CX45</f>
        <v>0.12434027145853888</v>
      </c>
      <c r="J49" s="22">
        <f>[1]County!CR45/[1]County!CX45</f>
        <v>3.193277713388059E-2</v>
      </c>
      <c r="K49" s="22">
        <f>[1]County!CS45/[1]County!CX45</f>
        <v>3.572831157386565E-3</v>
      </c>
      <c r="L49" s="29">
        <f>[1]County!CU45/[1]County!CX45</f>
        <v>0.43444142185269974</v>
      </c>
      <c r="M49" s="29">
        <f>[1]County!CV45/[1]County!CX45</f>
        <v>9.6124005019205164E-2</v>
      </c>
      <c r="N49" s="59">
        <f>'[1]Table 9'!L49/'[1]Table 1'!D49</f>
        <v>0.11053561958635319</v>
      </c>
      <c r="O49" s="60">
        <f>G49/'[1]Table 1'!D49</f>
        <v>2.8144894231335806</v>
      </c>
      <c r="P49" s="17">
        <f>'[1]Table 6'!L49/G49</f>
        <v>4.5377527755853171</v>
      </c>
    </row>
    <row r="50" spans="1:16" ht="15" x14ac:dyDescent="0.25">
      <c r="A50" s="4" t="s">
        <v>93</v>
      </c>
      <c r="B50" s="4" t="s">
        <v>94</v>
      </c>
      <c r="C50" s="6">
        <f>[1]County!DK46</f>
        <v>121959</v>
      </c>
      <c r="D50" s="6">
        <f>[1]County!DL46</f>
        <v>13647</v>
      </c>
      <c r="E50" s="6">
        <f>[1]County!DM46</f>
        <v>7685</v>
      </c>
      <c r="F50" s="6">
        <f>[1]County!DN46</f>
        <v>0</v>
      </c>
      <c r="G50" s="6">
        <f>[1]County!DO46</f>
        <v>143291</v>
      </c>
      <c r="H50" s="22">
        <f>[1]County!CO46/[1]County!CX46</f>
        <v>0.47390931357312477</v>
      </c>
      <c r="I50" s="22">
        <f>[1]County!CP46/[1]County!$CX46</f>
        <v>0.20899901779164751</v>
      </c>
      <c r="J50" s="22">
        <f>[1]County!CR46/[1]County!CX46</f>
        <v>3.7522845668958485E-2</v>
      </c>
      <c r="K50" s="22">
        <f>[1]County!CS46/[1]County!CX46</f>
        <v>4.4758861632952472E-3</v>
      </c>
      <c r="L50" s="29">
        <f>[1]County!CU46/[1]County!CX46</f>
        <v>0.23074436473499024</v>
      </c>
      <c r="M50" s="29">
        <f>[1]County!CV46/[1]County!CX46</f>
        <v>4.4348572067983739E-2</v>
      </c>
      <c r="N50" s="59">
        <f>'[1]Table 9'!L50/'[1]Table 1'!D50</f>
        <v>0.2912729026036644</v>
      </c>
      <c r="O50" s="60">
        <f>G50/'[1]Table 1'!D50</f>
        <v>6.9089199614271939</v>
      </c>
      <c r="P50" s="17">
        <f>'[1]Table 6'!L50/G50</f>
        <v>3.6220697740960701</v>
      </c>
    </row>
    <row r="51" spans="1:16" ht="15" x14ac:dyDescent="0.25">
      <c r="A51" s="4" t="s">
        <v>95</v>
      </c>
      <c r="B51" s="4" t="s">
        <v>96</v>
      </c>
      <c r="C51" s="6">
        <f>[1]County!DK47</f>
        <v>222746</v>
      </c>
      <c r="D51" s="6">
        <f>[1]County!DL47</f>
        <v>310327</v>
      </c>
      <c r="E51" s="6">
        <f>[1]County!DM47</f>
        <v>0</v>
      </c>
      <c r="F51" s="6">
        <f>[1]County!DN47</f>
        <v>16424</v>
      </c>
      <c r="G51" s="6">
        <f>[1]County!DO47</f>
        <v>549497</v>
      </c>
      <c r="H51" s="22">
        <f>[1]County!CO47/[1]County!CX47</f>
        <v>0.38199727803155864</v>
      </c>
      <c r="I51" s="22">
        <f>[1]County!CP47/[1]County!$CX47</f>
        <v>0.13994421312204391</v>
      </c>
      <c r="J51" s="22">
        <f>[1]County!CR47/[1]County!CX47</f>
        <v>6.1344005605637977E-2</v>
      </c>
      <c r="K51" s="22">
        <f>[1]County!CS47/[1]County!CX47</f>
        <v>5.4843621565536108E-3</v>
      </c>
      <c r="L51" s="29">
        <f>[1]County!CU47/[1]County!CX47</f>
        <v>0.34031073560523373</v>
      </c>
      <c r="M51" s="29">
        <f>[1]County!CV47/[1]County!CX47</f>
        <v>7.0919405478972117E-2</v>
      </c>
      <c r="N51" s="59">
        <f>'[1]Table 9'!L51/'[1]Table 1'!D51</f>
        <v>0.16755079361751202</v>
      </c>
      <c r="O51" s="60">
        <f>G51/'[1]Table 1'!D51</f>
        <v>3.8405146807008714</v>
      </c>
      <c r="P51" s="17">
        <f>'[1]Table 6'!L51/G51</f>
        <v>4.7212104888652711</v>
      </c>
    </row>
    <row r="52" spans="1:16" ht="15" x14ac:dyDescent="0.25">
      <c r="A52" s="4" t="s">
        <v>97</v>
      </c>
      <c r="B52" s="4" t="s">
        <v>98</v>
      </c>
      <c r="C52" s="6">
        <f>[1]County!DK48</f>
        <v>65418</v>
      </c>
      <c r="D52" s="6">
        <f>[1]County!DL48</f>
        <v>50586</v>
      </c>
      <c r="E52" s="6">
        <f>[1]County!DM48</f>
        <v>11470</v>
      </c>
      <c r="F52" s="6">
        <f>[1]County!DN48</f>
        <v>0</v>
      </c>
      <c r="G52" s="6">
        <f>[1]County!DO48</f>
        <v>127474</v>
      </c>
      <c r="H52" s="22">
        <f>[1]County!CO48/[1]County!CX48</f>
        <v>0.40017138758744025</v>
      </c>
      <c r="I52" s="22">
        <f>[1]County!CP48/[1]County!$CX48</f>
        <v>0.11531403981035591</v>
      </c>
      <c r="J52" s="22">
        <f>[1]County!CR48/[1]County!CX48</f>
        <v>5.0205385668644457E-2</v>
      </c>
      <c r="K52" s="22">
        <f>[1]County!CS48/[1]County!CX48</f>
        <v>1.2947214485976956E-3</v>
      </c>
      <c r="L52" s="29">
        <f>[1]County!CU48/[1]County!CX48</f>
        <v>0.38292085432986522</v>
      </c>
      <c r="M52" s="29">
        <f>[1]County!CV48/[1]County!CX48</f>
        <v>5.0093611155096453E-2</v>
      </c>
      <c r="N52" s="59">
        <f>'[1]Table 9'!L52/'[1]Table 1'!D52</f>
        <v>2.7252240448613803E-3</v>
      </c>
      <c r="O52" s="60">
        <f>G52/'[1]Table 1'!D52</f>
        <v>0.95438244476554834</v>
      </c>
      <c r="P52" s="17">
        <f>'[1]Table 6'!L52/G52</f>
        <v>9.1964086794169795</v>
      </c>
    </row>
    <row r="53" spans="1:16" ht="15" x14ac:dyDescent="0.25">
      <c r="A53" s="4" t="s">
        <v>99</v>
      </c>
      <c r="B53" s="4" t="s">
        <v>100</v>
      </c>
      <c r="C53" s="6">
        <f>[1]County!DK49</f>
        <v>60285</v>
      </c>
      <c r="D53" s="6">
        <f>[1]County!DL49</f>
        <v>431094</v>
      </c>
      <c r="E53" s="6">
        <f>[1]County!DM49</f>
        <v>60469</v>
      </c>
      <c r="F53" s="6">
        <f>[1]County!DN49</f>
        <v>0</v>
      </c>
      <c r="G53" s="6">
        <f>[1]County!DO49</f>
        <v>551848</v>
      </c>
      <c r="H53" s="22">
        <f>[1]County!CO49/[1]County!CX49</f>
        <v>0.34434140120039314</v>
      </c>
      <c r="I53" s="22">
        <f>[1]County!CP49/[1]County!$CX49</f>
        <v>0.10786230712014852</v>
      </c>
      <c r="J53" s="22">
        <f>[1]County!CR49/[1]County!CX49</f>
        <v>4.1117482347462916E-2</v>
      </c>
      <c r="K53" s="22">
        <f>[1]County!CS49/[1]County!CX49</f>
        <v>1.8172789852907542E-3</v>
      </c>
      <c r="L53" s="29">
        <f>[1]County!CU49/[1]County!CX49</f>
        <v>0.28493780661431861</v>
      </c>
      <c r="M53" s="29">
        <f>[1]County!CV49/[1]County!CX49</f>
        <v>0.21992372373238608</v>
      </c>
      <c r="N53" s="59">
        <f>'[1]Table 9'!L53/'[1]Table 1'!D53</f>
        <v>2.2594901829419839E-2</v>
      </c>
      <c r="O53" s="60">
        <f>G53/'[1]Table 1'!D53</f>
        <v>5.9631522643527877</v>
      </c>
      <c r="P53" s="17">
        <f>'[1]Table 6'!L53/G53</f>
        <v>3.2790279207317958</v>
      </c>
    </row>
    <row r="54" spans="1:16" ht="15" x14ac:dyDescent="0.25">
      <c r="A54" s="4" t="s">
        <v>101</v>
      </c>
      <c r="B54" s="4" t="s">
        <v>102</v>
      </c>
      <c r="C54" s="6">
        <f>[1]County!DK50</f>
        <v>363155</v>
      </c>
      <c r="D54" s="6">
        <f>[1]County!DL50</f>
        <v>203456</v>
      </c>
      <c r="E54" s="6">
        <f>[1]County!DM50</f>
        <v>20802</v>
      </c>
      <c r="F54" s="6">
        <f>[1]County!DN50</f>
        <v>7746</v>
      </c>
      <c r="G54" s="6">
        <f>[1]County!DO50</f>
        <v>595159</v>
      </c>
      <c r="H54" s="22">
        <f>[1]County!CO50/[1]County!CX50</f>
        <v>0.38059804294683364</v>
      </c>
      <c r="I54" s="22">
        <f>[1]County!CP50/[1]County!$CX50</f>
        <v>0.15518670455314887</v>
      </c>
      <c r="J54" s="22">
        <f>[1]County!CR50/[1]County!CX50</f>
        <v>4.1282100971989061E-2</v>
      </c>
      <c r="K54" s="22">
        <f>[1]County!CS50/[1]County!CX50</f>
        <v>3.9668734546354518E-3</v>
      </c>
      <c r="L54" s="29">
        <f>[1]County!CU50/[1]County!CX50</f>
        <v>0.33575532866211999</v>
      </c>
      <c r="M54" s="29">
        <f>[1]County!CV50/[1]County!CX50</f>
        <v>8.3210949411273022E-2</v>
      </c>
      <c r="N54" s="59">
        <f>'[1]Table 9'!L54/'[1]Table 1'!D54</f>
        <v>0.22231273880758418</v>
      </c>
      <c r="O54" s="60">
        <f>G54/'[1]Table 1'!D54</f>
        <v>4.2906711844856176</v>
      </c>
      <c r="P54" s="17">
        <f>'[1]Table 6'!L54/G54</f>
        <v>5.6774290567730636</v>
      </c>
    </row>
    <row r="55" spans="1:16" ht="15" x14ac:dyDescent="0.25">
      <c r="A55" s="4" t="s">
        <v>103</v>
      </c>
      <c r="B55" s="4" t="s">
        <v>104</v>
      </c>
      <c r="C55" s="6">
        <f>[1]County!DK51</f>
        <v>176806</v>
      </c>
      <c r="D55" s="6">
        <f>[1]County!DL51</f>
        <v>90476</v>
      </c>
      <c r="E55" s="6">
        <f>[1]County!DM51</f>
        <v>0</v>
      </c>
      <c r="F55" s="6">
        <f>[1]County!DN51</f>
        <v>0</v>
      </c>
      <c r="G55" s="6">
        <f>[1]County!DO51</f>
        <v>267282</v>
      </c>
      <c r="H55" s="22">
        <f>[1]County!CO51/[1]County!CX51</f>
        <v>0.44831198067708372</v>
      </c>
      <c r="I55" s="22">
        <f>[1]County!CP51/[1]County!$CX51</f>
        <v>0.12148736428230843</v>
      </c>
      <c r="J55" s="22">
        <f>[1]County!CR51/[1]County!CX51</f>
        <v>4.6360928938255781E-2</v>
      </c>
      <c r="K55" s="22">
        <f>[1]County!CS51/[1]County!CX51</f>
        <v>5.7843681359482843E-4</v>
      </c>
      <c r="L55" s="29">
        <f>[1]County!CU51/[1]County!CX51</f>
        <v>0.3264181472825195</v>
      </c>
      <c r="M55" s="29">
        <f>[1]County!CV51/[1]County!CX51</f>
        <v>5.6843142006237739E-2</v>
      </c>
      <c r="N55" s="59">
        <f>'[1]Table 9'!L55/'[1]Table 1'!D55</f>
        <v>0.21830902582611011</v>
      </c>
      <c r="O55" s="60">
        <f>G55/'[1]Table 1'!D55</f>
        <v>3.9535248350738099</v>
      </c>
      <c r="P55" s="17">
        <f>'[1]Table 6'!L55/G55</f>
        <v>2.2813433003344783</v>
      </c>
    </row>
    <row r="56" spans="1:16" ht="15" x14ac:dyDescent="0.25">
      <c r="A56" s="4" t="s">
        <v>105</v>
      </c>
      <c r="B56" s="4" t="s">
        <v>106</v>
      </c>
      <c r="C56" s="6">
        <f>[1]County!DK52</f>
        <v>93172</v>
      </c>
      <c r="D56" s="6">
        <f>[1]County!DL52</f>
        <v>69326</v>
      </c>
      <c r="E56" s="6">
        <f>[1]County!DM52</f>
        <v>0</v>
      </c>
      <c r="F56" s="6">
        <f>[1]County!DN52</f>
        <v>28353</v>
      </c>
      <c r="G56" s="6">
        <f>[1]County!DO52</f>
        <v>190851</v>
      </c>
      <c r="H56" s="22">
        <f>[1]County!CO52/[1]County!CX52</f>
        <v>0.37598982350135157</v>
      </c>
      <c r="I56" s="22">
        <f>[1]County!CP52/[1]County!$CX52</f>
        <v>0.12402607727778661</v>
      </c>
      <c r="J56" s="22">
        <f>[1]County!CR52/[1]County!CX52</f>
        <v>2.651613929082525E-2</v>
      </c>
      <c r="K56" s="22">
        <f>[1]County!CS52/[1]County!CX52</f>
        <v>1.2466210844331372E-3</v>
      </c>
      <c r="L56" s="29">
        <f>[1]County!CU52/[1]County!CX52</f>
        <v>0.39587215773572904</v>
      </c>
      <c r="M56" s="29">
        <f>[1]County!CV52/[1]County!CX52</f>
        <v>7.6349181109874389E-2</v>
      </c>
      <c r="N56" s="59">
        <f>'[1]Table 9'!L56/'[1]Table 1'!D56</f>
        <v>3.8293114693002887E-2</v>
      </c>
      <c r="O56" s="60">
        <f>G56/'[1]Table 1'!D56</f>
        <v>2.9636168825118792</v>
      </c>
      <c r="P56" s="17">
        <f>'[1]Table 6'!L56/G56</f>
        <v>4.3351724643832101</v>
      </c>
    </row>
    <row r="57" spans="1:16" ht="15" x14ac:dyDescent="0.25">
      <c r="A57" s="4" t="s">
        <v>107</v>
      </c>
      <c r="B57" s="4" t="s">
        <v>108</v>
      </c>
      <c r="C57" s="6">
        <f>[1]County!DK53</f>
        <v>55987</v>
      </c>
      <c r="D57" s="6">
        <f>[1]County!DL53</f>
        <v>0</v>
      </c>
      <c r="E57" s="6">
        <f>[1]County!DM53</f>
        <v>3745</v>
      </c>
      <c r="F57" s="6">
        <f>[1]County!DN53</f>
        <v>0</v>
      </c>
      <c r="G57" s="6">
        <f>[1]County!DO53</f>
        <v>59732</v>
      </c>
      <c r="H57" s="22">
        <f>[1]County!CO53/[1]County!CX53</f>
        <v>0.44297193719866484</v>
      </c>
      <c r="I57" s="22">
        <f>[1]County!CP53/[1]County!$CX53</f>
        <v>0.10856719001112622</v>
      </c>
      <c r="J57" s="22">
        <f>[1]County!CR53/[1]County!CX53</f>
        <v>8.9158115959945605E-2</v>
      </c>
      <c r="K57" s="22">
        <f>[1]County!CS53/[1]County!CX53</f>
        <v>3.0411670169365806E-3</v>
      </c>
      <c r="L57" s="29">
        <f>[1]County!CU53/[1]County!CX53</f>
        <v>0.295908023241439</v>
      </c>
      <c r="M57" s="29">
        <f>[1]County!CV53/[1]County!CX53</f>
        <v>6.035356657188775E-2</v>
      </c>
      <c r="N57" s="59">
        <f>'[1]Table 9'!L57/'[1]Table 1'!D57</f>
        <v>2.4349658882910866E-2</v>
      </c>
      <c r="O57" s="60">
        <f>G57/'[1]Table 1'!D57</f>
        <v>1.656553330744911</v>
      </c>
      <c r="P57" s="17">
        <f>'[1]Table 6'!L57/G57</f>
        <v>6.9738163798299073</v>
      </c>
    </row>
    <row r="58" spans="1:16" ht="15" x14ac:dyDescent="0.25">
      <c r="A58" s="4" t="s">
        <v>109</v>
      </c>
      <c r="B58" s="4" t="s">
        <v>110</v>
      </c>
      <c r="C58" s="6">
        <f>[1]County!DK54</f>
        <v>92282</v>
      </c>
      <c r="D58" s="6">
        <f>[1]County!DL54</f>
        <v>0</v>
      </c>
      <c r="E58" s="6">
        <f>[1]County!DM54</f>
        <v>0</v>
      </c>
      <c r="F58" s="6">
        <f>[1]County!DN54</f>
        <v>0</v>
      </c>
      <c r="G58" s="6">
        <f>[1]County!DO54</f>
        <v>92282</v>
      </c>
      <c r="H58" s="22">
        <f>[1]County!CO54/[1]County!CX54</f>
        <v>0.54880445369095032</v>
      </c>
      <c r="I58" s="22">
        <f>[1]County!CP54/[1]County!$CX54</f>
        <v>8.2446302710366015E-2</v>
      </c>
      <c r="J58" s="22">
        <f>[1]County!CR54/[1]County!CX54</f>
        <v>2.3426829338573874E-2</v>
      </c>
      <c r="K58" s="22">
        <f>[1]County!CS54/[1]County!CX54</f>
        <v>3.5730957416767038E-4</v>
      </c>
      <c r="L58" s="29">
        <f>[1]County!CU54/[1]County!CX54</f>
        <v>0.30774727839602578</v>
      </c>
      <c r="M58" s="29">
        <f>[1]County!CV54/[1]County!CX54</f>
        <v>3.7217826289916378E-2</v>
      </c>
      <c r="N58" s="59">
        <f>'[1]Table 9'!L58/'[1]Table 1'!D58</f>
        <v>0.17585495283018868</v>
      </c>
      <c r="O58" s="60">
        <f>G58/'[1]Table 1'!D58</f>
        <v>1.5114321278825995</v>
      </c>
      <c r="P58" s="17">
        <f>'[1]Table 6'!L58/G58</f>
        <v>13.101449903556491</v>
      </c>
    </row>
    <row r="59" spans="1:16" ht="15" x14ac:dyDescent="0.25">
      <c r="A59" s="4" t="s">
        <v>111</v>
      </c>
      <c r="B59" s="4" t="s">
        <v>112</v>
      </c>
      <c r="C59" s="6">
        <f>[1]County!DK55</f>
        <v>321564</v>
      </c>
      <c r="D59" s="6">
        <f>[1]County!DL55</f>
        <v>0</v>
      </c>
      <c r="E59" s="6">
        <f>[1]County!DM55</f>
        <v>11858</v>
      </c>
      <c r="F59" s="6">
        <f>[1]County!DN55</f>
        <v>0</v>
      </c>
      <c r="G59" s="6">
        <f>[1]County!DO55</f>
        <v>333422</v>
      </c>
      <c r="H59" s="22">
        <f>[1]County!CO55/[1]County!CX55</f>
        <v>0.41391475571235181</v>
      </c>
      <c r="I59" s="22">
        <f>[1]County!CP55/[1]County!$CX55</f>
        <v>0.1731094428719239</v>
      </c>
      <c r="J59" s="22">
        <f>[1]County!CR55/[1]County!CX55</f>
        <v>4.7079897717794097E-2</v>
      </c>
      <c r="K59" s="22">
        <f>[1]County!CS55/[1]County!CX55</f>
        <v>5.1095522646574867E-3</v>
      </c>
      <c r="L59" s="29">
        <f>[1]County!CU55/[1]County!CX55</f>
        <v>0.26191355239228237</v>
      </c>
      <c r="M59" s="29">
        <f>[1]County!CV55/[1]County!CX55</f>
        <v>9.8872799040990375E-2</v>
      </c>
      <c r="N59" s="59">
        <f>'[1]Table 9'!L59/'[1]Table 1'!D59</f>
        <v>0.89410075385904031</v>
      </c>
      <c r="O59" s="60">
        <f>G59/'[1]Table 1'!D59</f>
        <v>9.9743328945793941</v>
      </c>
      <c r="P59" s="17">
        <f>'[1]Table 6'!L59/G59</f>
        <v>3.6824654641865262</v>
      </c>
    </row>
    <row r="60" spans="1:16" ht="15" x14ac:dyDescent="0.25">
      <c r="A60" s="4" t="s">
        <v>113</v>
      </c>
      <c r="B60" s="4" t="s">
        <v>114</v>
      </c>
      <c r="C60" s="6">
        <f>[1]County!DK56</f>
        <v>346708</v>
      </c>
      <c r="D60" s="6">
        <f>[1]County!DL56</f>
        <v>562386</v>
      </c>
      <c r="E60" s="6">
        <f>[1]County!DM56</f>
        <v>0</v>
      </c>
      <c r="F60" s="6">
        <f>[1]County!DN56</f>
        <v>0</v>
      </c>
      <c r="G60" s="6">
        <f>[1]County!DO56</f>
        <v>909094</v>
      </c>
      <c r="H60" s="22">
        <f>[1]County!CO56/[1]County!CX56</f>
        <v>0.26554477031840046</v>
      </c>
      <c r="I60" s="22">
        <f>[1]County!CP56/[1]County!$CX56</f>
        <v>0.10466415936733878</v>
      </c>
      <c r="J60" s="22">
        <f>[1]County!CR56/[1]County!CX56</f>
        <v>6.5231690096576506E-2</v>
      </c>
      <c r="K60" s="22">
        <f>[1]County!CS56/[1]County!CX56</f>
        <v>2.5144542790952258E-4</v>
      </c>
      <c r="L60" s="29">
        <f>[1]County!CU56/[1]County!CX56</f>
        <v>0.48610534030225583</v>
      </c>
      <c r="M60" s="29">
        <f>[1]County!CV56/[1]County!CX56</f>
        <v>7.8202594487518956E-2</v>
      </c>
      <c r="N60" s="59">
        <f>'[1]Table 9'!L60/'[1]Table 1'!D60</f>
        <v>0.26997726146536194</v>
      </c>
      <c r="O60" s="60">
        <f>G60/'[1]Table 1'!D60</f>
        <v>4.2100744212325116</v>
      </c>
      <c r="P60" s="17">
        <f>'[1]Table 6'!L60/G60</f>
        <v>4.6713541173960005</v>
      </c>
    </row>
    <row r="61" spans="1:16" ht="15" x14ac:dyDescent="0.25">
      <c r="A61" s="4" t="s">
        <v>115</v>
      </c>
      <c r="B61" s="4" t="s">
        <v>116</v>
      </c>
      <c r="C61" s="6">
        <f>[1]County!DK57</f>
        <v>92638</v>
      </c>
      <c r="D61" s="6">
        <f>[1]County!DL57</f>
        <v>0</v>
      </c>
      <c r="E61" s="6">
        <f>[1]County!DM57</f>
        <v>0</v>
      </c>
      <c r="F61" s="6">
        <f>[1]County!DN57</f>
        <v>0</v>
      </c>
      <c r="G61" s="6">
        <f>[1]County!DO57</f>
        <v>92638</v>
      </c>
      <c r="H61" s="22">
        <f>[1]County!CO57/[1]County!CX57</f>
        <v>0.32016531859327063</v>
      </c>
      <c r="I61" s="22">
        <f>[1]County!CP57/[1]County!$CX57</f>
        <v>0.13055604858135347</v>
      </c>
      <c r="J61" s="22">
        <f>[1]County!CR57/[1]County!CX57</f>
        <v>7.9160222115165185E-2</v>
      </c>
      <c r="K61" s="22">
        <f>[1]County!CS57/[1]County!CX57</f>
        <v>8.2405740510662034E-4</v>
      </c>
      <c r="L61" s="29">
        <f>[1]County!CU57/[1]County!CX57</f>
        <v>0.3897157635842694</v>
      </c>
      <c r="M61" s="29">
        <f>[1]County!CV57/[1]County!CX57</f>
        <v>7.9578589720834703E-2</v>
      </c>
      <c r="N61" s="59">
        <f>'[1]Table 9'!L61/'[1]Table 1'!D61</f>
        <v>7.9419659693413497E-2</v>
      </c>
      <c r="O61" s="60">
        <f>G61/'[1]Table 1'!D61</f>
        <v>2.0551057080107373</v>
      </c>
      <c r="P61" s="17">
        <f>'[1]Table 6'!L61/G61</f>
        <v>10.460998726224659</v>
      </c>
    </row>
    <row r="62" spans="1:16" ht="15" x14ac:dyDescent="0.25">
      <c r="A62" s="4" t="s">
        <v>117</v>
      </c>
      <c r="B62" s="4" t="s">
        <v>118</v>
      </c>
      <c r="C62" s="6">
        <f>[1]County!DK58</f>
        <v>0</v>
      </c>
      <c r="D62" s="6">
        <f>[1]County!DL58</f>
        <v>10324835</v>
      </c>
      <c r="E62" s="6">
        <f>[1]County!DM58</f>
        <v>0</v>
      </c>
      <c r="F62" s="6">
        <f>[1]County!DN58</f>
        <v>702336</v>
      </c>
      <c r="G62" s="6">
        <f>[1]County!DO58</f>
        <v>11027171</v>
      </c>
      <c r="H62" s="22">
        <f>[1]County!CO58/[1]County!CX58</f>
        <v>0.19474193590431021</v>
      </c>
      <c r="I62" s="22">
        <f>[1]County!CP58/[1]County!$CX58</f>
        <v>0.13475092606877931</v>
      </c>
      <c r="J62" s="22">
        <f>[1]County!CR58/[1]County!CX58</f>
        <v>4.7983007396931121E-2</v>
      </c>
      <c r="K62" s="22">
        <f>[1]County!CS58/[1]County!CX58</f>
        <v>1.4888633807201286E-3</v>
      </c>
      <c r="L62" s="29">
        <f>[1]County!CU58/[1]County!CX58</f>
        <v>0.51026255867274539</v>
      </c>
      <c r="M62" s="29">
        <f>[1]County!CV58/[1]County!CX58</f>
        <v>0.11077270857651385</v>
      </c>
      <c r="N62" s="59">
        <f>'[1]Table 9'!L62/'[1]Table 1'!D62</f>
        <v>0.71280713684018226</v>
      </c>
      <c r="O62" s="60">
        <f>G62/'[1]Table 1'!D62</f>
        <v>11.191575240279709</v>
      </c>
      <c r="P62" s="17">
        <f>'[1]Table 6'!L62/G62</f>
        <v>1.6978018206120138</v>
      </c>
    </row>
    <row r="63" spans="1:16" ht="15" x14ac:dyDescent="0.25">
      <c r="A63" s="4" t="s">
        <v>119</v>
      </c>
      <c r="B63" s="4" t="s">
        <v>120</v>
      </c>
      <c r="C63" s="6">
        <f>[1]County!DK59</f>
        <v>46419</v>
      </c>
      <c r="D63" s="6">
        <f>[1]County!DL59</f>
        <v>0</v>
      </c>
      <c r="E63" s="6">
        <f>[1]County!DM59</f>
        <v>0</v>
      </c>
      <c r="F63" s="6">
        <f>[1]County!DN59</f>
        <v>0</v>
      </c>
      <c r="G63" s="6">
        <f>[1]County!DO59</f>
        <v>46419</v>
      </c>
      <c r="H63" s="22">
        <f>[1]County!CO59/[1]County!CX59</f>
        <v>0.42971410215226469</v>
      </c>
      <c r="I63" s="22">
        <f>[1]County!CP59/[1]County!$CX59</f>
        <v>0.17333761644715709</v>
      </c>
      <c r="J63" s="22">
        <f>[1]County!CR59/[1]County!CX59</f>
        <v>0</v>
      </c>
      <c r="K63" s="22">
        <f>[1]County!CS59/[1]County!CX59</f>
        <v>0</v>
      </c>
      <c r="L63" s="29">
        <f>[1]County!CU59/[1]County!CX59</f>
        <v>0.32923225184709282</v>
      </c>
      <c r="M63" s="29">
        <f>[1]County!CV59/[1]County!CX59</f>
        <v>6.771602955348538E-2</v>
      </c>
      <c r="N63" s="59">
        <f>'[1]Table 9'!L63/'[1]Table 1'!D63</f>
        <v>6.1908940235936433E-3</v>
      </c>
      <c r="O63" s="60">
        <f>G63/'[1]Table 1'!D63</f>
        <v>2.2627961392219946</v>
      </c>
      <c r="P63" s="17">
        <f>'[1]Table 6'!L63/G63</f>
        <v>10.418923285723519</v>
      </c>
    </row>
    <row r="64" spans="1:16" ht="15" x14ac:dyDescent="0.25">
      <c r="A64" s="4" t="s">
        <v>121</v>
      </c>
      <c r="B64" s="4" t="s">
        <v>122</v>
      </c>
      <c r="C64" s="6">
        <f>[1]County!DK60</f>
        <v>195587</v>
      </c>
      <c r="D64" s="6">
        <f>[1]County!DL60</f>
        <v>104488</v>
      </c>
      <c r="E64" s="6">
        <f>[1]County!DM60</f>
        <v>0</v>
      </c>
      <c r="F64" s="6">
        <f>[1]County!DN60</f>
        <v>0</v>
      </c>
      <c r="G64" s="6">
        <f>[1]County!DO60</f>
        <v>300075</v>
      </c>
      <c r="H64" s="22">
        <f>[1]County!CO60/[1]County!CX60</f>
        <v>0.36782457550136261</v>
      </c>
      <c r="I64" s="22">
        <f>[1]County!CP60/[1]County!$CX60</f>
        <v>0.10843931241702187</v>
      </c>
      <c r="J64" s="22">
        <f>[1]County!CR60/[1]County!CX60</f>
        <v>4.5092062050171196E-2</v>
      </c>
      <c r="K64" s="22">
        <f>[1]County!CS60/[1]County!CX60</f>
        <v>1.6150164209349453E-2</v>
      </c>
      <c r="L64" s="29">
        <f>[1]County!CU60/[1]County!CX60</f>
        <v>0.37147124589476627</v>
      </c>
      <c r="M64" s="29">
        <f>[1]County!CV60/[1]County!CX60</f>
        <v>9.1022639927328633E-2</v>
      </c>
      <c r="N64" s="59">
        <f>'[1]Table 9'!L64/'[1]Table 1'!D64</f>
        <v>0.15961044231029353</v>
      </c>
      <c r="O64" s="60">
        <f>G64/'[1]Table 1'!D64</f>
        <v>2.3875923966231967</v>
      </c>
      <c r="P64" s="17">
        <f>'[1]Table 6'!L64/G64</f>
        <v>6.5719536782471053</v>
      </c>
    </row>
    <row r="65" spans="1:16" ht="15" x14ac:dyDescent="0.25">
      <c r="A65" s="4" t="s">
        <v>123</v>
      </c>
      <c r="B65" s="4" t="s">
        <v>124</v>
      </c>
      <c r="C65" s="6">
        <f>[1]County!DK61</f>
        <v>250352</v>
      </c>
      <c r="D65" s="6">
        <f>[1]County!DL61</f>
        <v>49389</v>
      </c>
      <c r="E65" s="6">
        <f>[1]County!DM61</f>
        <v>4859</v>
      </c>
      <c r="F65" s="6">
        <f>[1]County!DN61</f>
        <v>0</v>
      </c>
      <c r="G65" s="6">
        <f>[1]County!DO61</f>
        <v>304600</v>
      </c>
      <c r="H65" s="22">
        <f>[1]County!CO61/[1]County!CX61</f>
        <v>0.32965176715176714</v>
      </c>
      <c r="I65" s="22">
        <f>[1]County!CP61/[1]County!$CX61</f>
        <v>0.11638513513513514</v>
      </c>
      <c r="J65" s="22">
        <f>[1]County!CR61/[1]County!CX61</f>
        <v>5.6115731115731114E-2</v>
      </c>
      <c r="K65" s="22">
        <f>[1]County!CS61/[1]County!CX61</f>
        <v>1.2820512820512821E-3</v>
      </c>
      <c r="L65" s="29">
        <f>[1]County!CU61/[1]County!CX61</f>
        <v>0.40238652113652112</v>
      </c>
      <c r="M65" s="29">
        <f>[1]County!CV61/[1]County!CX61</f>
        <v>9.4178794178794184E-2</v>
      </c>
      <c r="N65" s="59">
        <f>'[1]Table 9'!L65/'[1]Table 1'!D65</f>
        <v>8.7311141137452405E-2</v>
      </c>
      <c r="O65" s="60">
        <f>G65/'[1]Table 1'!D65</f>
        <v>3.7415550915120992</v>
      </c>
      <c r="P65" s="17">
        <f>'[1]Table 6'!L65/G65</f>
        <v>5.4228824688115562</v>
      </c>
    </row>
    <row r="66" spans="1:16" ht="13.5" customHeight="1" thickBot="1" x14ac:dyDescent="0.3">
      <c r="A66" s="81" t="s">
        <v>186</v>
      </c>
      <c r="B66" s="82"/>
      <c r="C66" s="40">
        <f>SUM(C8:C65)</f>
        <v>12028323</v>
      </c>
      <c r="D66" s="7">
        <f>SUM(D8:D65)</f>
        <v>30471513</v>
      </c>
      <c r="E66" s="7">
        <f>SUM(E8:E65)</f>
        <v>219197</v>
      </c>
      <c r="F66" s="7">
        <f>SUM(F8:F65)</f>
        <v>1115612</v>
      </c>
      <c r="G66" s="7">
        <f>SUM(G8:G65)</f>
        <v>43834647</v>
      </c>
      <c r="H66" s="23">
        <f t="shared" ref="H66:O66" si="0">AVERAGE(H8:H65)</f>
        <v>0.39038415781026764</v>
      </c>
      <c r="I66" s="23">
        <f t="shared" si="0"/>
        <v>0.12667538374071977</v>
      </c>
      <c r="J66" s="23">
        <f t="shared" si="0"/>
        <v>4.2730028654143021E-2</v>
      </c>
      <c r="K66" s="23">
        <f t="shared" si="0"/>
        <v>4.0333583232275922E-3</v>
      </c>
      <c r="L66" s="23">
        <f t="shared" si="0"/>
        <v>0.35215338253547701</v>
      </c>
      <c r="M66" s="23">
        <f t="shared" si="0"/>
        <v>8.4023286720439086E-2</v>
      </c>
      <c r="N66" s="62">
        <f t="shared" si="0"/>
        <v>0.22810252765106134</v>
      </c>
      <c r="O66" s="38">
        <f t="shared" si="0"/>
        <v>3.9237877147979914</v>
      </c>
      <c r="P66" s="30">
        <f>AVERAGE(P8:P65)</f>
        <v>5.3839158541773608</v>
      </c>
    </row>
    <row r="67" spans="1:16" ht="16.5" thickTop="1" thickBot="1" x14ac:dyDescent="0.3">
      <c r="A67" s="83" t="s">
        <v>125</v>
      </c>
      <c r="B67" s="84"/>
      <c r="C67" s="63"/>
      <c r="D67" s="63"/>
      <c r="E67" s="63"/>
      <c r="F67" s="64"/>
      <c r="G67" s="64"/>
      <c r="H67" s="31"/>
      <c r="I67" s="31"/>
      <c r="J67" s="31"/>
      <c r="K67" s="31"/>
      <c r="L67" s="31"/>
      <c r="M67" s="31"/>
      <c r="N67" s="65"/>
      <c r="O67" s="31"/>
      <c r="P67" s="66"/>
    </row>
    <row r="68" spans="1:16" thickTop="1" x14ac:dyDescent="0.25">
      <c r="A68" s="4" t="s">
        <v>126</v>
      </c>
      <c r="B68" s="4" t="s">
        <v>127</v>
      </c>
      <c r="C68" s="6">
        <f>[1]Regional!DK3</f>
        <v>7315</v>
      </c>
      <c r="D68" s="6">
        <f>[1]Regional!DL3</f>
        <v>84160</v>
      </c>
      <c r="E68" s="6">
        <f>[1]Regional!DM3</f>
        <v>0</v>
      </c>
      <c r="F68" s="6">
        <f>[1]Regional!DN3</f>
        <v>382</v>
      </c>
      <c r="G68" s="6">
        <f>[1]Regional!DO3</f>
        <v>91857</v>
      </c>
      <c r="H68" s="22">
        <f>[1]Regional!CO3/[1]Regional!CX3</f>
        <v>0.42579323054917551</v>
      </c>
      <c r="I68" s="22">
        <f>[1]Regional!CP3/[1]Regional!CX3</f>
        <v>0.13946003933488288</v>
      </c>
      <c r="J68" s="22">
        <f>[1]Regional!CR3/[1]Regional!CX3</f>
        <v>4.4808758200497872E-2</v>
      </c>
      <c r="K68" s="22">
        <f>[1]Regional!CS3/[1]Regional!CX3</f>
        <v>4.9649974556107224E-3</v>
      </c>
      <c r="L68" s="29">
        <f>[1]Regional!CU3/[1]Regional!CX3</f>
        <v>0.31897014124798856</v>
      </c>
      <c r="M68" s="29">
        <f>[1]Regional!CV3/[1]Regional!CX3</f>
        <v>6.6002833211844469E-2</v>
      </c>
      <c r="N68" s="59">
        <f>'[1]Table 9'!L68/'[1]Table 1'!D68</f>
        <v>1.774317079397498E-3</v>
      </c>
      <c r="O68" s="60">
        <f>G68/'[1]Table 1'!D68</f>
        <v>1.1725427623181006</v>
      </c>
      <c r="P68" s="17">
        <f>'[1]Table 6'!L68/G68</f>
        <v>12.13811685554721</v>
      </c>
    </row>
    <row r="69" spans="1:16" ht="15" x14ac:dyDescent="0.25">
      <c r="A69" s="4" t="s">
        <v>128</v>
      </c>
      <c r="B69" s="4" t="s">
        <v>129</v>
      </c>
      <c r="C69" s="6">
        <f>[1]Regional!DK4</f>
        <v>0</v>
      </c>
      <c r="D69" s="6">
        <f>[1]Regional!DL4</f>
        <v>130632</v>
      </c>
      <c r="E69" s="6">
        <f>[1]Regional!DM4</f>
        <v>170770</v>
      </c>
      <c r="F69" s="6">
        <f>[1]Regional!DN4</f>
        <v>11715</v>
      </c>
      <c r="G69" s="6">
        <f>[1]Regional!DO4</f>
        <v>313117</v>
      </c>
      <c r="H69" s="22">
        <f>[1]Regional!CO4/[1]Regional!CX4</f>
        <v>0.30109856900998294</v>
      </c>
      <c r="I69" s="22">
        <f>[1]Regional!CP4/[1]Regional!CX4</f>
        <v>5.7703204359935027E-2</v>
      </c>
      <c r="J69" s="22">
        <f>[1]Regional!CR4/[1]Regional!CX4</f>
        <v>8.6882763215280386E-3</v>
      </c>
      <c r="K69" s="22">
        <f>[1]Regional!CS4/[1]Regional!CX4</f>
        <v>0</v>
      </c>
      <c r="L69" s="29">
        <f>[1]Regional!CU4/[1]Regional!CX4</f>
        <v>0.52296211842841789</v>
      </c>
      <c r="M69" s="29">
        <f>[1]Regional!CV4/[1]Regional!CX4</f>
        <v>0.10954783188013613</v>
      </c>
      <c r="N69" s="59">
        <f>'[1]Table 9'!L69/'[1]Table 1'!D69</f>
        <v>1.3132663141379512E-2</v>
      </c>
      <c r="O69" s="60">
        <f>G69/'[1]Table 1'!D69</f>
        <v>6.0649853758692158</v>
      </c>
      <c r="P69" s="17">
        <f>'[1]Table 6'!L69/G69</f>
        <v>2.7591283769325843</v>
      </c>
    </row>
    <row r="70" spans="1:16" ht="15" x14ac:dyDescent="0.25">
      <c r="A70" s="4" t="s">
        <v>130</v>
      </c>
      <c r="B70" s="4" t="s">
        <v>131</v>
      </c>
      <c r="C70" s="6">
        <f>[1]Regional!DK5</f>
        <v>0</v>
      </c>
      <c r="D70" s="6">
        <f>[1]Regional!DL5</f>
        <v>664514</v>
      </c>
      <c r="E70" s="6">
        <f>[1]Regional!DM5</f>
        <v>0</v>
      </c>
      <c r="F70" s="6">
        <f>[1]Regional!DN5</f>
        <v>0</v>
      </c>
      <c r="G70" s="6">
        <f>[1]Regional!DO5</f>
        <v>664514</v>
      </c>
      <c r="H70" s="22">
        <f>[1]Regional!CO5/[1]Regional!CX5</f>
        <v>0.41683344287377772</v>
      </c>
      <c r="I70" s="22">
        <f>[1]Regional!CP5/[1]Regional!CX5</f>
        <v>0.11499422006851386</v>
      </c>
      <c r="J70" s="22">
        <f>[1]Regional!CR5/[1]Regional!CX5</f>
        <v>6.1339126649182459E-2</v>
      </c>
      <c r="K70" s="22">
        <f>[1]Regional!CS5/[1]Regional!CX5</f>
        <v>1.2616523207428744E-3</v>
      </c>
      <c r="L70" s="29">
        <f>[1]Regional!CU5/[1]Regional!CX5</f>
        <v>0.33957678644262651</v>
      </c>
      <c r="M70" s="29">
        <f>[1]Regional!CV5/[1]Regional!CX5</f>
        <v>6.5994771645156589E-2</v>
      </c>
      <c r="N70" s="59">
        <f>'[1]Table 9'!L70/'[1]Table 1'!D70</f>
        <v>9.3920960506875026E-2</v>
      </c>
      <c r="O70" s="60">
        <f>G70/'[1]Table 1'!D70</f>
        <v>4.42260438989977</v>
      </c>
      <c r="P70" s="17">
        <f>'[1]Table 6'!L70/G70</f>
        <v>3.2743749567352984</v>
      </c>
    </row>
    <row r="71" spans="1:16" ht="15" x14ac:dyDescent="0.25">
      <c r="A71" s="4" t="s">
        <v>132</v>
      </c>
      <c r="B71" s="4" t="s">
        <v>133</v>
      </c>
      <c r="C71" s="6">
        <f>[1]Regional!DK6</f>
        <v>10407</v>
      </c>
      <c r="D71" s="6">
        <f>[1]Regional!DL6</f>
        <v>68982</v>
      </c>
      <c r="E71" s="6">
        <f>[1]Regional!DM6</f>
        <v>0</v>
      </c>
      <c r="F71" s="6">
        <f>[1]Regional!DN6</f>
        <v>0</v>
      </c>
      <c r="G71" s="6">
        <f>[1]Regional!DO6</f>
        <v>79389</v>
      </c>
      <c r="H71" s="22">
        <f>[1]Regional!CO6/[1]Regional!CX6</f>
        <v>0.61102957480281705</v>
      </c>
      <c r="I71" s="22">
        <f>[1]Regional!CP6/[1]Regional!CX6</f>
        <v>5.2508209357083273E-2</v>
      </c>
      <c r="J71" s="22">
        <f>[1]Regional!CR6/[1]Regional!CX6</f>
        <v>2.0061451393215005E-3</v>
      </c>
      <c r="K71" s="22">
        <f>[1]Regional!CS6/[1]Regional!CX6</f>
        <v>1.0558658628007897E-5</v>
      </c>
      <c r="L71" s="29">
        <f>[1]Regional!CU6/[1]Regional!CX6</f>
        <v>0.26742970573018404</v>
      </c>
      <c r="M71" s="29">
        <f>[1]Regional!CV6/[1]Regional!CX6</f>
        <v>6.7015806311966131E-2</v>
      </c>
      <c r="N71" s="59">
        <f>'[1]Table 9'!L71/'[1]Table 1'!D71</f>
        <v>4.2946420637976481E-3</v>
      </c>
      <c r="O71" s="60">
        <f>G71/'[1]Table 1'!D71</f>
        <v>1.1756804786304536</v>
      </c>
      <c r="P71" s="17">
        <f>'[1]Table 6'!L71/G71</f>
        <v>10.341709808663669</v>
      </c>
    </row>
    <row r="72" spans="1:16" ht="15" x14ac:dyDescent="0.25">
      <c r="A72" s="4" t="s">
        <v>134</v>
      </c>
      <c r="B72" s="4" t="s">
        <v>135</v>
      </c>
      <c r="C72" s="6">
        <f>[1]Regional!DK7</f>
        <v>0</v>
      </c>
      <c r="D72" s="6">
        <f>[1]Regional!DL7</f>
        <v>535984</v>
      </c>
      <c r="E72" s="6">
        <f>[1]Regional!DM7</f>
        <v>0</v>
      </c>
      <c r="F72" s="6">
        <f>[1]Regional!DN7</f>
        <v>0</v>
      </c>
      <c r="G72" s="6">
        <f>[1]Regional!DO7</f>
        <v>535984</v>
      </c>
      <c r="H72" s="22">
        <f>[1]Regional!CO7/[1]Regional!CX7</f>
        <v>0.46965824743505524</v>
      </c>
      <c r="I72" s="22">
        <f>[1]Regional!CP7/[1]Regional!CX7</f>
        <v>0.14768538423429223</v>
      </c>
      <c r="J72" s="22">
        <f>[1]Regional!CR7/[1]Regional!CX7</f>
        <v>3.4476436991075894E-2</v>
      </c>
      <c r="K72" s="22">
        <f>[1]Regional!CS7/[1]Regional!CX7</f>
        <v>9.3475077313906457E-3</v>
      </c>
      <c r="L72" s="29">
        <f>[1]Regional!CU7/[1]Regional!CX7</f>
        <v>0.27448019083494651</v>
      </c>
      <c r="M72" s="29">
        <f>[1]Regional!CV7/[1]Regional!CX7</f>
        <v>6.4352232773239454E-2</v>
      </c>
      <c r="N72" s="59">
        <f>'[1]Table 9'!L72/'[1]Table 1'!D72</f>
        <v>4.2527819814231552E-2</v>
      </c>
      <c r="O72" s="60">
        <f>G72/'[1]Table 1'!D72</f>
        <v>2.866117311116696</v>
      </c>
      <c r="P72" s="17">
        <f>'[1]Table 6'!L72/G72</f>
        <v>5.8529974775366425</v>
      </c>
    </row>
    <row r="73" spans="1:16" ht="15" x14ac:dyDescent="0.25">
      <c r="A73" s="4" t="s">
        <v>136</v>
      </c>
      <c r="B73" s="4" t="s">
        <v>137</v>
      </c>
      <c r="C73" s="6">
        <f>[1]Regional!DK8</f>
        <v>102834</v>
      </c>
      <c r="D73" s="6">
        <f>[1]Regional!DL8</f>
        <v>341142</v>
      </c>
      <c r="E73" s="6">
        <f>[1]Regional!DM8</f>
        <v>5178</v>
      </c>
      <c r="F73" s="6">
        <f>[1]Regional!DN8</f>
        <v>0</v>
      </c>
      <c r="G73" s="6">
        <f>[1]Regional!DO8</f>
        <v>449154</v>
      </c>
      <c r="H73" s="22">
        <f>[1]Regional!CO8/[1]Regional!CX8</f>
        <v>0.41600009699232854</v>
      </c>
      <c r="I73" s="22">
        <f>[1]Regional!CP8/[1]Regional!CX8</f>
        <v>0.13595899649312113</v>
      </c>
      <c r="J73" s="22">
        <f>[1]Regional!CR8/[1]Regional!CX8</f>
        <v>3.2177204984193283E-2</v>
      </c>
      <c r="K73" s="22">
        <f>[1]Regional!CS8/[1]Regional!CX8</f>
        <v>4.0524607256844777E-3</v>
      </c>
      <c r="L73" s="29">
        <f>[1]Regional!CU8/[1]Regional!CX8</f>
        <v>0.35471913143369815</v>
      </c>
      <c r="M73" s="29">
        <f>[1]Regional!CV8/[1]Regional!CX8</f>
        <v>5.7092109370974441E-2</v>
      </c>
      <c r="N73" s="59">
        <f>'[1]Table 9'!L73/'[1]Table 1'!D73</f>
        <v>0.15417145858424872</v>
      </c>
      <c r="O73" s="60">
        <f>G73/'[1]Table 1'!D73</f>
        <v>4.0673554953861757</v>
      </c>
      <c r="P73" s="17">
        <f>'[1]Table 6'!L73/G73</f>
        <v>5.8661594909541046</v>
      </c>
    </row>
    <row r="74" spans="1:16" ht="15" x14ac:dyDescent="0.25">
      <c r="A74" s="4" t="s">
        <v>138</v>
      </c>
      <c r="B74" s="4" t="s">
        <v>139</v>
      </c>
      <c r="C74" s="6">
        <f>[1]Regional!DK9</f>
        <v>0</v>
      </c>
      <c r="D74" s="6">
        <f>[1]Regional!DL9</f>
        <v>343939</v>
      </c>
      <c r="E74" s="6">
        <f>[1]Regional!DM9</f>
        <v>0</v>
      </c>
      <c r="F74" s="6">
        <f>[1]Regional!DN9</f>
        <v>6331</v>
      </c>
      <c r="G74" s="6">
        <f>[1]Regional!DO9</f>
        <v>350270</v>
      </c>
      <c r="H74" s="22">
        <f>[1]Regional!CO9/[1]Regional!CX9</f>
        <v>0.45809018038736093</v>
      </c>
      <c r="I74" s="22">
        <f>[1]Regional!CP9/[1]Regional!CX9</f>
        <v>0.1518271365334255</v>
      </c>
      <c r="J74" s="22">
        <f>[1]Regional!CR9/[1]Regional!CX9</f>
        <v>2.5632419211187474E-2</v>
      </c>
      <c r="K74" s="22">
        <f>[1]Regional!CS9/[1]Regional!CX9</f>
        <v>4.1308306857910058E-3</v>
      </c>
      <c r="L74" s="29">
        <f>[1]Regional!CU9/[1]Regional!CX9</f>
        <v>0.28405027450250575</v>
      </c>
      <c r="M74" s="29">
        <f>[1]Regional!CV9/[1]Regional!CX9</f>
        <v>7.6269158679729346E-2</v>
      </c>
      <c r="N74" s="59">
        <f>'[1]Table 9'!L74/'[1]Table 1'!D74</f>
        <v>0.43545814968216351</v>
      </c>
      <c r="O74" s="60">
        <f>G74/'[1]Table 1'!D74</f>
        <v>3.8790449400872666</v>
      </c>
      <c r="P74" s="17">
        <f>'[1]Table 6'!L74/G74</f>
        <v>8.7217318068918264</v>
      </c>
    </row>
    <row r="75" spans="1:16" ht="15" x14ac:dyDescent="0.25">
      <c r="A75" s="4" t="s">
        <v>140</v>
      </c>
      <c r="B75" s="4" t="s">
        <v>141</v>
      </c>
      <c r="C75" s="6">
        <f>[1]Regional!DK10</f>
        <v>0</v>
      </c>
      <c r="D75" s="6">
        <f>[1]Regional!DL10</f>
        <v>188339</v>
      </c>
      <c r="E75" s="6">
        <f>[1]Regional!DM10</f>
        <v>73228</v>
      </c>
      <c r="F75" s="6">
        <f>[1]Regional!DN10</f>
        <v>5</v>
      </c>
      <c r="G75" s="6">
        <f>[1]Regional!DO10</f>
        <v>261572</v>
      </c>
      <c r="H75" s="22">
        <f>[1]Regional!CO10/[1]Regional!CX10</f>
        <v>0.57721605787912367</v>
      </c>
      <c r="I75" s="22">
        <f>[1]Regional!CP10/[1]Regional!CX10</f>
        <v>7.7183759261007623E-2</v>
      </c>
      <c r="J75" s="22">
        <f>[1]Regional!CR10/[1]Regional!CX10</f>
        <v>3.5776930836236065E-2</v>
      </c>
      <c r="K75" s="22">
        <f>[1]Regional!CS10/[1]Regional!CX10</f>
        <v>8.9442327090590175E-4</v>
      </c>
      <c r="L75" s="29">
        <f>[1]Regional!CU10/[1]Regional!CX10</f>
        <v>0.25784235292948465</v>
      </c>
      <c r="M75" s="29">
        <f>[1]Regional!CV10/[1]Regional!CX10</f>
        <v>5.1086475823242085E-2</v>
      </c>
      <c r="N75" s="59">
        <f>'[1]Table 9'!L75/'[1]Table 1'!D75</f>
        <v>1.8693971194289841E-2</v>
      </c>
      <c r="O75" s="60">
        <f>G75/'[1]Table 1'!D75</f>
        <v>5.5566129923099803</v>
      </c>
      <c r="P75" s="17">
        <f>'[1]Table 6'!L75/G75</f>
        <v>4.0036318872050529</v>
      </c>
    </row>
    <row r="76" spans="1:16" ht="15" x14ac:dyDescent="0.25">
      <c r="A76" s="4" t="s">
        <v>142</v>
      </c>
      <c r="B76" s="4" t="s">
        <v>143</v>
      </c>
      <c r="C76" s="6">
        <f>[1]Regional!DK11</f>
        <v>139557</v>
      </c>
      <c r="D76" s="6">
        <f>[1]Regional!DL11</f>
        <v>129721</v>
      </c>
      <c r="E76" s="6">
        <f>[1]Regional!DM11</f>
        <v>0</v>
      </c>
      <c r="F76" s="6">
        <f>[1]Regional!DN11</f>
        <v>6284</v>
      </c>
      <c r="G76" s="6">
        <f>[1]Regional!DO11</f>
        <v>275562</v>
      </c>
      <c r="H76" s="22">
        <f>[1]Regional!CO11/[1]Regional!CX11</f>
        <v>0.42223829596188861</v>
      </c>
      <c r="I76" s="22">
        <f>[1]Regional!CP11/[1]Regional!CX11</f>
        <v>0.27725039283665476</v>
      </c>
      <c r="J76" s="22">
        <f>[1]Regional!CR11/[1]Regional!CX11</f>
        <v>5.0702117576634328E-2</v>
      </c>
      <c r="K76" s="22">
        <f>[1]Regional!CS11/[1]Regional!CX11</f>
        <v>3.5766842092135784E-3</v>
      </c>
      <c r="L76" s="29">
        <f>[1]Regional!CU11/[1]Regional!CX11</f>
        <v>0.20613074601551393</v>
      </c>
      <c r="M76" s="29">
        <f>[1]Regional!CV11/[1]Regional!CX11</f>
        <v>4.0101763400094782E-2</v>
      </c>
      <c r="N76" s="59">
        <f>'[1]Table 9'!L76/'[1]Table 1'!D76</f>
        <v>6.9372074538549849E-2</v>
      </c>
      <c r="O76" s="60">
        <f>G76/'[1]Table 1'!D76</f>
        <v>3.0420604080190761</v>
      </c>
      <c r="P76" s="17">
        <f>'[1]Table 6'!L76/G76</f>
        <v>6.3915670520608794</v>
      </c>
    </row>
    <row r="77" spans="1:16" ht="15" x14ac:dyDescent="0.25">
      <c r="A77" s="4" t="s">
        <v>144</v>
      </c>
      <c r="B77" s="4" t="s">
        <v>145</v>
      </c>
      <c r="C77" s="6">
        <f>[1]Regional!DK12</f>
        <v>8293</v>
      </c>
      <c r="D77" s="6">
        <f>[1]Regional!DL12</f>
        <v>450665</v>
      </c>
      <c r="E77" s="6">
        <f>[1]Regional!DM12</f>
        <v>4660</v>
      </c>
      <c r="F77" s="6">
        <f>[1]Regional!DN12</f>
        <v>0</v>
      </c>
      <c r="G77" s="6">
        <f>[1]Regional!DO12</f>
        <v>463618</v>
      </c>
      <c r="H77" s="22">
        <f>[1]Regional!CO12/[1]Regional!CX12</f>
        <v>0.45796033505080452</v>
      </c>
      <c r="I77" s="22">
        <f>[1]Regional!CP12/[1]Regional!CX12</f>
        <v>7.2052670279549189E-2</v>
      </c>
      <c r="J77" s="22">
        <f>[1]Regional!CR12/[1]Regional!CX12</f>
        <v>1.79274684614197E-2</v>
      </c>
      <c r="K77" s="22">
        <f>[1]Regional!CS12/[1]Regional!CX12</f>
        <v>0</v>
      </c>
      <c r="L77" s="29">
        <f>[1]Regional!CU12/[1]Regional!CX12</f>
        <v>0.37093452588113074</v>
      </c>
      <c r="M77" s="29">
        <f>[1]Regional!CV12/[1]Regional!CX12</f>
        <v>8.1125000327095839E-2</v>
      </c>
      <c r="N77" s="59">
        <f>'[1]Table 9'!L77/'[1]Table 1'!D77</f>
        <v>5.0748698108645268E-2</v>
      </c>
      <c r="O77" s="60">
        <f>G77/'[1]Table 1'!D77</f>
        <v>2.7342254409917377</v>
      </c>
      <c r="P77" s="17">
        <f>'[1]Table 6'!L77/G77</f>
        <v>4.8748495528646432</v>
      </c>
    </row>
    <row r="78" spans="1:16" ht="15" x14ac:dyDescent="0.25">
      <c r="A78" s="4" t="s">
        <v>146</v>
      </c>
      <c r="B78" s="4" t="s">
        <v>147</v>
      </c>
      <c r="C78" s="6">
        <f>[1]Regional!DK13</f>
        <v>0</v>
      </c>
      <c r="D78" s="6">
        <f>[1]Regional!DL13</f>
        <v>295749</v>
      </c>
      <c r="E78" s="6">
        <f>[1]Regional!DM13</f>
        <v>0</v>
      </c>
      <c r="F78" s="6">
        <f>[1]Regional!DN13</f>
        <v>0</v>
      </c>
      <c r="G78" s="6">
        <f>[1]Regional!DO13</f>
        <v>295749</v>
      </c>
      <c r="H78" s="22">
        <f>[1]Regional!CO13/[1]Regional!CX13</f>
        <v>0.5267700275810947</v>
      </c>
      <c r="I78" s="22">
        <f>[1]Regional!CP13/[1]Regional!CX13</f>
        <v>5.0849334058560486E-2</v>
      </c>
      <c r="J78" s="22">
        <f>[1]Regional!CR13/[1]Regional!CX13</f>
        <v>5.1831278790475138E-2</v>
      </c>
      <c r="K78" s="22">
        <f>[1]Regional!CS13/[1]Regional!CX13</f>
        <v>1.9783298275339229E-3</v>
      </c>
      <c r="L78" s="29">
        <f>[1]Regional!CU13/[1]Regional!CX13</f>
        <v>0.26386395252008416</v>
      </c>
      <c r="M78" s="29">
        <f>[1]Regional!CV13/[1]Regional!CX13</f>
        <v>0.10470707722225164</v>
      </c>
      <c r="N78" s="59">
        <f>'[1]Table 9'!L78/'[1]Table 1'!D78</f>
        <v>0.1208311158417598</v>
      </c>
      <c r="O78" s="60">
        <f>G78/'[1]Table 1'!D78</f>
        <v>6.5582091538052154</v>
      </c>
      <c r="P78" s="17">
        <f>'[1]Table 6'!L78/G78</f>
        <v>3.6720698971086967</v>
      </c>
    </row>
    <row r="79" spans="1:16" ht="15" x14ac:dyDescent="0.25">
      <c r="A79" s="4" t="s">
        <v>148</v>
      </c>
      <c r="B79" s="4" t="s">
        <v>149</v>
      </c>
      <c r="C79" s="6">
        <f>[1]Regional!DK14</f>
        <v>0</v>
      </c>
      <c r="D79" s="6">
        <f>[1]Regional!DL14</f>
        <v>351622</v>
      </c>
      <c r="E79" s="6">
        <f>[1]Regional!DM14</f>
        <v>36747</v>
      </c>
      <c r="F79" s="6">
        <f>[1]Regional!DN14</f>
        <v>0</v>
      </c>
      <c r="G79" s="6">
        <f>[1]Regional!DO14</f>
        <v>388369</v>
      </c>
      <c r="H79" s="22">
        <f>[1]Regional!CO14/[1]Regional!CX14</f>
        <v>0.42227908129433278</v>
      </c>
      <c r="I79" s="22">
        <f>[1]Regional!CP14/[1]Regional!CX14</f>
        <v>8.2000977916502002E-2</v>
      </c>
      <c r="J79" s="22">
        <f>[1]Regional!CR14/[1]Regional!CX14</f>
        <v>5.5727844497880062E-2</v>
      </c>
      <c r="K79" s="22">
        <f>[1]Regional!CS14/[1]Regional!CX14</f>
        <v>1.7214009658599971E-3</v>
      </c>
      <c r="L79" s="29">
        <f>[1]Regional!CU14/[1]Regional!CX14</f>
        <v>0.36512120136372467</v>
      </c>
      <c r="M79" s="29">
        <f>[1]Regional!CV14/[1]Regional!CX14</f>
        <v>7.3149493961700507E-2</v>
      </c>
      <c r="N79" s="59">
        <f>'[1]Table 9'!L79/'[1]Table 1'!D79</f>
        <v>5.0055728306076339E-2</v>
      </c>
      <c r="O79" s="60">
        <f>G79/'[1]Table 1'!D79</f>
        <v>1.6842915566195253</v>
      </c>
      <c r="P79" s="17">
        <f>'[1]Table 6'!L79/G79</f>
        <v>6.7647649529184877</v>
      </c>
    </row>
    <row r="80" spans="1:16" ht="13.5" customHeight="1" thickBot="1" x14ac:dyDescent="0.3">
      <c r="A80" s="81" t="s">
        <v>186</v>
      </c>
      <c r="B80" s="82"/>
      <c r="C80" s="40">
        <f>SUM(C68:C79)</f>
        <v>268406</v>
      </c>
      <c r="D80" s="7">
        <f>SUM(D68:D79)</f>
        <v>3585449</v>
      </c>
      <c r="E80" s="7">
        <f>SUM(E68:E79)</f>
        <v>290583</v>
      </c>
      <c r="F80" s="7">
        <f>SUM(F68:F79)</f>
        <v>24717</v>
      </c>
      <c r="G80" s="7">
        <f>SUM(G68:G79)</f>
        <v>4169155</v>
      </c>
      <c r="H80" s="23">
        <f t="shared" ref="H80:P80" si="1">AVERAGE(H68:H79)</f>
        <v>0.4587472616514785</v>
      </c>
      <c r="I80" s="23">
        <f t="shared" si="1"/>
        <v>0.11328952706112733</v>
      </c>
      <c r="J80" s="23">
        <f t="shared" si="1"/>
        <v>3.5091167304969313E-2</v>
      </c>
      <c r="K80" s="23">
        <f t="shared" si="1"/>
        <v>2.6615704876134278E-3</v>
      </c>
      <c r="L80" s="23">
        <f t="shared" si="1"/>
        <v>0.3188400939441921</v>
      </c>
      <c r="M80" s="23">
        <f t="shared" si="1"/>
        <v>7.1370379550619298E-2</v>
      </c>
      <c r="N80" s="62">
        <f t="shared" si="1"/>
        <v>8.7915133238451196E-2</v>
      </c>
      <c r="O80" s="38">
        <f t="shared" si="1"/>
        <v>3.6019775254211015</v>
      </c>
      <c r="P80" s="30">
        <f t="shared" si="1"/>
        <v>6.2217585096182573</v>
      </c>
    </row>
    <row r="81" spans="1:16" ht="16.5" thickTop="1" thickBot="1" x14ac:dyDescent="0.3">
      <c r="A81" s="9"/>
      <c r="B81" s="8" t="s">
        <v>150</v>
      </c>
      <c r="C81" s="63"/>
      <c r="D81" s="63"/>
      <c r="E81" s="63"/>
      <c r="F81" s="64"/>
      <c r="G81" s="64"/>
      <c r="H81" s="31"/>
      <c r="I81" s="31"/>
      <c r="J81" s="31"/>
      <c r="K81" s="31"/>
      <c r="L81" s="31"/>
      <c r="M81" s="31"/>
      <c r="N81" s="65"/>
      <c r="O81" s="31"/>
      <c r="P81" s="66"/>
    </row>
    <row r="82" spans="1:16" thickTop="1" x14ac:dyDescent="0.25">
      <c r="A82" s="4" t="s">
        <v>151</v>
      </c>
      <c r="B82" s="4" t="s">
        <v>152</v>
      </c>
      <c r="C82" s="6">
        <f>[1]Municipal!DK3</f>
        <v>1360938</v>
      </c>
      <c r="D82" s="6">
        <f>[1]Municipal!DL3</f>
        <v>0</v>
      </c>
      <c r="E82" s="6">
        <f>[1]Municipal!DM3</f>
        <v>0</v>
      </c>
      <c r="F82" s="6">
        <f>[1]Municipal!DN3</f>
        <v>0</v>
      </c>
      <c r="G82" s="6">
        <f>[1]Municipal!DO3</f>
        <v>1360938</v>
      </c>
      <c r="H82" s="22">
        <f>[1]Municipal!CO3/[1]Municipal!CX3</f>
        <v>0.18481654106217499</v>
      </c>
      <c r="I82" s="22">
        <f>[1]Municipal!CP3/[1]Municipal!CX3</f>
        <v>0.14893181262844762</v>
      </c>
      <c r="J82" s="22">
        <f>[1]Municipal!CR3/[1]Municipal!CX3</f>
        <v>4.1847435407387432E-2</v>
      </c>
      <c r="K82" s="22">
        <f>[1]Municipal!CS3/[1]Municipal!CX3</f>
        <v>2.859179334419551E-3</v>
      </c>
      <c r="L82" s="29">
        <f>[1]Municipal!CU3/[1]Municipal!CX3</f>
        <v>0.50864496191309516</v>
      </c>
      <c r="M82" s="29">
        <f>[1]Municipal!CV3/[1]Municipal!CX3</f>
        <v>0.11290006965447527</v>
      </c>
      <c r="N82" s="59">
        <f>'[1]Table 9'!L82/'[1]Table 1'!D82</f>
        <v>1.4674911719913644</v>
      </c>
      <c r="O82" s="60">
        <f>G82/'[1]Table 1'!D82</f>
        <v>22.776061452981441</v>
      </c>
      <c r="P82" s="17">
        <f>'[1]Table 6'!L82/G82</f>
        <v>1.8439546841957533</v>
      </c>
    </row>
    <row r="83" spans="1:16" ht="15" x14ac:dyDescent="0.25">
      <c r="A83" s="4" t="s">
        <v>153</v>
      </c>
      <c r="B83" s="4" t="s">
        <v>154</v>
      </c>
      <c r="C83" s="6">
        <f>[1]Municipal!DK4</f>
        <v>21085</v>
      </c>
      <c r="D83" s="6">
        <f>[1]Municipal!DL4</f>
        <v>0</v>
      </c>
      <c r="E83" s="6">
        <f>[1]Municipal!DM4</f>
        <v>0</v>
      </c>
      <c r="F83" s="6">
        <f>[1]Municipal!DN4</f>
        <v>0</v>
      </c>
      <c r="G83" s="6">
        <f>[1]Municipal!DO4</f>
        <v>21085</v>
      </c>
      <c r="H83" s="22">
        <f>[1]Municipal!CO4/[1]Municipal!CX4</f>
        <v>0.39069391355483679</v>
      </c>
      <c r="I83" s="22">
        <f>[1]Municipal!CP4/[1]Municipal!CX4</f>
        <v>0.13319611878859158</v>
      </c>
      <c r="J83" s="22">
        <f>[1]Municipal!CR4/[1]Municipal!CX4</f>
        <v>5.8953249044398706E-2</v>
      </c>
      <c r="K83" s="22">
        <f>[1]Municipal!CS4/[1]Municipal!CX4</f>
        <v>9.7030285210232287E-3</v>
      </c>
      <c r="L83" s="29">
        <f>[1]Municipal!CU4/[1]Municipal!CX4</f>
        <v>0.35592472802117026</v>
      </c>
      <c r="M83" s="29">
        <f>[1]Municipal!CV4/[1]Municipal!CX4</f>
        <v>5.1528962069979416E-2</v>
      </c>
      <c r="N83" s="59">
        <f>'[1]Table 9'!L83/'[1]Table 1'!D83</f>
        <v>0.29465422146796777</v>
      </c>
      <c r="O83" s="60">
        <f>G83/'[1]Table 1'!D83</f>
        <v>4.4728468392023757</v>
      </c>
      <c r="P83" s="17">
        <f>'[1]Table 6'!L83/G83</f>
        <v>12.991225990040313</v>
      </c>
    </row>
    <row r="84" spans="1:16" ht="15" x14ac:dyDescent="0.25">
      <c r="A84" s="4" t="s">
        <v>155</v>
      </c>
      <c r="B84" s="4" t="s">
        <v>156</v>
      </c>
      <c r="C84" s="6">
        <f>[1]Municipal!DK5</f>
        <v>327553</v>
      </c>
      <c r="D84" s="6">
        <f>[1]Municipal!DL5</f>
        <v>23016</v>
      </c>
      <c r="E84" s="6">
        <f>[1]Municipal!DM5</f>
        <v>0</v>
      </c>
      <c r="F84" s="6">
        <f>[1]Municipal!DN5</f>
        <v>18798</v>
      </c>
      <c r="G84" s="6">
        <f>[1]Municipal!DO5</f>
        <v>369367</v>
      </c>
      <c r="H84" s="22">
        <f>[1]Municipal!CO5/[1]Municipal!CX5</f>
        <v>0.40462838842601173</v>
      </c>
      <c r="I84" s="22">
        <f>[1]Municipal!CP5/[1]Municipal!CX5</f>
        <v>8.360236721076883E-2</v>
      </c>
      <c r="J84" s="22">
        <f>[1]Municipal!CR5/[1]Municipal!CX5</f>
        <v>4.7990758740188703E-2</v>
      </c>
      <c r="K84" s="22">
        <f>[1]Municipal!CS5/[1]Municipal!CX5</f>
        <v>3.9870174092576389E-3</v>
      </c>
      <c r="L84" s="29">
        <f>[1]Municipal!CU5/[1]Municipal!CX5</f>
        <v>0.37151243733917233</v>
      </c>
      <c r="M84" s="29">
        <f>[1]Municipal!CV5/[1]Municipal!CX5</f>
        <v>8.8279030874600761E-2</v>
      </c>
      <c r="N84" s="59">
        <f>'[1]Table 9'!L84/'[1]Table 1'!D84</f>
        <v>0.40215720307463426</v>
      </c>
      <c r="O84" s="60">
        <f>G84/'[1]Table 1'!D84</f>
        <v>9.1586164145797166</v>
      </c>
      <c r="P84" s="17">
        <f>'[1]Table 6'!L84/G84</f>
        <v>4.9470580750310669</v>
      </c>
    </row>
    <row r="85" spans="1:16" ht="15" x14ac:dyDescent="0.25">
      <c r="A85" s="4" t="s">
        <v>157</v>
      </c>
      <c r="B85" s="4" t="s">
        <v>158</v>
      </c>
      <c r="C85" s="6">
        <f>[1]Municipal!DK6</f>
        <v>692994</v>
      </c>
      <c r="D85" s="6">
        <f>[1]Municipal!DL6</f>
        <v>0</v>
      </c>
      <c r="E85" s="6">
        <f>[1]Municipal!DM6</f>
        <v>8401</v>
      </c>
      <c r="F85" s="6">
        <f>[1]Municipal!DN6</f>
        <v>0</v>
      </c>
      <c r="G85" s="6">
        <f>[1]Municipal!DO6</f>
        <v>701395</v>
      </c>
      <c r="H85" s="22">
        <f>[1]Municipal!CO6/[1]Municipal!CX6</f>
        <v>0.34083115012602588</v>
      </c>
      <c r="I85" s="22">
        <f>[1]Municipal!CP6/[1]Municipal!CX6</f>
        <v>0.21833894138243584</v>
      </c>
      <c r="J85" s="22">
        <f>[1]Municipal!CR6/[1]Municipal!CX6</f>
        <v>5.5677373694731747E-2</v>
      </c>
      <c r="K85" s="22">
        <f>[1]Municipal!CS6/[1]Municipal!CX6</f>
        <v>3.4269111858850989E-4</v>
      </c>
      <c r="L85" s="29">
        <f>[1]Municipal!CU6/[1]Municipal!CX6</f>
        <v>0.31356237350848659</v>
      </c>
      <c r="M85" s="29">
        <f>[1]Municipal!CV6/[1]Municipal!CX6</f>
        <v>7.1247470169731431E-2</v>
      </c>
      <c r="N85" s="59">
        <f>'[1]Table 9'!L85/'[1]Table 1'!D85</f>
        <v>0.38680079593190358</v>
      </c>
      <c r="O85" s="60">
        <f>G85/'[1]Table 1'!D85</f>
        <v>6.4613733510207085</v>
      </c>
      <c r="P85" s="17">
        <f>'[1]Table 6'!L85/G85</f>
        <v>6.0306574754596198</v>
      </c>
    </row>
    <row r="86" spans="1:16" ht="15" x14ac:dyDescent="0.25">
      <c r="A86" s="4" t="s">
        <v>159</v>
      </c>
      <c r="B86" s="4" t="s">
        <v>160</v>
      </c>
      <c r="C86" s="6">
        <f>[1]Municipal!DK7</f>
        <v>82999</v>
      </c>
      <c r="D86" s="6">
        <f>[1]Municipal!DL7</f>
        <v>0</v>
      </c>
      <c r="E86" s="6">
        <f>[1]Municipal!DM7</f>
        <v>0</v>
      </c>
      <c r="F86" s="6">
        <f>[1]Municipal!DN7</f>
        <v>0</v>
      </c>
      <c r="G86" s="6">
        <f>[1]Municipal!DO7</f>
        <v>82999</v>
      </c>
      <c r="H86" s="22">
        <f>[1]Municipal!CO7/[1]Municipal!CX7</f>
        <v>0.3560959011673559</v>
      </c>
      <c r="I86" s="22">
        <f>[1]Municipal!CP7/[1]Municipal!CX7</f>
        <v>0.1048919017955295</v>
      </c>
      <c r="J86" s="22">
        <f>[1]Municipal!CR7/[1]Municipal!CX7</f>
        <v>4.8958278804376275E-2</v>
      </c>
      <c r="K86" s="22">
        <f>[1]Municipal!CS7/[1]Municipal!CX7</f>
        <v>3.5334764173166521E-4</v>
      </c>
      <c r="L86" s="29">
        <f>[1]Municipal!CU7/[1]Municipal!CX7</f>
        <v>0.40443909333612521</v>
      </c>
      <c r="M86" s="29">
        <f>[1]Municipal!CV7/[1]Municipal!CX7</f>
        <v>8.5261477254881438E-2</v>
      </c>
      <c r="N86" s="59">
        <f>'[1]Table 9'!L86/'[1]Table 1'!D86</f>
        <v>0.44986832204665161</v>
      </c>
      <c r="O86" s="60">
        <f>G86/'[1]Table 1'!D86</f>
        <v>7.8065274642588411</v>
      </c>
      <c r="P86" s="17">
        <f>'[1]Table 6'!L86/G86</f>
        <v>7.4819214689333604</v>
      </c>
    </row>
    <row r="87" spans="1:16" ht="15" x14ac:dyDescent="0.25">
      <c r="A87" s="4" t="s">
        <v>161</v>
      </c>
      <c r="B87" s="4" t="s">
        <v>162</v>
      </c>
      <c r="C87" s="6">
        <f>[1]Municipal!DK8</f>
        <v>505525</v>
      </c>
      <c r="D87" s="6">
        <f>[1]Municipal!DL8</f>
        <v>0</v>
      </c>
      <c r="E87" s="6">
        <f>[1]Municipal!DM8</f>
        <v>0</v>
      </c>
      <c r="F87" s="6">
        <f>[1]Municipal!DN8</f>
        <v>1268</v>
      </c>
      <c r="G87" s="6">
        <f>[1]Municipal!DO8</f>
        <v>506793</v>
      </c>
      <c r="H87" s="22">
        <f>[1]Municipal!CO8/[1]Municipal!CX8</f>
        <v>0.23867423191490011</v>
      </c>
      <c r="I87" s="22">
        <f>[1]Municipal!CP8/[1]Municipal!CX8</f>
        <v>0.14185145324109502</v>
      </c>
      <c r="J87" s="22">
        <f>[1]Municipal!CR8/[1]Municipal!CX8</f>
        <v>5.4291123841812734E-2</v>
      </c>
      <c r="K87" s="22">
        <f>[1]Municipal!CS8/[1]Municipal!CX8</f>
        <v>4.3903643697540485E-3</v>
      </c>
      <c r="L87" s="29">
        <f>[1]Municipal!CU8/[1]Municipal!CX8</f>
        <v>0.42449640386474019</v>
      </c>
      <c r="M87" s="29">
        <f>[1]Municipal!CV8/[1]Municipal!CX8</f>
        <v>0.13629642276769791</v>
      </c>
      <c r="N87" s="59">
        <f>'[1]Table 9'!L87/'[1]Table 1'!D87</f>
        <v>1.0136572229397378</v>
      </c>
      <c r="O87" s="60">
        <f>G87/'[1]Table 1'!D87</f>
        <v>13.926327938226484</v>
      </c>
      <c r="P87" s="17">
        <f>'[1]Table 6'!L87/G87</f>
        <v>3.7532227161780054</v>
      </c>
    </row>
    <row r="88" spans="1:16" ht="15" x14ac:dyDescent="0.25">
      <c r="A88" s="4" t="s">
        <v>163</v>
      </c>
      <c r="B88" s="4" t="s">
        <v>164</v>
      </c>
      <c r="C88" s="6">
        <f>[1]Municipal!DK9</f>
        <v>36547</v>
      </c>
      <c r="D88" s="6">
        <f>[1]Municipal!DL9</f>
        <v>0</v>
      </c>
      <c r="E88" s="6">
        <f>[1]Municipal!DM9</f>
        <v>0</v>
      </c>
      <c r="F88" s="6">
        <f>[1]Municipal!DN9</f>
        <v>0</v>
      </c>
      <c r="G88" s="6">
        <f>[1]Municipal!DO9</f>
        <v>36547</v>
      </c>
      <c r="H88" s="22">
        <f>[1]Municipal!CO9/[1]Municipal!CX9</f>
        <v>0.40898991002804791</v>
      </c>
      <c r="I88" s="22">
        <f>[1]Municipal!CP9/[1]Municipal!CX9</f>
        <v>4.094270207263323E-2</v>
      </c>
      <c r="J88" s="22">
        <f>[1]Municipal!CR9/[1]Municipal!CX9</f>
        <v>3.1362692601901429E-2</v>
      </c>
      <c r="K88" s="22">
        <f>[1]Municipal!CS9/[1]Municipal!CX9</f>
        <v>1.748442793137362E-3</v>
      </c>
      <c r="L88" s="29">
        <f>[1]Municipal!CU9/[1]Municipal!CX9</f>
        <v>0.46494007940844351</v>
      </c>
      <c r="M88" s="29">
        <f>[1]Municipal!CV9/[1]Municipal!CX9</f>
        <v>5.2016173095836518E-2</v>
      </c>
      <c r="N88" s="59">
        <f>'[1]Table 9'!L88/'[1]Table 1'!D88</f>
        <v>2.4381095273818456E-3</v>
      </c>
      <c r="O88" s="60">
        <f>G88/'[1]Table 1'!D88</f>
        <v>6.8542760690172546</v>
      </c>
      <c r="P88" s="17">
        <f>'[1]Table 6'!L88/G88</f>
        <v>5.4076942019864829</v>
      </c>
    </row>
    <row r="89" spans="1:16" ht="15" x14ac:dyDescent="0.25">
      <c r="A89" s="4" t="s">
        <v>165</v>
      </c>
      <c r="B89" s="4" t="s">
        <v>166</v>
      </c>
      <c r="C89" s="6">
        <f>[1]Municipal!DK10</f>
        <v>31978</v>
      </c>
      <c r="D89" s="6">
        <f>[1]Municipal!DL10</f>
        <v>0</v>
      </c>
      <c r="E89" s="6">
        <f>[1]Municipal!DM10</f>
        <v>0</v>
      </c>
      <c r="F89" s="6">
        <f>[1]Municipal!DN10</f>
        <v>0</v>
      </c>
      <c r="G89" s="6">
        <f>[1]Municipal!DO10</f>
        <v>31978</v>
      </c>
      <c r="H89" s="22">
        <f>[1]Municipal!CO10/[1]Municipal!CX10</f>
        <v>0.51720866694493983</v>
      </c>
      <c r="I89" s="22">
        <f>[1]Municipal!CP10/[1]Municipal!CX10</f>
        <v>7.8055629340113078E-2</v>
      </c>
      <c r="J89" s="22">
        <f>[1]Municipal!CR10/[1]Municipal!CX10</f>
        <v>5.7830228057526654E-2</v>
      </c>
      <c r="K89" s="22">
        <f>[1]Municipal!CS10/[1]Municipal!CX10</f>
        <v>6.9821272720373391E-3</v>
      </c>
      <c r="L89" s="29">
        <f>[1]Municipal!CU10/[1]Municipal!CX10</f>
        <v>0.30140780935756839</v>
      </c>
      <c r="M89" s="29">
        <f>[1]Municipal!CV10/[1]Municipal!CX10</f>
        <v>3.8515539027814669E-2</v>
      </c>
      <c r="N89" s="59">
        <f>'[1]Table 9'!L89/'[1]Table 1'!D89</f>
        <v>2.9235966735966738E-3</v>
      </c>
      <c r="O89" s="60">
        <f>G89/'[1]Table 1'!D89</f>
        <v>2.0775727650727651</v>
      </c>
      <c r="P89" s="17">
        <f>'[1]Table 6'!L89/G89</f>
        <v>8.3411720557883537</v>
      </c>
    </row>
    <row r="90" spans="1:16" ht="15" x14ac:dyDescent="0.25">
      <c r="A90" s="4" t="s">
        <v>167</v>
      </c>
      <c r="B90" s="4" t="s">
        <v>168</v>
      </c>
      <c r="C90" s="6">
        <f>[1]Municipal!DK11</f>
        <v>120196</v>
      </c>
      <c r="D90" s="6">
        <f>[1]Municipal!DL11</f>
        <v>0</v>
      </c>
      <c r="E90" s="6">
        <f>[1]Municipal!DM11</f>
        <v>0</v>
      </c>
      <c r="F90" s="6">
        <f>[1]Municipal!DN11</f>
        <v>0</v>
      </c>
      <c r="G90" s="6">
        <f>[1]Municipal!DO11</f>
        <v>120196</v>
      </c>
      <c r="H90" s="22">
        <f>[1]Municipal!CO11/[1]Municipal!CX11</f>
        <v>0.3791627729164897</v>
      </c>
      <c r="I90" s="22">
        <f>[1]Municipal!CP11/[1]Municipal!CX11</f>
        <v>0.11491164726871124</v>
      </c>
      <c r="J90" s="22">
        <f>[1]Municipal!CR11/[1]Municipal!CX11</f>
        <v>3.1571234389601563E-2</v>
      </c>
      <c r="K90" s="22">
        <f>[1]Municipal!CS11/[1]Municipal!CX11</f>
        <v>1.6884716676578032E-3</v>
      </c>
      <c r="L90" s="29">
        <f>[1]Municipal!CU11/[1]Municipal!CX11</f>
        <v>0.3791840115538187</v>
      </c>
      <c r="M90" s="29">
        <f>[1]Municipal!CV11/[1]Municipal!CX11</f>
        <v>9.3481862203721011E-2</v>
      </c>
      <c r="N90" s="59">
        <f>'[1]Table 9'!L90/'[1]Table 1'!D90</f>
        <v>0.79879789631855747</v>
      </c>
      <c r="O90" s="60">
        <f>G90/'[1]Table 1'!D90</f>
        <v>9.0305033809166044</v>
      </c>
      <c r="P90" s="17">
        <f>'[1]Table 6'!L90/G90</f>
        <v>6.7927718060501183</v>
      </c>
    </row>
    <row r="91" spans="1:16" ht="15" x14ac:dyDescent="0.25">
      <c r="A91" s="4" t="s">
        <v>169</v>
      </c>
      <c r="B91" s="4" t="s">
        <v>170</v>
      </c>
      <c r="C91" s="6">
        <f>[1]Municipal!DK12</f>
        <v>260204</v>
      </c>
      <c r="D91" s="6">
        <f>[1]Municipal!DL12</f>
        <v>0</v>
      </c>
      <c r="E91" s="6">
        <f>[1]Municipal!DM12</f>
        <v>0</v>
      </c>
      <c r="F91" s="6">
        <f>[1]Municipal!DN12</f>
        <v>0</v>
      </c>
      <c r="G91" s="6">
        <f>[1]Municipal!DO12</f>
        <v>260204</v>
      </c>
      <c r="H91" s="22">
        <f>[1]Municipal!CO12/[1]Municipal!CX12</f>
        <v>0.45213892585214521</v>
      </c>
      <c r="I91" s="22">
        <f>[1]Municipal!CP12/[1]Municipal!CX12</f>
        <v>0.1255482153964867</v>
      </c>
      <c r="J91" s="22">
        <f>[1]Municipal!CR12/[1]Municipal!CX12</f>
        <v>3.7132981110682424E-2</v>
      </c>
      <c r="K91" s="22">
        <f>[1]Municipal!CS12/[1]Municipal!CX12</f>
        <v>3.6219616859444266E-3</v>
      </c>
      <c r="L91" s="29">
        <f>[1]Municipal!CU12/[1]Municipal!CX12</f>
        <v>0.30974071478626491</v>
      </c>
      <c r="M91" s="29">
        <f>[1]Municipal!CV12/[1]Municipal!CX12</f>
        <v>7.1817201168476341E-2</v>
      </c>
      <c r="N91" s="59">
        <f>'[1]Table 9'!L91/'[1]Table 1'!D91</f>
        <v>0.59390231255833248</v>
      </c>
      <c r="O91" s="60">
        <f>G91/'[1]Table 1'!D91</f>
        <v>26.983718759722077</v>
      </c>
      <c r="P91" s="17">
        <f>'[1]Table 6'!L91/G91</f>
        <v>1.7509569414766875</v>
      </c>
    </row>
    <row r="92" spans="1:16" ht="15.95" customHeight="1" thickBot="1" x14ac:dyDescent="0.3">
      <c r="A92" s="81" t="s">
        <v>186</v>
      </c>
      <c r="B92" s="82"/>
      <c r="C92" s="40">
        <f>SUM(C82:C91)</f>
        <v>3440019</v>
      </c>
      <c r="D92" s="7">
        <f>SUM(D82:D91)</f>
        <v>23016</v>
      </c>
      <c r="E92" s="7">
        <f>SUM(E82:E91)</f>
        <v>8401</v>
      </c>
      <c r="F92" s="7">
        <f>SUM(F82:F91)</f>
        <v>20066</v>
      </c>
      <c r="G92" s="7">
        <f>SUM(G82:G91)</f>
        <v>3491502</v>
      </c>
      <c r="H92" s="23">
        <f t="shared" ref="H92:P92" si="2">AVERAGE(H82:H91)</f>
        <v>0.36732404019929282</v>
      </c>
      <c r="I92" s="23">
        <f t="shared" si="2"/>
        <v>0.11902707891248128</v>
      </c>
      <c r="J92" s="23">
        <f t="shared" si="2"/>
        <v>4.6561535569260765E-2</v>
      </c>
      <c r="K92" s="23">
        <f t="shared" si="2"/>
        <v>3.5676631813551566E-3</v>
      </c>
      <c r="L92" s="23">
        <f t="shared" si="2"/>
        <v>0.3833852613088885</v>
      </c>
      <c r="M92" s="23">
        <f t="shared" si="2"/>
        <v>8.0134420828721478E-2</v>
      </c>
      <c r="N92" s="62">
        <f t="shared" si="2"/>
        <v>0.54126908525301276</v>
      </c>
      <c r="O92" s="38">
        <f t="shared" si="2"/>
        <v>10.954782443499827</v>
      </c>
      <c r="P92" s="30">
        <f t="shared" si="2"/>
        <v>5.9340635415139769</v>
      </c>
    </row>
    <row r="93" spans="1:16" ht="17.25" thickTop="1" thickBot="1" x14ac:dyDescent="0.3">
      <c r="A93" s="13"/>
      <c r="B93" s="39"/>
      <c r="C93" s="67"/>
      <c r="D93" s="67"/>
      <c r="E93" s="67"/>
      <c r="F93" s="68"/>
      <c r="G93" s="68"/>
      <c r="H93" s="25"/>
      <c r="I93" s="25"/>
      <c r="J93" s="25"/>
      <c r="K93" s="25"/>
      <c r="L93" s="25"/>
      <c r="M93" s="25"/>
      <c r="N93" s="69"/>
      <c r="O93" s="25"/>
      <c r="P93" s="70"/>
    </row>
    <row r="94" spans="1:16" ht="13.5" customHeight="1" thickTop="1" x14ac:dyDescent="0.25">
      <c r="A94" s="85" t="s">
        <v>187</v>
      </c>
      <c r="B94" s="86"/>
      <c r="C94" s="35">
        <f>SUM(C92,C80,C66)</f>
        <v>15736748</v>
      </c>
      <c r="D94" s="35">
        <f>SUM(D92,D80,D66)</f>
        <v>34079978</v>
      </c>
      <c r="E94" s="35">
        <f>SUM(E92,E80,E66)</f>
        <v>518181</v>
      </c>
      <c r="F94" s="35">
        <f>SUM(F92,F80,F66)</f>
        <v>1160395</v>
      </c>
      <c r="G94" s="35">
        <f>SUM(G92,G80,G66)</f>
        <v>51495304</v>
      </c>
      <c r="H94" s="26">
        <f t="shared" ref="H94:P94" si="3">AVERAGE(H82:H91,H68:H79,H8:H65)</f>
        <v>0.39775610868507744</v>
      </c>
      <c r="I94" s="26">
        <f t="shared" si="3"/>
        <v>0.12371146713525101</v>
      </c>
      <c r="J94" s="26">
        <f t="shared" si="3"/>
        <v>4.2063137816156677E-2</v>
      </c>
      <c r="K94" s="26">
        <f t="shared" si="3"/>
        <v>3.7693782551514129E-3</v>
      </c>
      <c r="L94" s="26">
        <f t="shared" si="3"/>
        <v>0.35106037409346069</v>
      </c>
      <c r="M94" s="26">
        <f t="shared" si="3"/>
        <v>8.1639242408501414E-2</v>
      </c>
      <c r="N94" s="71">
        <f t="shared" si="3"/>
        <v>0.2462202381894138</v>
      </c>
      <c r="O94" s="72">
        <f t="shared" si="3"/>
        <v>4.7543905274791873</v>
      </c>
      <c r="P94" s="73">
        <f t="shared" si="3"/>
        <v>5.5783607134105733</v>
      </c>
    </row>
    <row r="95" spans="1:16" s="24" customFormat="1" ht="12.75" x14ac:dyDescent="0.2">
      <c r="B95" s="74" t="s">
        <v>188</v>
      </c>
      <c r="C95" s="75" t="s">
        <v>0</v>
      </c>
      <c r="D95" s="75" t="s">
        <v>0</v>
      </c>
      <c r="E95" s="75" t="s">
        <v>0</v>
      </c>
      <c r="F95" s="75" t="s">
        <v>0</v>
      </c>
      <c r="G95" s="75" t="s">
        <v>0</v>
      </c>
      <c r="H95" s="27" t="s">
        <v>189</v>
      </c>
      <c r="I95" s="27" t="s">
        <v>189</v>
      </c>
      <c r="J95" s="27"/>
      <c r="K95" s="27"/>
      <c r="L95" s="27" t="s">
        <v>189</v>
      </c>
      <c r="M95" s="27" t="s">
        <v>189</v>
      </c>
      <c r="N95" s="27" t="s">
        <v>189</v>
      </c>
      <c r="O95" s="27"/>
      <c r="P95" s="76" t="s">
        <v>189</v>
      </c>
    </row>
    <row r="96" spans="1:16" ht="15" x14ac:dyDescent="0.25">
      <c r="C96" s="77"/>
      <c r="D96" s="77"/>
      <c r="E96" s="77"/>
      <c r="F96" s="77"/>
      <c r="G96" s="77"/>
      <c r="H96" s="2"/>
      <c r="I96" s="2"/>
      <c r="J96" s="2"/>
      <c r="K96" s="2"/>
      <c r="L96" s="28"/>
      <c r="M96" s="28"/>
      <c r="N96" s="78"/>
      <c r="O96" s="78"/>
    </row>
    <row r="97" spans="3:15" ht="15" x14ac:dyDescent="0.25">
      <c r="C97" s="77"/>
      <c r="D97" s="77"/>
      <c r="E97" s="77"/>
      <c r="F97" s="77"/>
      <c r="G97" s="77"/>
      <c r="H97" s="2"/>
      <c r="I97" s="2"/>
      <c r="J97" s="2"/>
      <c r="K97" s="2"/>
      <c r="L97" s="28"/>
      <c r="M97" s="28"/>
      <c r="N97" s="78"/>
      <c r="O97" s="78"/>
    </row>
    <row r="98" spans="3:15" ht="15" x14ac:dyDescent="0.25">
      <c r="C98" s="77"/>
      <c r="D98" s="77"/>
      <c r="E98" s="77"/>
      <c r="F98" s="77"/>
      <c r="G98" s="77"/>
      <c r="H98" s="2"/>
      <c r="I98" s="2"/>
      <c r="J98" s="2"/>
      <c r="K98" s="2"/>
      <c r="L98" s="28"/>
      <c r="M98" s="28"/>
      <c r="N98" s="78"/>
      <c r="O98" s="78"/>
    </row>
  </sheetData>
  <mergeCells count="7">
    <mergeCell ref="C4:G5"/>
    <mergeCell ref="B4:B6"/>
    <mergeCell ref="A66:B66"/>
    <mergeCell ref="A67:B67"/>
    <mergeCell ref="A80:B80"/>
    <mergeCell ref="A92:B92"/>
    <mergeCell ref="A94:B9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Amanda</dc:creator>
  <cp:lastModifiedBy>Johnson, Amanda</cp:lastModifiedBy>
  <dcterms:created xsi:type="dcterms:W3CDTF">2016-06-30T19:56:06Z</dcterms:created>
  <dcterms:modified xsi:type="dcterms:W3CDTF">2017-04-25T15:12:38Z</dcterms:modified>
</cp:coreProperties>
</file>