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2015-2016\Tables\"/>
    </mc:Choice>
  </mc:AlternateContent>
  <bookViews>
    <workbookView xWindow="0" yWindow="0" windowWidth="19200" windowHeight="11955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1" l="1"/>
  <c r="M92" i="1" s="1"/>
  <c r="I92" i="1"/>
  <c r="K92" i="1" s="1"/>
  <c r="H92" i="1"/>
  <c r="F92" i="1"/>
  <c r="G92" i="1" s="1"/>
  <c r="C92" i="1"/>
  <c r="B92" i="1"/>
  <c r="A92" i="1"/>
  <c r="L91" i="1"/>
  <c r="M91" i="1" s="1"/>
  <c r="I91" i="1"/>
  <c r="J91" i="1" s="1"/>
  <c r="F91" i="1"/>
  <c r="H91" i="1" s="1"/>
  <c r="C91" i="1"/>
  <c r="D91" i="1" s="1"/>
  <c r="B91" i="1"/>
  <c r="A91" i="1"/>
  <c r="L90" i="1"/>
  <c r="M90" i="1" s="1"/>
  <c r="I90" i="1"/>
  <c r="F90" i="1"/>
  <c r="G90" i="1" s="1"/>
  <c r="C90" i="1"/>
  <c r="B90" i="1"/>
  <c r="A90" i="1"/>
  <c r="L89" i="1"/>
  <c r="M89" i="1" s="1"/>
  <c r="I89" i="1"/>
  <c r="J89" i="1" s="1"/>
  <c r="F89" i="1"/>
  <c r="G89" i="1" s="1"/>
  <c r="C89" i="1"/>
  <c r="B89" i="1"/>
  <c r="A89" i="1"/>
  <c r="L88" i="1"/>
  <c r="M88" i="1" s="1"/>
  <c r="I88" i="1"/>
  <c r="K88" i="1" s="1"/>
  <c r="F88" i="1"/>
  <c r="G88" i="1" s="1"/>
  <c r="C88" i="1"/>
  <c r="D88" i="1" s="1"/>
  <c r="B88" i="1"/>
  <c r="A88" i="1"/>
  <c r="L87" i="1"/>
  <c r="M87" i="1" s="1"/>
  <c r="I87" i="1"/>
  <c r="J87" i="1" s="1"/>
  <c r="F87" i="1"/>
  <c r="H87" i="1" s="1"/>
  <c r="C87" i="1"/>
  <c r="D87" i="1" s="1"/>
  <c r="B87" i="1"/>
  <c r="A87" i="1"/>
  <c r="L86" i="1"/>
  <c r="M86" i="1" s="1"/>
  <c r="I86" i="1"/>
  <c r="F86" i="1"/>
  <c r="G86" i="1" s="1"/>
  <c r="C86" i="1"/>
  <c r="B86" i="1"/>
  <c r="A86" i="1"/>
  <c r="L85" i="1"/>
  <c r="M85" i="1" s="1"/>
  <c r="I85" i="1"/>
  <c r="J85" i="1" s="1"/>
  <c r="F85" i="1"/>
  <c r="G85" i="1" s="1"/>
  <c r="C85" i="1"/>
  <c r="B85" i="1"/>
  <c r="A85" i="1"/>
  <c r="L84" i="1"/>
  <c r="M84" i="1" s="1"/>
  <c r="I84" i="1"/>
  <c r="K84" i="1" s="1"/>
  <c r="F84" i="1"/>
  <c r="G84" i="1" s="1"/>
  <c r="C84" i="1"/>
  <c r="D84" i="1" s="1"/>
  <c r="B84" i="1"/>
  <c r="A84" i="1"/>
  <c r="L83" i="1"/>
  <c r="M83" i="1" s="1"/>
  <c r="I83" i="1"/>
  <c r="J83" i="1" s="1"/>
  <c r="F83" i="1"/>
  <c r="H83" i="1" s="1"/>
  <c r="C83" i="1"/>
  <c r="D83" i="1" s="1"/>
  <c r="B83" i="1"/>
  <c r="L82" i="1"/>
  <c r="I82" i="1"/>
  <c r="K82" i="1" s="1"/>
  <c r="F82" i="1"/>
  <c r="H82" i="1" s="1"/>
  <c r="C82" i="1"/>
  <c r="D82" i="1" s="1"/>
  <c r="B82" i="1"/>
  <c r="A82" i="1"/>
  <c r="L79" i="1"/>
  <c r="M79" i="1" s="1"/>
  <c r="I79" i="1"/>
  <c r="J79" i="1" s="1"/>
  <c r="F79" i="1"/>
  <c r="C79" i="1"/>
  <c r="D79" i="1" s="1"/>
  <c r="B79" i="1"/>
  <c r="A79" i="1"/>
  <c r="L78" i="1"/>
  <c r="M78" i="1" s="1"/>
  <c r="I78" i="1"/>
  <c r="K78" i="1" s="1"/>
  <c r="F78" i="1"/>
  <c r="G78" i="1" s="1"/>
  <c r="C78" i="1"/>
  <c r="B78" i="1"/>
  <c r="A78" i="1"/>
  <c r="L77" i="1"/>
  <c r="M77" i="1" s="1"/>
  <c r="I77" i="1"/>
  <c r="J77" i="1" s="1"/>
  <c r="F77" i="1"/>
  <c r="H77" i="1" s="1"/>
  <c r="C77" i="1"/>
  <c r="D77" i="1" s="1"/>
  <c r="B77" i="1"/>
  <c r="A77" i="1"/>
  <c r="L76" i="1"/>
  <c r="M76" i="1" s="1"/>
  <c r="I76" i="1"/>
  <c r="G76" i="1"/>
  <c r="F76" i="1"/>
  <c r="H76" i="1" s="1"/>
  <c r="C76" i="1"/>
  <c r="B76" i="1"/>
  <c r="A76" i="1"/>
  <c r="L75" i="1"/>
  <c r="M75" i="1" s="1"/>
  <c r="I75" i="1"/>
  <c r="F75" i="1"/>
  <c r="G75" i="1" s="1"/>
  <c r="C75" i="1"/>
  <c r="D75" i="1" s="1"/>
  <c r="B75" i="1"/>
  <c r="A75" i="1"/>
  <c r="L74" i="1"/>
  <c r="M74" i="1" s="1"/>
  <c r="I74" i="1"/>
  <c r="K74" i="1" s="1"/>
  <c r="F74" i="1"/>
  <c r="G74" i="1" s="1"/>
  <c r="C74" i="1"/>
  <c r="D74" i="1" s="1"/>
  <c r="B74" i="1"/>
  <c r="A74" i="1"/>
  <c r="L73" i="1"/>
  <c r="M73" i="1" s="1"/>
  <c r="I73" i="1"/>
  <c r="J73" i="1" s="1"/>
  <c r="F73" i="1"/>
  <c r="H73" i="1" s="1"/>
  <c r="C73" i="1"/>
  <c r="D73" i="1" s="1"/>
  <c r="B73" i="1"/>
  <c r="A73" i="1"/>
  <c r="L72" i="1"/>
  <c r="M72" i="1" s="1"/>
  <c r="I72" i="1"/>
  <c r="J72" i="1" s="1"/>
  <c r="F72" i="1"/>
  <c r="G72" i="1" s="1"/>
  <c r="C72" i="1"/>
  <c r="B72" i="1"/>
  <c r="A72" i="1"/>
  <c r="L71" i="1"/>
  <c r="M71" i="1" s="1"/>
  <c r="I71" i="1"/>
  <c r="J71" i="1" s="1"/>
  <c r="F71" i="1"/>
  <c r="H71" i="1" s="1"/>
  <c r="C71" i="1"/>
  <c r="D71" i="1" s="1"/>
  <c r="B71" i="1"/>
  <c r="A71" i="1"/>
  <c r="L70" i="1"/>
  <c r="M70" i="1" s="1"/>
  <c r="I70" i="1"/>
  <c r="K70" i="1" s="1"/>
  <c r="F70" i="1"/>
  <c r="H70" i="1" s="1"/>
  <c r="C70" i="1"/>
  <c r="B70" i="1"/>
  <c r="A70" i="1"/>
  <c r="L69" i="1"/>
  <c r="M69" i="1" s="1"/>
  <c r="I69" i="1"/>
  <c r="J69" i="1" s="1"/>
  <c r="F69" i="1"/>
  <c r="H69" i="1" s="1"/>
  <c r="C69" i="1"/>
  <c r="B69" i="1"/>
  <c r="A69" i="1"/>
  <c r="L68" i="1"/>
  <c r="I68" i="1"/>
  <c r="J68" i="1" s="1"/>
  <c r="F68" i="1"/>
  <c r="G68" i="1" s="1"/>
  <c r="C68" i="1"/>
  <c r="B68" i="1"/>
  <c r="A68" i="1"/>
  <c r="L65" i="1"/>
  <c r="M65" i="1" s="1"/>
  <c r="I65" i="1"/>
  <c r="K65" i="1" s="1"/>
  <c r="F65" i="1"/>
  <c r="G65" i="1" s="1"/>
  <c r="C65" i="1"/>
  <c r="D65" i="1" s="1"/>
  <c r="B65" i="1"/>
  <c r="A65" i="1"/>
  <c r="L64" i="1"/>
  <c r="M64" i="1" s="1"/>
  <c r="I64" i="1"/>
  <c r="J64" i="1" s="1"/>
  <c r="F64" i="1"/>
  <c r="H64" i="1" s="1"/>
  <c r="C64" i="1"/>
  <c r="D64" i="1" s="1"/>
  <c r="B64" i="1"/>
  <c r="A64" i="1"/>
  <c r="L63" i="1"/>
  <c r="M63" i="1" s="1"/>
  <c r="I63" i="1"/>
  <c r="J63" i="1" s="1"/>
  <c r="F63" i="1"/>
  <c r="G63" i="1" s="1"/>
  <c r="C63" i="1"/>
  <c r="B63" i="1"/>
  <c r="A63" i="1"/>
  <c r="L62" i="1"/>
  <c r="M62" i="1" s="1"/>
  <c r="I62" i="1"/>
  <c r="J62" i="1" s="1"/>
  <c r="F62" i="1"/>
  <c r="G62" i="1" s="1"/>
  <c r="C62" i="1"/>
  <c r="D62" i="1" s="1"/>
  <c r="B62" i="1"/>
  <c r="A62" i="1"/>
  <c r="B61" i="1"/>
  <c r="A61" i="1"/>
  <c r="L60" i="1"/>
  <c r="M60" i="1" s="1"/>
  <c r="I60" i="1"/>
  <c r="J60" i="1" s="1"/>
  <c r="F60" i="1"/>
  <c r="G60" i="1" s="1"/>
  <c r="C60" i="1"/>
  <c r="B60" i="1"/>
  <c r="A60" i="1"/>
  <c r="L59" i="1"/>
  <c r="M59" i="1" s="1"/>
  <c r="I59" i="1"/>
  <c r="J59" i="1" s="1"/>
  <c r="F59" i="1"/>
  <c r="G59" i="1" s="1"/>
  <c r="C59" i="1"/>
  <c r="D59" i="1" s="1"/>
  <c r="B59" i="1"/>
  <c r="A59" i="1"/>
  <c r="B58" i="1"/>
  <c r="A58" i="1"/>
  <c r="L57" i="1"/>
  <c r="M57" i="1" s="1"/>
  <c r="I57" i="1"/>
  <c r="J57" i="1" s="1"/>
  <c r="F57" i="1"/>
  <c r="G57" i="1" s="1"/>
  <c r="C57" i="1"/>
  <c r="B57" i="1"/>
  <c r="A57" i="1"/>
  <c r="L56" i="1"/>
  <c r="M56" i="1" s="1"/>
  <c r="I56" i="1"/>
  <c r="J56" i="1" s="1"/>
  <c r="F56" i="1"/>
  <c r="G56" i="1" s="1"/>
  <c r="C56" i="1"/>
  <c r="D56" i="1" s="1"/>
  <c r="B56" i="1"/>
  <c r="A56" i="1"/>
  <c r="L55" i="1"/>
  <c r="M55" i="1" s="1"/>
  <c r="I55" i="1"/>
  <c r="F55" i="1"/>
  <c r="G55" i="1" s="1"/>
  <c r="C55" i="1"/>
  <c r="B55" i="1"/>
  <c r="A55" i="1"/>
  <c r="L54" i="1"/>
  <c r="M54" i="1" s="1"/>
  <c r="I54" i="1"/>
  <c r="J54" i="1" s="1"/>
  <c r="F54" i="1"/>
  <c r="C54" i="1"/>
  <c r="B54" i="1"/>
  <c r="A54" i="1"/>
  <c r="L53" i="1"/>
  <c r="M53" i="1" s="1"/>
  <c r="I53" i="1"/>
  <c r="J53" i="1" s="1"/>
  <c r="F53" i="1"/>
  <c r="G53" i="1" s="1"/>
  <c r="C53" i="1"/>
  <c r="B53" i="1"/>
  <c r="A53" i="1"/>
  <c r="L52" i="1"/>
  <c r="M52" i="1" s="1"/>
  <c r="I52" i="1"/>
  <c r="F52" i="1"/>
  <c r="H52" i="1" s="1"/>
  <c r="C52" i="1"/>
  <c r="B52" i="1"/>
  <c r="A52" i="1"/>
  <c r="L51" i="1"/>
  <c r="M51" i="1" s="1"/>
  <c r="I51" i="1"/>
  <c r="J51" i="1" s="1"/>
  <c r="F51" i="1"/>
  <c r="C51" i="1"/>
  <c r="B51" i="1"/>
  <c r="A51" i="1"/>
  <c r="L50" i="1"/>
  <c r="M50" i="1" s="1"/>
  <c r="I50" i="1"/>
  <c r="J50" i="1" s="1"/>
  <c r="F50" i="1"/>
  <c r="G50" i="1" s="1"/>
  <c r="C50" i="1"/>
  <c r="B50" i="1"/>
  <c r="A50" i="1"/>
  <c r="L49" i="1"/>
  <c r="M49" i="1" s="1"/>
  <c r="I49" i="1"/>
  <c r="K49" i="1" s="1"/>
  <c r="F49" i="1"/>
  <c r="C49" i="1"/>
  <c r="D49" i="1" s="1"/>
  <c r="B49" i="1"/>
  <c r="A49" i="1"/>
  <c r="L48" i="1"/>
  <c r="M48" i="1" s="1"/>
  <c r="I48" i="1"/>
  <c r="F48" i="1"/>
  <c r="H48" i="1" s="1"/>
  <c r="C48" i="1"/>
  <c r="D48" i="1" s="1"/>
  <c r="B48" i="1"/>
  <c r="A48" i="1"/>
  <c r="L47" i="1"/>
  <c r="M47" i="1" s="1"/>
  <c r="I47" i="1"/>
  <c r="K47" i="1" s="1"/>
  <c r="F47" i="1"/>
  <c r="C47" i="1"/>
  <c r="B47" i="1"/>
  <c r="A47" i="1"/>
  <c r="L46" i="1"/>
  <c r="M46" i="1" s="1"/>
  <c r="I46" i="1"/>
  <c r="F46" i="1"/>
  <c r="C46" i="1"/>
  <c r="B46" i="1"/>
  <c r="A46" i="1"/>
  <c r="L45" i="1"/>
  <c r="M45" i="1" s="1"/>
  <c r="I45" i="1"/>
  <c r="K45" i="1" s="1"/>
  <c r="F45" i="1"/>
  <c r="G45" i="1" s="1"/>
  <c r="C45" i="1"/>
  <c r="B45" i="1"/>
  <c r="A45" i="1"/>
  <c r="L44" i="1"/>
  <c r="M44" i="1" s="1"/>
  <c r="I44" i="1"/>
  <c r="F44" i="1"/>
  <c r="H44" i="1" s="1"/>
  <c r="C44" i="1"/>
  <c r="D44" i="1" s="1"/>
  <c r="B44" i="1"/>
  <c r="A44" i="1"/>
  <c r="L43" i="1"/>
  <c r="M43" i="1" s="1"/>
  <c r="I43" i="1"/>
  <c r="J43" i="1" s="1"/>
  <c r="F43" i="1"/>
  <c r="C43" i="1"/>
  <c r="B43" i="1"/>
  <c r="A43" i="1"/>
  <c r="L42" i="1"/>
  <c r="M42" i="1" s="1"/>
  <c r="K42" i="1"/>
  <c r="I42" i="1"/>
  <c r="J42" i="1" s="1"/>
  <c r="F42" i="1"/>
  <c r="C42" i="1"/>
  <c r="B42" i="1"/>
  <c r="A42" i="1"/>
  <c r="L41" i="1"/>
  <c r="M41" i="1" s="1"/>
  <c r="I41" i="1"/>
  <c r="J41" i="1" s="1"/>
  <c r="F41" i="1"/>
  <c r="H41" i="1" s="1"/>
  <c r="D41" i="1"/>
  <c r="C41" i="1"/>
  <c r="B41" i="1"/>
  <c r="A41" i="1"/>
  <c r="L40" i="1"/>
  <c r="M40" i="1" s="1"/>
  <c r="I40" i="1"/>
  <c r="F40" i="1"/>
  <c r="G40" i="1" s="1"/>
  <c r="D40" i="1"/>
  <c r="C40" i="1"/>
  <c r="B40" i="1"/>
  <c r="A40" i="1"/>
  <c r="M39" i="1"/>
  <c r="L39" i="1"/>
  <c r="I39" i="1"/>
  <c r="K39" i="1" s="1"/>
  <c r="F39" i="1"/>
  <c r="C39" i="1"/>
  <c r="D39" i="1" s="1"/>
  <c r="B39" i="1"/>
  <c r="A39" i="1"/>
  <c r="L38" i="1"/>
  <c r="M38" i="1" s="1"/>
  <c r="I38" i="1"/>
  <c r="F38" i="1"/>
  <c r="H38" i="1" s="1"/>
  <c r="C38" i="1"/>
  <c r="B38" i="1"/>
  <c r="A38" i="1"/>
  <c r="L37" i="1"/>
  <c r="M37" i="1" s="1"/>
  <c r="I37" i="1"/>
  <c r="K37" i="1" s="1"/>
  <c r="F37" i="1"/>
  <c r="G37" i="1" s="1"/>
  <c r="C37" i="1"/>
  <c r="B37" i="1"/>
  <c r="A37" i="1"/>
  <c r="L36" i="1"/>
  <c r="M36" i="1" s="1"/>
  <c r="I36" i="1"/>
  <c r="J36" i="1" s="1"/>
  <c r="F36" i="1"/>
  <c r="H36" i="1" s="1"/>
  <c r="C36" i="1"/>
  <c r="B36" i="1"/>
  <c r="A36" i="1"/>
  <c r="L35" i="1"/>
  <c r="M35" i="1" s="1"/>
  <c r="I35" i="1"/>
  <c r="K35" i="1" s="1"/>
  <c r="F35" i="1"/>
  <c r="G35" i="1" s="1"/>
  <c r="C35" i="1"/>
  <c r="B35" i="1"/>
  <c r="A35" i="1"/>
  <c r="L34" i="1"/>
  <c r="M34" i="1" s="1"/>
  <c r="I34" i="1"/>
  <c r="K34" i="1" s="1"/>
  <c r="F34" i="1"/>
  <c r="H34" i="1" s="1"/>
  <c r="C34" i="1"/>
  <c r="D34" i="1" s="1"/>
  <c r="B34" i="1"/>
  <c r="A34" i="1"/>
  <c r="L33" i="1"/>
  <c r="M33" i="1" s="1"/>
  <c r="I33" i="1"/>
  <c r="J33" i="1" s="1"/>
  <c r="F33" i="1"/>
  <c r="G33" i="1" s="1"/>
  <c r="C33" i="1"/>
  <c r="B33" i="1"/>
  <c r="A33" i="1"/>
  <c r="L32" i="1"/>
  <c r="M32" i="1" s="1"/>
  <c r="I32" i="1"/>
  <c r="F32" i="1"/>
  <c r="G32" i="1" s="1"/>
  <c r="C32" i="1"/>
  <c r="B32" i="1"/>
  <c r="A32" i="1"/>
  <c r="L31" i="1"/>
  <c r="M31" i="1" s="1"/>
  <c r="I31" i="1"/>
  <c r="K31" i="1" s="1"/>
  <c r="F31" i="1"/>
  <c r="G31" i="1" s="1"/>
  <c r="C31" i="1"/>
  <c r="D31" i="1" s="1"/>
  <c r="B31" i="1"/>
  <c r="A31" i="1"/>
  <c r="L30" i="1"/>
  <c r="M30" i="1" s="1"/>
  <c r="I30" i="1"/>
  <c r="J30" i="1" s="1"/>
  <c r="F30" i="1"/>
  <c r="H30" i="1" s="1"/>
  <c r="C30" i="1"/>
  <c r="D30" i="1" s="1"/>
  <c r="B30" i="1"/>
  <c r="A30" i="1"/>
  <c r="L29" i="1"/>
  <c r="M29" i="1" s="1"/>
  <c r="I29" i="1"/>
  <c r="K29" i="1" s="1"/>
  <c r="F29" i="1"/>
  <c r="H29" i="1" s="1"/>
  <c r="C29" i="1"/>
  <c r="B29" i="1"/>
  <c r="A29" i="1"/>
  <c r="L28" i="1"/>
  <c r="M28" i="1" s="1"/>
  <c r="I28" i="1"/>
  <c r="J28" i="1" s="1"/>
  <c r="F28" i="1"/>
  <c r="H28" i="1" s="1"/>
  <c r="C28" i="1"/>
  <c r="B28" i="1"/>
  <c r="A28" i="1"/>
  <c r="L27" i="1"/>
  <c r="M27" i="1" s="1"/>
  <c r="I27" i="1"/>
  <c r="K27" i="1" s="1"/>
  <c r="F27" i="1"/>
  <c r="G27" i="1" s="1"/>
  <c r="C27" i="1"/>
  <c r="B27" i="1"/>
  <c r="A27" i="1"/>
  <c r="L26" i="1"/>
  <c r="M26" i="1" s="1"/>
  <c r="I26" i="1"/>
  <c r="J26" i="1" s="1"/>
  <c r="F26" i="1"/>
  <c r="H26" i="1" s="1"/>
  <c r="C26" i="1"/>
  <c r="D26" i="1" s="1"/>
  <c r="B26" i="1"/>
  <c r="A26" i="1"/>
  <c r="L25" i="1"/>
  <c r="M25" i="1" s="1"/>
  <c r="I25" i="1"/>
  <c r="J25" i="1" s="1"/>
  <c r="F25" i="1"/>
  <c r="G25" i="1" s="1"/>
  <c r="C25" i="1"/>
  <c r="B25" i="1"/>
  <c r="A25" i="1"/>
  <c r="L24" i="1"/>
  <c r="M24" i="1" s="1"/>
  <c r="I24" i="1"/>
  <c r="F24" i="1"/>
  <c r="H24" i="1" s="1"/>
  <c r="C24" i="1"/>
  <c r="D24" i="1" s="1"/>
  <c r="B24" i="1"/>
  <c r="A24" i="1"/>
  <c r="L23" i="1"/>
  <c r="M23" i="1" s="1"/>
  <c r="I23" i="1"/>
  <c r="K23" i="1" s="1"/>
  <c r="F23" i="1"/>
  <c r="G23" i="1" s="1"/>
  <c r="C23" i="1"/>
  <c r="B23" i="1"/>
  <c r="A23" i="1"/>
  <c r="L22" i="1"/>
  <c r="M22" i="1" s="1"/>
  <c r="I22" i="1"/>
  <c r="K22" i="1" s="1"/>
  <c r="F22" i="1"/>
  <c r="H22" i="1" s="1"/>
  <c r="C22" i="1"/>
  <c r="D22" i="1" s="1"/>
  <c r="B22" i="1"/>
  <c r="A22" i="1"/>
  <c r="L21" i="1"/>
  <c r="M21" i="1" s="1"/>
  <c r="I21" i="1"/>
  <c r="K21" i="1" s="1"/>
  <c r="F21" i="1"/>
  <c r="H21" i="1" s="1"/>
  <c r="C21" i="1"/>
  <c r="B21" i="1"/>
  <c r="A21" i="1"/>
  <c r="L20" i="1"/>
  <c r="M20" i="1" s="1"/>
  <c r="I20" i="1"/>
  <c r="J20" i="1" s="1"/>
  <c r="F20" i="1"/>
  <c r="H20" i="1" s="1"/>
  <c r="C20" i="1"/>
  <c r="B20" i="1"/>
  <c r="A20" i="1"/>
  <c r="L19" i="1"/>
  <c r="M19" i="1" s="1"/>
  <c r="I19" i="1"/>
  <c r="K19" i="1" s="1"/>
  <c r="F19" i="1"/>
  <c r="G19" i="1" s="1"/>
  <c r="C19" i="1"/>
  <c r="B19" i="1"/>
  <c r="A19" i="1"/>
  <c r="L18" i="1"/>
  <c r="M18" i="1" s="1"/>
  <c r="I18" i="1"/>
  <c r="K18" i="1" s="1"/>
  <c r="F18" i="1"/>
  <c r="H18" i="1" s="1"/>
  <c r="C18" i="1"/>
  <c r="D18" i="1" s="1"/>
  <c r="B18" i="1"/>
  <c r="A18" i="1"/>
  <c r="L17" i="1"/>
  <c r="M17" i="1" s="1"/>
  <c r="I17" i="1"/>
  <c r="K17" i="1" s="1"/>
  <c r="F17" i="1"/>
  <c r="G17" i="1" s="1"/>
  <c r="C17" i="1"/>
  <c r="B17" i="1"/>
  <c r="A17" i="1"/>
  <c r="L16" i="1"/>
  <c r="M16" i="1" s="1"/>
  <c r="I16" i="1"/>
  <c r="F16" i="1"/>
  <c r="G16" i="1" s="1"/>
  <c r="C16" i="1"/>
  <c r="D16" i="1" s="1"/>
  <c r="B16" i="1"/>
  <c r="A16" i="1"/>
  <c r="L15" i="1"/>
  <c r="M15" i="1" s="1"/>
  <c r="I15" i="1"/>
  <c r="K15" i="1" s="1"/>
  <c r="F15" i="1"/>
  <c r="G15" i="1" s="1"/>
  <c r="C15" i="1"/>
  <c r="B15" i="1"/>
  <c r="A15" i="1"/>
  <c r="L14" i="1"/>
  <c r="M14" i="1" s="1"/>
  <c r="I14" i="1"/>
  <c r="K14" i="1" s="1"/>
  <c r="F14" i="1"/>
  <c r="H14" i="1" s="1"/>
  <c r="C14" i="1"/>
  <c r="D14" i="1" s="1"/>
  <c r="B14" i="1"/>
  <c r="A14" i="1"/>
  <c r="L13" i="1"/>
  <c r="M13" i="1" s="1"/>
  <c r="I13" i="1"/>
  <c r="K13" i="1" s="1"/>
  <c r="F13" i="1"/>
  <c r="H13" i="1" s="1"/>
  <c r="C13" i="1"/>
  <c r="B13" i="1"/>
  <c r="A13" i="1"/>
  <c r="L12" i="1"/>
  <c r="M12" i="1" s="1"/>
  <c r="I12" i="1"/>
  <c r="J12" i="1" s="1"/>
  <c r="F12" i="1"/>
  <c r="H12" i="1" s="1"/>
  <c r="C12" i="1"/>
  <c r="D12" i="1" s="1"/>
  <c r="B12" i="1"/>
  <c r="A12" i="1"/>
  <c r="L11" i="1"/>
  <c r="M11" i="1" s="1"/>
  <c r="I11" i="1"/>
  <c r="K11" i="1" s="1"/>
  <c r="F11" i="1"/>
  <c r="G11" i="1" s="1"/>
  <c r="C11" i="1"/>
  <c r="B11" i="1"/>
  <c r="A11" i="1"/>
  <c r="L10" i="1"/>
  <c r="M10" i="1" s="1"/>
  <c r="I10" i="1"/>
  <c r="K10" i="1" s="1"/>
  <c r="F10" i="1"/>
  <c r="H10" i="1" s="1"/>
  <c r="C10" i="1"/>
  <c r="D10" i="1" s="1"/>
  <c r="B10" i="1"/>
  <c r="A10" i="1"/>
  <c r="L9" i="1"/>
  <c r="M9" i="1" s="1"/>
  <c r="I9" i="1"/>
  <c r="J9" i="1" s="1"/>
  <c r="F9" i="1"/>
  <c r="G9" i="1" s="1"/>
  <c r="C9" i="1"/>
  <c r="B9" i="1"/>
  <c r="A9" i="1"/>
  <c r="L8" i="1"/>
  <c r="M8" i="1" s="1"/>
  <c r="I8" i="1"/>
  <c r="K8" i="1" s="1"/>
  <c r="F8" i="1"/>
  <c r="G8" i="1" s="1"/>
  <c r="C8" i="1"/>
  <c r="B8" i="1"/>
  <c r="A8" i="1"/>
  <c r="K9" i="1" l="1"/>
  <c r="D17" i="1"/>
  <c r="D25" i="1"/>
  <c r="G38" i="1"/>
  <c r="H40" i="1"/>
  <c r="H32" i="1"/>
  <c r="K33" i="1"/>
  <c r="J47" i="1"/>
  <c r="H56" i="1"/>
  <c r="K60" i="1"/>
  <c r="K63" i="1"/>
  <c r="K79" i="1"/>
  <c r="H8" i="1"/>
  <c r="G18" i="1"/>
  <c r="J19" i="1"/>
  <c r="J39" i="1"/>
  <c r="H63" i="1"/>
  <c r="G71" i="1"/>
  <c r="J21" i="1"/>
  <c r="D23" i="1"/>
  <c r="G24" i="1"/>
  <c r="G26" i="1"/>
  <c r="K50" i="1"/>
  <c r="D57" i="1"/>
  <c r="K68" i="1"/>
  <c r="G70" i="1"/>
  <c r="D78" i="1"/>
  <c r="H50" i="1"/>
  <c r="K57" i="1"/>
  <c r="H60" i="1"/>
  <c r="K64" i="1"/>
  <c r="H85" i="1"/>
  <c r="D9" i="1"/>
  <c r="D15" i="1"/>
  <c r="J15" i="1"/>
  <c r="J17" i="1"/>
  <c r="H23" i="1"/>
  <c r="K28" i="1"/>
  <c r="K41" i="1"/>
  <c r="K51" i="1"/>
  <c r="H53" i="1"/>
  <c r="D89" i="1"/>
  <c r="K12" i="1"/>
  <c r="H16" i="1"/>
  <c r="K20" i="1"/>
  <c r="K25" i="1"/>
  <c r="G28" i="1"/>
  <c r="D33" i="1"/>
  <c r="J35" i="1"/>
  <c r="H37" i="1"/>
  <c r="K43" i="1"/>
  <c r="K83" i="1"/>
  <c r="D86" i="1"/>
  <c r="G87" i="1"/>
  <c r="G91" i="1"/>
  <c r="D13" i="1"/>
  <c r="D69" i="1"/>
  <c r="G14" i="1"/>
  <c r="D19" i="1"/>
  <c r="H27" i="1"/>
  <c r="C66" i="1"/>
  <c r="H11" i="1"/>
  <c r="J13" i="1"/>
  <c r="J16" i="1"/>
  <c r="K16" i="1"/>
  <c r="H19" i="1"/>
  <c r="G20" i="1"/>
  <c r="D27" i="1"/>
  <c r="G30" i="1"/>
  <c r="H35" i="1"/>
  <c r="G36" i="1"/>
  <c r="D45" i="1"/>
  <c r="J46" i="1"/>
  <c r="K46" i="1"/>
  <c r="D52" i="1"/>
  <c r="K86" i="1"/>
  <c r="J86" i="1"/>
  <c r="K90" i="1"/>
  <c r="J90" i="1"/>
  <c r="K55" i="1"/>
  <c r="J55" i="1"/>
  <c r="D11" i="1"/>
  <c r="D21" i="1"/>
  <c r="J29" i="1"/>
  <c r="J32" i="1"/>
  <c r="K32" i="1"/>
  <c r="D35" i="1"/>
  <c r="J38" i="1"/>
  <c r="K38" i="1"/>
  <c r="H42" i="1"/>
  <c r="G42" i="1"/>
  <c r="D53" i="1"/>
  <c r="H54" i="1"/>
  <c r="G54" i="1"/>
  <c r="C80" i="1"/>
  <c r="K76" i="1"/>
  <c r="J76" i="1"/>
  <c r="G12" i="1"/>
  <c r="G22" i="1"/>
  <c r="J23" i="1"/>
  <c r="J24" i="1"/>
  <c r="K24" i="1"/>
  <c r="D29" i="1"/>
  <c r="J31" i="1"/>
  <c r="D37" i="1"/>
  <c r="J37" i="1"/>
  <c r="G41" i="1"/>
  <c r="G46" i="1"/>
  <c r="H46" i="1"/>
  <c r="G49" i="1"/>
  <c r="H49" i="1"/>
  <c r="D55" i="1"/>
  <c r="D70" i="1"/>
  <c r="J75" i="1"/>
  <c r="K75" i="1"/>
  <c r="H79" i="1"/>
  <c r="G79" i="1"/>
  <c r="D92" i="1"/>
  <c r="L93" i="1"/>
  <c r="G10" i="1"/>
  <c r="J11" i="1"/>
  <c r="H15" i="1"/>
  <c r="J27" i="1"/>
  <c r="H31" i="1"/>
  <c r="G34" i="1"/>
  <c r="H45" i="1"/>
  <c r="K53" i="1"/>
  <c r="K54" i="1"/>
  <c r="H59" i="1"/>
  <c r="H62" i="1"/>
  <c r="K71" i="1"/>
  <c r="K72" i="1"/>
  <c r="H74" i="1"/>
  <c r="H75" i="1"/>
  <c r="H86" i="1"/>
  <c r="K87" i="1"/>
  <c r="H89" i="1"/>
  <c r="H90" i="1"/>
  <c r="K91" i="1"/>
  <c r="L80" i="1"/>
  <c r="H57" i="1"/>
  <c r="D60" i="1"/>
  <c r="D63" i="1"/>
  <c r="G64" i="1"/>
  <c r="H65" i="1"/>
  <c r="I80" i="1"/>
  <c r="H78" i="1"/>
  <c r="G82" i="1"/>
  <c r="M82" i="1"/>
  <c r="G83" i="1"/>
  <c r="J84" i="1"/>
  <c r="I66" i="1"/>
  <c r="H9" i="1"/>
  <c r="H17" i="1"/>
  <c r="H25" i="1"/>
  <c r="K26" i="1"/>
  <c r="K30" i="1"/>
  <c r="H33" i="1"/>
  <c r="F66" i="1"/>
  <c r="J8" i="1"/>
  <c r="K36" i="1"/>
  <c r="J44" i="1"/>
  <c r="K44" i="1"/>
  <c r="J52" i="1"/>
  <c r="K52" i="1"/>
  <c r="D54" i="1"/>
  <c r="I95" i="1"/>
  <c r="D42" i="1"/>
  <c r="D46" i="1"/>
  <c r="J48" i="1"/>
  <c r="K48" i="1"/>
  <c r="D8" i="1"/>
  <c r="L66" i="1"/>
  <c r="J10" i="1"/>
  <c r="G13" i="1"/>
  <c r="J14" i="1"/>
  <c r="J18" i="1"/>
  <c r="D20" i="1"/>
  <c r="G21" i="1"/>
  <c r="J22" i="1"/>
  <c r="D28" i="1"/>
  <c r="G29" i="1"/>
  <c r="D32" i="1"/>
  <c r="J34" i="1"/>
  <c r="D36" i="1"/>
  <c r="G39" i="1"/>
  <c r="H39" i="1"/>
  <c r="J40" i="1"/>
  <c r="K40" i="1"/>
  <c r="G43" i="1"/>
  <c r="H43" i="1"/>
  <c r="G51" i="1"/>
  <c r="H51" i="1"/>
  <c r="M66" i="1"/>
  <c r="D38" i="1"/>
  <c r="G47" i="1"/>
  <c r="H47" i="1"/>
  <c r="D50" i="1"/>
  <c r="D43" i="1"/>
  <c r="G44" i="1"/>
  <c r="J45" i="1"/>
  <c r="D47" i="1"/>
  <c r="G48" i="1"/>
  <c r="J49" i="1"/>
  <c r="D51" i="1"/>
  <c r="G52" i="1"/>
  <c r="H55" i="1"/>
  <c r="K56" i="1"/>
  <c r="K59" i="1"/>
  <c r="K62" i="1"/>
  <c r="D68" i="1"/>
  <c r="H68" i="1"/>
  <c r="G69" i="1"/>
  <c r="K69" i="1"/>
  <c r="J70" i="1"/>
  <c r="D72" i="1"/>
  <c r="H72" i="1"/>
  <c r="G73" i="1"/>
  <c r="K73" i="1"/>
  <c r="J74" i="1"/>
  <c r="D76" i="1"/>
  <c r="G77" i="1"/>
  <c r="K77" i="1"/>
  <c r="J78" i="1"/>
  <c r="F80" i="1"/>
  <c r="H84" i="1"/>
  <c r="K85" i="1"/>
  <c r="H88" i="1"/>
  <c r="K89" i="1"/>
  <c r="I93" i="1"/>
  <c r="M93" i="1"/>
  <c r="F95" i="1"/>
  <c r="M68" i="1"/>
  <c r="M80" i="1" s="1"/>
  <c r="J82" i="1"/>
  <c r="D85" i="1"/>
  <c r="F93" i="1"/>
  <c r="C95" i="1"/>
  <c r="J65" i="1"/>
  <c r="J88" i="1"/>
  <c r="D90" i="1"/>
  <c r="J92" i="1"/>
  <c r="C93" i="1"/>
  <c r="L95" i="1"/>
  <c r="G80" i="1" l="1"/>
  <c r="H66" i="1"/>
  <c r="G66" i="1"/>
  <c r="D95" i="1"/>
  <c r="H93" i="1"/>
  <c r="J80" i="1"/>
  <c r="K66" i="1"/>
  <c r="K93" i="1"/>
  <c r="K80" i="1"/>
  <c r="H80" i="1"/>
  <c r="G93" i="1"/>
  <c r="H95" i="1"/>
  <c r="E95" i="1"/>
  <c r="M95" i="1"/>
  <c r="D93" i="1"/>
  <c r="K95" i="1"/>
  <c r="D80" i="1"/>
  <c r="D66" i="1"/>
  <c r="G95" i="1"/>
  <c r="J93" i="1"/>
  <c r="J95" i="1"/>
  <c r="J66" i="1"/>
</calcChain>
</file>

<file path=xl/sharedStrings.xml><?xml version="1.0" encoding="utf-8"?>
<sst xmlns="http://schemas.openxmlformats.org/spreadsheetml/2006/main" count="39" uniqueCount="25">
  <si>
    <t>DRAFT Statistical Report of North Carolina Public Libraries</t>
  </si>
  <si>
    <t>TABLE 6 - OPERATING EXPENDITURES</t>
  </si>
  <si>
    <t>July 1, 2015 - June 30, 2016</t>
  </si>
  <si>
    <t>% of Total</t>
  </si>
  <si>
    <t xml:space="preserve">Personnel </t>
  </si>
  <si>
    <t xml:space="preserve">% of Total </t>
  </si>
  <si>
    <t xml:space="preserve">Collection </t>
  </si>
  <si>
    <t>Other</t>
  </si>
  <si>
    <t xml:space="preserve">Total </t>
  </si>
  <si>
    <t>Personnel</t>
  </si>
  <si>
    <t>For</t>
  </si>
  <si>
    <t>Costs ($)</t>
  </si>
  <si>
    <t>Collection</t>
  </si>
  <si>
    <t>Total ($)</t>
  </si>
  <si>
    <t>Operating ($)</t>
  </si>
  <si>
    <t>($)</t>
  </si>
  <si>
    <t xml:space="preserve">Per Capita </t>
  </si>
  <si>
    <t xml:space="preserve">Other </t>
  </si>
  <si>
    <t xml:space="preserve"> Operating </t>
  </si>
  <si>
    <t xml:space="preserve"> Per Capita</t>
  </si>
  <si>
    <t>County Libraries</t>
  </si>
  <si>
    <t>Mean average</t>
  </si>
  <si>
    <t>Regional Libraries</t>
  </si>
  <si>
    <t>Municipal Libraries</t>
  </si>
  <si>
    <t>NC mean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</si>
</sst>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_);_(&quot;$&quot;* \(#,##0.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/>
    <xf numFmtId="9" fontId="2" fillId="0" borderId="2" xfId="3" applyFont="1" applyBorder="1"/>
    <xf numFmtId="44" fontId="2" fillId="0" borderId="2" xfId="2" applyFont="1" applyBorder="1"/>
    <xf numFmtId="3" fontId="3" fillId="0" borderId="0" xfId="0" applyNumberFormat="1" applyFont="1"/>
    <xf numFmtId="164" fontId="3" fillId="0" borderId="0" xfId="3" applyNumberFormat="1" applyFont="1"/>
    <xf numFmtId="44" fontId="3" fillId="0" borderId="0" xfId="2" applyFont="1"/>
    <xf numFmtId="165" fontId="3" fillId="0" borderId="0" xfId="2" applyNumberFormat="1" applyFont="1"/>
    <xf numFmtId="0" fontId="4" fillId="0" borderId="0" xfId="0" applyFont="1" applyFill="1" applyBorder="1" applyAlignment="1">
      <alignment horizontal="right"/>
    </xf>
    <xf numFmtId="0" fontId="3" fillId="0" borderId="0" xfId="0" applyFont="1"/>
    <xf numFmtId="0" fontId="5" fillId="0" borderId="0" xfId="0" applyFont="1" applyFill="1"/>
    <xf numFmtId="0" fontId="2" fillId="0" borderId="0" xfId="0" applyFont="1" applyFill="1" applyBorder="1"/>
    <xf numFmtId="3" fontId="2" fillId="0" borderId="0" xfId="0" applyNumberFormat="1" applyFont="1" applyFill="1" applyBorder="1"/>
    <xf numFmtId="9" fontId="2" fillId="0" borderId="0" xfId="3" applyFont="1" applyFill="1" applyBorder="1"/>
    <xf numFmtId="44" fontId="2" fillId="0" borderId="0" xfId="2" applyFont="1" applyFill="1" applyBorder="1"/>
    <xf numFmtId="166" fontId="4" fillId="0" borderId="0" xfId="1" applyNumberFormat="1" applyFont="1" applyFill="1" applyBorder="1" applyAlignment="1">
      <alignment horizontal="right"/>
    </xf>
    <xf numFmtId="0" fontId="2" fillId="0" borderId="3" xfId="0" applyFont="1" applyFill="1" applyBorder="1"/>
    <xf numFmtId="0" fontId="6" fillId="0" borderId="4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9" fontId="6" fillId="0" borderId="5" xfId="3" applyFont="1" applyFill="1" applyBorder="1" applyAlignment="1">
      <alignment horizontal="center"/>
    </xf>
    <xf numFmtId="44" fontId="6" fillId="0" borderId="5" xfId="2" applyFont="1" applyFill="1" applyBorder="1" applyAlignment="1">
      <alignment horizontal="center"/>
    </xf>
    <xf numFmtId="164" fontId="6" fillId="0" borderId="5" xfId="3" applyNumberFormat="1" applyFont="1" applyFill="1" applyBorder="1" applyAlignment="1">
      <alignment horizontal="center" wrapText="1"/>
    </xf>
    <xf numFmtId="165" fontId="6" fillId="0" borderId="5" xfId="2" applyNumberFormat="1" applyFont="1" applyFill="1" applyBorder="1" applyAlignment="1">
      <alignment horizontal="center"/>
    </xf>
    <xf numFmtId="164" fontId="6" fillId="0" borderId="5" xfId="3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9" fontId="6" fillId="0" borderId="8" xfId="3" applyFont="1" applyFill="1" applyBorder="1" applyAlignment="1">
      <alignment horizontal="center"/>
    </xf>
    <xf numFmtId="44" fontId="6" fillId="0" borderId="8" xfId="2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164" fontId="6" fillId="0" borderId="8" xfId="3" applyNumberFormat="1" applyFont="1" applyFill="1" applyBorder="1" applyAlignment="1">
      <alignment horizontal="center"/>
    </xf>
    <xf numFmtId="165" fontId="6" fillId="0" borderId="8" xfId="2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9" fontId="6" fillId="0" borderId="11" xfId="3" applyFont="1" applyFill="1" applyBorder="1" applyAlignment="1">
      <alignment horizontal="center" wrapText="1"/>
    </xf>
    <xf numFmtId="44" fontId="6" fillId="0" borderId="11" xfId="2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wrapText="1"/>
    </xf>
    <xf numFmtId="164" fontId="6" fillId="0" borderId="11" xfId="3" applyNumberFormat="1" applyFont="1" applyFill="1" applyBorder="1" applyAlignment="1">
      <alignment horizontal="center"/>
    </xf>
    <xf numFmtId="165" fontId="6" fillId="0" borderId="11" xfId="2" applyNumberFormat="1" applyFont="1" applyFill="1" applyBorder="1" applyAlignment="1">
      <alignment horizontal="center" wrapText="1"/>
    </xf>
    <xf numFmtId="164" fontId="6" fillId="0" borderId="11" xfId="3" applyNumberFormat="1" applyFont="1" applyFill="1" applyBorder="1" applyAlignment="1">
      <alignment horizontal="center" wrapText="1"/>
    </xf>
    <xf numFmtId="0" fontId="2" fillId="0" borderId="13" xfId="0" applyFont="1" applyBorder="1"/>
    <xf numFmtId="0" fontId="6" fillId="0" borderId="13" xfId="0" applyFont="1" applyFill="1" applyBorder="1" applyAlignment="1">
      <alignment horizontal="center"/>
    </xf>
    <xf numFmtId="3" fontId="2" fillId="0" borderId="13" xfId="2" applyNumberFormat="1" applyFont="1" applyFill="1" applyBorder="1" applyAlignment="1">
      <alignment horizontal="center"/>
    </xf>
    <xf numFmtId="9" fontId="2" fillId="0" borderId="13" xfId="3" applyFont="1" applyFill="1" applyBorder="1" applyAlignment="1">
      <alignment horizontal="center"/>
    </xf>
    <xf numFmtId="44" fontId="2" fillId="0" borderId="13" xfId="2" applyFont="1" applyFill="1" applyBorder="1" applyAlignment="1">
      <alignment horizontal="center"/>
    </xf>
    <xf numFmtId="3" fontId="2" fillId="0" borderId="13" xfId="0" applyNumberFormat="1" applyFont="1" applyBorder="1"/>
    <xf numFmtId="164" fontId="2" fillId="0" borderId="13" xfId="3" applyNumberFormat="1" applyFont="1" applyBorder="1"/>
    <xf numFmtId="44" fontId="2" fillId="0" borderId="13" xfId="2" applyFont="1" applyBorder="1"/>
    <xf numFmtId="165" fontId="2" fillId="0" borderId="13" xfId="2" applyNumberFormat="1" applyFont="1" applyBorder="1"/>
    <xf numFmtId="44" fontId="2" fillId="0" borderId="14" xfId="2" applyFont="1" applyBorder="1"/>
    <xf numFmtId="3" fontId="2" fillId="0" borderId="15" xfId="0" applyNumberFormat="1" applyFont="1" applyFill="1" applyBorder="1"/>
    <xf numFmtId="165" fontId="2" fillId="0" borderId="0" xfId="2" applyNumberFormat="1" applyFont="1" applyBorder="1"/>
    <xf numFmtId="164" fontId="2" fillId="0" borderId="0" xfId="3" applyNumberFormat="1" applyFont="1" applyBorder="1"/>
    <xf numFmtId="44" fontId="2" fillId="0" borderId="0" xfId="2" applyFont="1" applyBorder="1"/>
    <xf numFmtId="165" fontId="2" fillId="0" borderId="0" xfId="2" applyNumberFormat="1" applyFont="1"/>
    <xf numFmtId="164" fontId="2" fillId="0" borderId="0" xfId="3" applyNumberFormat="1" applyFont="1"/>
    <xf numFmtId="44" fontId="2" fillId="0" borderId="0" xfId="2" applyFont="1"/>
    <xf numFmtId="167" fontId="2" fillId="0" borderId="0" xfId="2" applyNumberFormat="1" applyFont="1"/>
    <xf numFmtId="44" fontId="2" fillId="0" borderId="8" xfId="2" applyFont="1" applyBorder="1"/>
    <xf numFmtId="0" fontId="2" fillId="0" borderId="0" xfId="1" applyNumberFormat="1" applyFont="1" applyFill="1" applyBorder="1"/>
    <xf numFmtId="0" fontId="2" fillId="0" borderId="8" xfId="1" applyNumberFormat="1" applyFont="1" applyFill="1" applyBorder="1"/>
    <xf numFmtId="0" fontId="2" fillId="0" borderId="0" xfId="2" applyNumberFormat="1" applyFont="1" applyBorder="1"/>
    <xf numFmtId="0" fontId="2" fillId="0" borderId="8" xfId="2" applyNumberFormat="1" applyFont="1" applyBorder="1"/>
    <xf numFmtId="44" fontId="4" fillId="0" borderId="16" xfId="2" applyNumberFormat="1" applyFont="1" applyBorder="1"/>
    <xf numFmtId="9" fontId="4" fillId="0" borderId="17" xfId="3" applyFont="1" applyBorder="1"/>
    <xf numFmtId="44" fontId="4" fillId="0" borderId="17" xfId="2" applyNumberFormat="1" applyFont="1" applyBorder="1"/>
    <xf numFmtId="4" fontId="4" fillId="0" borderId="17" xfId="2" applyNumberFormat="1" applyFont="1" applyBorder="1"/>
    <xf numFmtId="44" fontId="4" fillId="0" borderId="18" xfId="2" applyNumberFormat="1" applyFont="1" applyBorder="1"/>
    <xf numFmtId="3" fontId="2" fillId="0" borderId="19" xfId="2" applyNumberFormat="1" applyFont="1" applyBorder="1"/>
    <xf numFmtId="9" fontId="2" fillId="0" borderId="19" xfId="3" applyFont="1" applyBorder="1"/>
    <xf numFmtId="44" fontId="2" fillId="0" borderId="19" xfId="2" applyFont="1" applyBorder="1"/>
    <xf numFmtId="3" fontId="2" fillId="0" borderId="19" xfId="0" applyNumberFormat="1" applyFont="1" applyBorder="1"/>
    <xf numFmtId="164" fontId="2" fillId="0" borderId="19" xfId="3" applyNumberFormat="1" applyFont="1" applyBorder="1"/>
    <xf numFmtId="165" fontId="2" fillId="0" borderId="19" xfId="2" applyNumberFormat="1" applyFont="1" applyBorder="1"/>
    <xf numFmtId="44" fontId="2" fillId="0" borderId="11" xfId="2" applyFont="1" applyBorder="1"/>
    <xf numFmtId="0" fontId="2" fillId="0" borderId="20" xfId="0" applyFont="1" applyFill="1" applyBorder="1"/>
    <xf numFmtId="3" fontId="2" fillId="0" borderId="13" xfId="2" applyNumberFormat="1" applyFont="1" applyBorder="1"/>
    <xf numFmtId="9" fontId="2" fillId="0" borderId="13" xfId="3" applyFont="1" applyBorder="1"/>
    <xf numFmtId="0" fontId="2" fillId="0" borderId="15" xfId="0" applyFont="1" applyFill="1" applyBorder="1"/>
    <xf numFmtId="0" fontId="2" fillId="0" borderId="2" xfId="0" applyFont="1" applyFill="1" applyBorder="1"/>
    <xf numFmtId="3" fontId="3" fillId="0" borderId="13" xfId="0" applyNumberFormat="1" applyFont="1" applyBorder="1"/>
    <xf numFmtId="164" fontId="3" fillId="0" borderId="13" xfId="3" applyNumberFormat="1" applyFont="1" applyBorder="1"/>
    <xf numFmtId="44" fontId="3" fillId="0" borderId="13" xfId="2" applyFont="1" applyBorder="1"/>
    <xf numFmtId="165" fontId="3" fillId="0" borderId="13" xfId="2" applyNumberFormat="1" applyFont="1" applyBorder="1"/>
    <xf numFmtId="44" fontId="3" fillId="0" borderId="14" xfId="2" applyFont="1" applyBorder="1"/>
    <xf numFmtId="44" fontId="4" fillId="0" borderId="25" xfId="2" applyNumberFormat="1" applyFont="1" applyBorder="1"/>
    <xf numFmtId="9" fontId="4" fillId="0" borderId="26" xfId="3" applyFont="1" applyBorder="1"/>
    <xf numFmtId="44" fontId="4" fillId="0" borderId="26" xfId="2" applyNumberFormat="1" applyFont="1" applyBorder="1"/>
    <xf numFmtId="44" fontId="4" fillId="0" borderId="27" xfId="2" applyNumberFormat="1" applyFont="1" applyBorder="1"/>
    <xf numFmtId="9" fontId="3" fillId="0" borderId="0" xfId="3" applyFont="1"/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2016StatisticalReportsTable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County"/>
      <sheetName val="Salaries"/>
      <sheetName val="Municipal"/>
      <sheetName val="Regional"/>
      <sheetName val="All Data"/>
    </sheetNames>
    <sheetDataSet>
      <sheetData sheetId="0"/>
      <sheetData sheetId="1">
        <row r="8">
          <cell r="D8">
            <v>153595</v>
          </cell>
        </row>
        <row r="9">
          <cell r="D9">
            <v>37436</v>
          </cell>
        </row>
        <row r="10">
          <cell r="D10">
            <v>35209</v>
          </cell>
        </row>
        <row r="11">
          <cell r="D11">
            <v>115716</v>
          </cell>
        </row>
        <row r="12">
          <cell r="D12">
            <v>248872</v>
          </cell>
        </row>
        <row r="13">
          <cell r="D13">
            <v>89452</v>
          </cell>
        </row>
        <row r="14">
          <cell r="D14">
            <v>192103</v>
          </cell>
        </row>
        <row r="15">
          <cell r="D15">
            <v>82485</v>
          </cell>
        </row>
        <row r="16">
          <cell r="D16">
            <v>23844</v>
          </cell>
        </row>
        <row r="17">
          <cell r="D17">
            <v>115587</v>
          </cell>
        </row>
        <row r="18">
          <cell r="D18">
            <v>67620</v>
          </cell>
        </row>
        <row r="19">
          <cell r="D19">
            <v>87875</v>
          </cell>
        </row>
        <row r="20">
          <cell r="D20">
            <v>57739</v>
          </cell>
        </row>
        <row r="21">
          <cell r="D21">
            <v>332553</v>
          </cell>
        </row>
        <row r="22">
          <cell r="D22">
            <v>162878</v>
          </cell>
        </row>
        <row r="23">
          <cell r="D23">
            <v>41507</v>
          </cell>
        </row>
        <row r="24">
          <cell r="D24">
            <v>59882</v>
          </cell>
        </row>
        <row r="25">
          <cell r="D25">
            <v>282763</v>
          </cell>
        </row>
        <row r="26">
          <cell r="D26">
            <v>55704</v>
          </cell>
        </row>
        <row r="27">
          <cell r="D27">
            <v>360463</v>
          </cell>
        </row>
        <row r="28">
          <cell r="D28">
            <v>62697</v>
          </cell>
        </row>
        <row r="29">
          <cell r="D29">
            <v>208510</v>
          </cell>
        </row>
        <row r="30">
          <cell r="D30">
            <v>57910</v>
          </cell>
        </row>
        <row r="31">
          <cell r="D31">
            <v>406708</v>
          </cell>
        </row>
        <row r="32">
          <cell r="D32">
            <v>38162</v>
          </cell>
        </row>
        <row r="33">
          <cell r="D33">
            <v>123316</v>
          </cell>
        </row>
        <row r="34">
          <cell r="D34">
            <v>59674</v>
          </cell>
        </row>
        <row r="35">
          <cell r="D35">
            <v>109287</v>
          </cell>
        </row>
        <row r="36">
          <cell r="D36">
            <v>129818</v>
          </cell>
        </row>
        <row r="37">
          <cell r="D37">
            <v>177308</v>
          </cell>
        </row>
        <row r="38">
          <cell r="D38">
            <v>59344</v>
          </cell>
        </row>
        <row r="39">
          <cell r="D39">
            <v>79745</v>
          </cell>
        </row>
        <row r="40">
          <cell r="D40">
            <v>21372</v>
          </cell>
        </row>
        <row r="41">
          <cell r="D41">
            <v>45231</v>
          </cell>
        </row>
        <row r="42">
          <cell r="D42">
            <v>1055791</v>
          </cell>
        </row>
        <row r="43">
          <cell r="D43">
            <v>89369</v>
          </cell>
        </row>
        <row r="44">
          <cell r="D44">
            <v>213809</v>
          </cell>
        </row>
        <row r="45">
          <cell r="D45">
            <v>193925</v>
          </cell>
        </row>
        <row r="46">
          <cell r="D46">
            <v>83331</v>
          </cell>
        </row>
        <row r="47">
          <cell r="D47">
            <v>55568</v>
          </cell>
        </row>
        <row r="48">
          <cell r="D48">
            <v>39276</v>
          </cell>
        </row>
        <row r="49">
          <cell r="D49">
            <v>175842</v>
          </cell>
        </row>
        <row r="50">
          <cell r="D50">
            <v>20603</v>
          </cell>
        </row>
        <row r="51">
          <cell r="D51">
            <v>142550</v>
          </cell>
        </row>
        <row r="52">
          <cell r="D52">
            <v>134010</v>
          </cell>
        </row>
        <row r="53">
          <cell r="D53">
            <v>92254</v>
          </cell>
        </row>
        <row r="54">
          <cell r="D54">
            <v>138666</v>
          </cell>
        </row>
        <row r="55">
          <cell r="D55">
            <v>67807</v>
          </cell>
        </row>
        <row r="56">
          <cell r="D56">
            <v>64313</v>
          </cell>
        </row>
        <row r="57">
          <cell r="D57">
            <v>36223</v>
          </cell>
        </row>
        <row r="59">
          <cell r="D59">
            <v>33220</v>
          </cell>
        </row>
        <row r="60">
          <cell r="D60">
            <v>211539</v>
          </cell>
        </row>
        <row r="62">
          <cell r="D62">
            <v>1024198</v>
          </cell>
        </row>
        <row r="63">
          <cell r="D63">
            <v>20453</v>
          </cell>
        </row>
        <row r="64">
          <cell r="D64">
            <v>125101</v>
          </cell>
        </row>
        <row r="65">
          <cell r="D65">
            <v>81397</v>
          </cell>
        </row>
        <row r="68">
          <cell r="D68">
            <v>78340</v>
          </cell>
        </row>
        <row r="69">
          <cell r="D69">
            <v>51200</v>
          </cell>
        </row>
        <row r="70">
          <cell r="D70">
            <v>149870</v>
          </cell>
        </row>
        <row r="71">
          <cell r="D71">
            <v>67645</v>
          </cell>
        </row>
        <row r="72">
          <cell r="D72">
            <v>183118</v>
          </cell>
        </row>
        <row r="73">
          <cell r="D73">
            <v>109411</v>
          </cell>
        </row>
        <row r="74">
          <cell r="D74">
            <v>89551</v>
          </cell>
        </row>
        <row r="75">
          <cell r="D75">
            <v>47119</v>
          </cell>
        </row>
        <row r="76">
          <cell r="D76">
            <v>90673</v>
          </cell>
        </row>
        <row r="77">
          <cell r="D77">
            <v>169368</v>
          </cell>
        </row>
        <row r="78">
          <cell r="D78">
            <v>45555</v>
          </cell>
        </row>
        <row r="79">
          <cell r="D79">
            <v>246976</v>
          </cell>
        </row>
        <row r="82">
          <cell r="D82">
            <v>59653</v>
          </cell>
        </row>
        <row r="83">
          <cell r="D83">
            <v>17330</v>
          </cell>
        </row>
        <row r="84">
          <cell r="D84">
            <v>17330</v>
          </cell>
        </row>
        <row r="85">
          <cell r="D85">
            <v>4716</v>
          </cell>
        </row>
        <row r="86">
          <cell r="D86">
            <v>40216</v>
          </cell>
        </row>
        <row r="87">
          <cell r="D87">
            <v>107642</v>
          </cell>
        </row>
        <row r="88">
          <cell r="D88">
            <v>10615</v>
          </cell>
        </row>
        <row r="89">
          <cell r="D89">
            <v>35156</v>
          </cell>
        </row>
        <row r="90">
          <cell r="D90">
            <v>5375</v>
          </cell>
        </row>
        <row r="91">
          <cell r="D91">
            <v>15543</v>
          </cell>
        </row>
        <row r="92">
          <cell r="D92">
            <v>13089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 t="str">
            <v>NC0103</v>
          </cell>
          <cell r="B3" t="str">
            <v>Alamance</v>
          </cell>
          <cell r="BB3">
            <v>1994085</v>
          </cell>
          <cell r="BF3">
            <v>258777</v>
          </cell>
          <cell r="BG3">
            <v>406736</v>
          </cell>
          <cell r="BH3">
            <v>2659598</v>
          </cell>
        </row>
        <row r="4">
          <cell r="A4" t="str">
            <v>NC0016</v>
          </cell>
          <cell r="B4" t="str">
            <v>Alexander</v>
          </cell>
          <cell r="BB4">
            <v>330861</v>
          </cell>
          <cell r="BF4">
            <v>40309</v>
          </cell>
          <cell r="BG4">
            <v>80676</v>
          </cell>
          <cell r="BH4">
            <v>451846</v>
          </cell>
        </row>
        <row r="5">
          <cell r="A5" t="str">
            <v>NC0017</v>
          </cell>
          <cell r="B5" t="str">
            <v>Bladen</v>
          </cell>
          <cell r="BB5">
            <v>429771</v>
          </cell>
          <cell r="BF5">
            <v>23191</v>
          </cell>
          <cell r="BG5">
            <v>45672</v>
          </cell>
          <cell r="BH5">
            <v>498634</v>
          </cell>
        </row>
        <row r="6">
          <cell r="A6" t="str">
            <v>NC0018</v>
          </cell>
          <cell r="B6" t="str">
            <v>Brunswick</v>
          </cell>
          <cell r="BB6">
            <v>962328</v>
          </cell>
          <cell r="BF6">
            <v>83481</v>
          </cell>
          <cell r="BG6">
            <v>169426</v>
          </cell>
          <cell r="BH6">
            <v>1215235</v>
          </cell>
        </row>
        <row r="7">
          <cell r="A7" t="str">
            <v>NC0019</v>
          </cell>
          <cell r="B7" t="str">
            <v>Buncombe</v>
          </cell>
          <cell r="BB7">
            <v>3646150</v>
          </cell>
          <cell r="BF7">
            <v>673953</v>
          </cell>
          <cell r="BG7">
            <v>609412</v>
          </cell>
          <cell r="BH7">
            <v>4929515</v>
          </cell>
        </row>
        <row r="8">
          <cell r="A8" t="str">
            <v>NC0020</v>
          </cell>
          <cell r="B8" t="str">
            <v>Burke</v>
          </cell>
          <cell r="BB8">
            <v>939312</v>
          </cell>
          <cell r="BF8">
            <v>131557</v>
          </cell>
          <cell r="BG8">
            <v>202895</v>
          </cell>
          <cell r="BH8">
            <v>1273764</v>
          </cell>
        </row>
        <row r="9">
          <cell r="A9" t="str">
            <v>NC0021</v>
          </cell>
          <cell r="B9" t="str">
            <v>Cabarrus</v>
          </cell>
          <cell r="BB9">
            <v>2367809</v>
          </cell>
          <cell r="BF9">
            <v>439361</v>
          </cell>
          <cell r="BG9">
            <v>394543</v>
          </cell>
          <cell r="BH9">
            <v>3201713</v>
          </cell>
        </row>
        <row r="10">
          <cell r="A10" t="str">
            <v>NC0022</v>
          </cell>
          <cell r="B10" t="str">
            <v>Caldwell</v>
          </cell>
          <cell r="BB10">
            <v>810272</v>
          </cell>
          <cell r="BF10">
            <v>119531</v>
          </cell>
          <cell r="BG10">
            <v>46326</v>
          </cell>
          <cell r="BH10">
            <v>976129</v>
          </cell>
        </row>
        <row r="11">
          <cell r="A11" t="str">
            <v>NC0107</v>
          </cell>
          <cell r="B11" t="str">
            <v>Caswell</v>
          </cell>
          <cell r="BB11">
            <v>222597</v>
          </cell>
          <cell r="BF11">
            <v>27388</v>
          </cell>
          <cell r="BG11">
            <v>72370</v>
          </cell>
          <cell r="BH11">
            <v>322355</v>
          </cell>
        </row>
        <row r="12">
          <cell r="A12" t="str">
            <v>NC0023</v>
          </cell>
          <cell r="B12" t="str">
            <v>Catawba</v>
          </cell>
          <cell r="BB12">
            <v>1795211</v>
          </cell>
          <cell r="BF12">
            <v>432267</v>
          </cell>
          <cell r="BG12">
            <v>716705</v>
          </cell>
          <cell r="BH12">
            <v>2944183</v>
          </cell>
        </row>
        <row r="13">
          <cell r="A13" t="str">
            <v>NC0104</v>
          </cell>
          <cell r="B13" t="str">
            <v>Chatham</v>
          </cell>
          <cell r="BB13">
            <v>887892</v>
          </cell>
          <cell r="BF13">
            <v>161613</v>
          </cell>
          <cell r="BG13">
            <v>876662</v>
          </cell>
          <cell r="BH13">
            <v>1926167</v>
          </cell>
        </row>
        <row r="14">
          <cell r="A14" t="str">
            <v>NC0024</v>
          </cell>
          <cell r="B14" t="str">
            <v>Cleveland</v>
          </cell>
          <cell r="BB14">
            <v>776342</v>
          </cell>
          <cell r="BF14">
            <v>78829</v>
          </cell>
          <cell r="BG14">
            <v>235412</v>
          </cell>
          <cell r="BH14">
            <v>1090583</v>
          </cell>
        </row>
        <row r="15">
          <cell r="A15" t="str">
            <v>NC0025</v>
          </cell>
          <cell r="B15" t="str">
            <v>Columbus</v>
          </cell>
          <cell r="BB15">
            <v>1153716</v>
          </cell>
          <cell r="BF15">
            <v>103600</v>
          </cell>
          <cell r="BG15">
            <v>145450</v>
          </cell>
          <cell r="BH15">
            <v>1402766</v>
          </cell>
        </row>
        <row r="16">
          <cell r="A16" t="str">
            <v>NC0026</v>
          </cell>
          <cell r="B16" t="str">
            <v>Cumberland</v>
          </cell>
          <cell r="BB16">
            <v>8456922</v>
          </cell>
          <cell r="BF16">
            <v>1136705</v>
          </cell>
          <cell r="BG16">
            <v>1363884</v>
          </cell>
          <cell r="BH16">
            <v>10957511</v>
          </cell>
        </row>
        <row r="17">
          <cell r="A17" t="str">
            <v>NC0027</v>
          </cell>
          <cell r="B17" t="str">
            <v>Davidson</v>
          </cell>
          <cell r="BB17">
            <v>2361772</v>
          </cell>
          <cell r="BF17">
            <v>352571</v>
          </cell>
          <cell r="BG17">
            <v>775156</v>
          </cell>
          <cell r="BH17">
            <v>3489499</v>
          </cell>
        </row>
        <row r="18">
          <cell r="A18" t="str">
            <v>NC0028</v>
          </cell>
          <cell r="B18" t="str">
            <v>Davie</v>
          </cell>
          <cell r="BB18">
            <v>437382</v>
          </cell>
          <cell r="BF18">
            <v>117484</v>
          </cell>
          <cell r="BG18">
            <v>94661</v>
          </cell>
          <cell r="BH18">
            <v>649527</v>
          </cell>
        </row>
        <row r="19">
          <cell r="A19" t="str">
            <v>NC0029</v>
          </cell>
          <cell r="B19" t="str">
            <v>Duplin</v>
          </cell>
          <cell r="BB19">
            <v>320294</v>
          </cell>
          <cell r="BF19">
            <v>126216</v>
          </cell>
          <cell r="BG19">
            <v>133278</v>
          </cell>
          <cell r="BH19">
            <v>579788</v>
          </cell>
        </row>
        <row r="20">
          <cell r="A20" t="str">
            <v>NC0030</v>
          </cell>
          <cell r="B20" t="str">
            <v>Durham</v>
          </cell>
          <cell r="BB20">
            <v>7570769</v>
          </cell>
          <cell r="BF20">
            <v>1618017</v>
          </cell>
          <cell r="BG20">
            <v>1382673</v>
          </cell>
          <cell r="BH20">
            <v>10571459</v>
          </cell>
        </row>
        <row r="21">
          <cell r="A21" t="str">
            <v>NC0031</v>
          </cell>
          <cell r="B21" t="str">
            <v>Edgecombe</v>
          </cell>
          <cell r="BB21">
            <v>450302</v>
          </cell>
          <cell r="BF21">
            <v>55023</v>
          </cell>
          <cell r="BG21">
            <v>196122</v>
          </cell>
          <cell r="BH21">
            <v>701447</v>
          </cell>
        </row>
        <row r="22">
          <cell r="A22" t="str">
            <v>NC0032</v>
          </cell>
          <cell r="B22" t="str">
            <v>Forsyth</v>
          </cell>
          <cell r="BB22">
            <v>4852672</v>
          </cell>
          <cell r="BF22">
            <v>971231</v>
          </cell>
          <cell r="BG22">
            <v>2554376</v>
          </cell>
          <cell r="BH22">
            <v>8378279</v>
          </cell>
        </row>
        <row r="23">
          <cell r="A23" t="str">
            <v>NC0033</v>
          </cell>
          <cell r="B23" t="str">
            <v>Franklin</v>
          </cell>
          <cell r="BB23">
            <v>677154</v>
          </cell>
          <cell r="BF23">
            <v>74872</v>
          </cell>
          <cell r="BG23">
            <v>132350</v>
          </cell>
          <cell r="BH23">
            <v>884376</v>
          </cell>
        </row>
        <row r="24">
          <cell r="A24" t="str">
            <v>NC0105</v>
          </cell>
          <cell r="B24" t="str">
            <v>Gaston</v>
          </cell>
          <cell r="BB24">
            <v>2773998</v>
          </cell>
          <cell r="BF24">
            <v>428175</v>
          </cell>
          <cell r="BG24">
            <v>539302</v>
          </cell>
          <cell r="BH24">
            <v>3741475</v>
          </cell>
        </row>
        <row r="25">
          <cell r="A25" t="str">
            <v>NC0034</v>
          </cell>
          <cell r="B25" t="str">
            <v>Granville</v>
          </cell>
          <cell r="BB25">
            <v>677422</v>
          </cell>
          <cell r="BF25">
            <v>177104</v>
          </cell>
          <cell r="BG25">
            <v>130017</v>
          </cell>
          <cell r="BH25">
            <v>984543</v>
          </cell>
        </row>
        <row r="26">
          <cell r="A26" t="str">
            <v>NC0035</v>
          </cell>
          <cell r="B26" t="str">
            <v>Guilford (Greensboro)</v>
          </cell>
          <cell r="BB26">
            <v>5509400</v>
          </cell>
          <cell r="BF26">
            <v>1031307</v>
          </cell>
          <cell r="BG26">
            <v>1511513</v>
          </cell>
          <cell r="BH26">
            <v>8052220</v>
          </cell>
        </row>
        <row r="27">
          <cell r="A27" t="str">
            <v>NC0036</v>
          </cell>
          <cell r="B27" t="str">
            <v>Halifax</v>
          </cell>
          <cell r="BB27">
            <v>494291</v>
          </cell>
          <cell r="BF27">
            <v>14079</v>
          </cell>
          <cell r="BG27">
            <v>78485</v>
          </cell>
          <cell r="BH27">
            <v>586855</v>
          </cell>
        </row>
        <row r="28">
          <cell r="A28" t="str">
            <v>NC0037</v>
          </cell>
          <cell r="B28" t="str">
            <v>Harnett</v>
          </cell>
          <cell r="BB28">
            <v>966314</v>
          </cell>
          <cell r="BF28">
            <v>156208</v>
          </cell>
          <cell r="BG28">
            <v>159380</v>
          </cell>
          <cell r="BH28">
            <v>1281902</v>
          </cell>
        </row>
        <row r="29">
          <cell r="A29" t="str">
            <v>NC0038</v>
          </cell>
          <cell r="B29" t="str">
            <v>Haywood</v>
          </cell>
          <cell r="BB29">
            <v>945461</v>
          </cell>
          <cell r="BF29">
            <v>119569</v>
          </cell>
          <cell r="BG29">
            <v>189233</v>
          </cell>
          <cell r="BH29">
            <v>1254263</v>
          </cell>
        </row>
        <row r="30">
          <cell r="A30" t="str">
            <v>NC0039</v>
          </cell>
          <cell r="B30" t="str">
            <v>Henderson</v>
          </cell>
          <cell r="BB30">
            <v>2104501</v>
          </cell>
          <cell r="BF30">
            <v>467383</v>
          </cell>
          <cell r="BG30">
            <v>298245</v>
          </cell>
          <cell r="BH30">
            <v>2870129</v>
          </cell>
        </row>
        <row r="31">
          <cell r="A31" t="str">
            <v>NC0040</v>
          </cell>
          <cell r="B31" t="str">
            <v>Iredell</v>
          </cell>
          <cell r="BB31">
            <v>1526664</v>
          </cell>
          <cell r="BF31">
            <v>329503</v>
          </cell>
          <cell r="BG31">
            <v>220126</v>
          </cell>
          <cell r="BH31">
            <v>2076293</v>
          </cell>
        </row>
        <row r="32">
          <cell r="A32" t="str">
            <v>NC0041</v>
          </cell>
          <cell r="B32" t="str">
            <v>Johnston</v>
          </cell>
          <cell r="BB32">
            <v>1009444</v>
          </cell>
          <cell r="BF32">
            <v>89000</v>
          </cell>
          <cell r="BG32">
            <v>309275</v>
          </cell>
          <cell r="BH32">
            <v>1407719</v>
          </cell>
        </row>
        <row r="33">
          <cell r="A33" t="str">
            <v>NC0042</v>
          </cell>
          <cell r="B33" t="str">
            <v>Lee</v>
          </cell>
          <cell r="BB33">
            <v>440282</v>
          </cell>
          <cell r="BF33">
            <v>92373</v>
          </cell>
          <cell r="BG33">
            <v>129403</v>
          </cell>
          <cell r="BH33">
            <v>662058</v>
          </cell>
        </row>
        <row r="34">
          <cell r="A34" t="str">
            <v>NC0106</v>
          </cell>
          <cell r="B34" t="str">
            <v>Lincoln</v>
          </cell>
          <cell r="BB34">
            <v>775967</v>
          </cell>
          <cell r="BF34">
            <v>196172</v>
          </cell>
          <cell r="BG34">
            <v>265483</v>
          </cell>
          <cell r="BH34">
            <v>1237622</v>
          </cell>
        </row>
        <row r="35">
          <cell r="A35" t="str">
            <v>NC0043</v>
          </cell>
          <cell r="B35" t="str">
            <v>Madison</v>
          </cell>
          <cell r="BB35">
            <v>291565</v>
          </cell>
          <cell r="BF35">
            <v>41029</v>
          </cell>
          <cell r="BG35">
            <v>144682</v>
          </cell>
          <cell r="BH35">
            <v>477276</v>
          </cell>
        </row>
        <row r="36">
          <cell r="A36" t="str">
            <v>NC0044</v>
          </cell>
          <cell r="B36" t="str">
            <v>McDowell</v>
          </cell>
          <cell r="BB36">
            <v>505336</v>
          </cell>
          <cell r="BF36">
            <v>85001</v>
          </cell>
          <cell r="BG36">
            <v>132200</v>
          </cell>
          <cell r="BH36">
            <v>722537</v>
          </cell>
        </row>
        <row r="37">
          <cell r="A37" t="str">
            <v>NC0045</v>
          </cell>
          <cell r="B37" t="str">
            <v>Mecklenburg</v>
          </cell>
          <cell r="BB37">
            <v>25564976</v>
          </cell>
          <cell r="BF37">
            <v>3455923</v>
          </cell>
          <cell r="BG37">
            <v>9411711</v>
          </cell>
          <cell r="BH37">
            <v>38432610</v>
          </cell>
        </row>
        <row r="38">
          <cell r="A38" t="str">
            <v>NC0046</v>
          </cell>
          <cell r="B38" t="str">
            <v>Nash (Braswell)</v>
          </cell>
          <cell r="BB38">
            <v>1405894</v>
          </cell>
          <cell r="BF38">
            <v>121402</v>
          </cell>
          <cell r="BG38">
            <v>565194</v>
          </cell>
          <cell r="BH38">
            <v>2092490</v>
          </cell>
        </row>
        <row r="39">
          <cell r="A39" t="str">
            <v>NC0047</v>
          </cell>
          <cell r="B39" t="str">
            <v>New Hanover</v>
          </cell>
          <cell r="BB39">
            <v>3093268</v>
          </cell>
          <cell r="BF39">
            <v>608181</v>
          </cell>
          <cell r="BG39">
            <v>485150</v>
          </cell>
          <cell r="BH39">
            <v>4186599</v>
          </cell>
        </row>
        <row r="40">
          <cell r="A40" t="str">
            <v>NC0048</v>
          </cell>
          <cell r="B40" t="str">
            <v>Onslow</v>
          </cell>
          <cell r="BB40">
            <v>2193138</v>
          </cell>
          <cell r="BF40">
            <v>185838</v>
          </cell>
          <cell r="BG40">
            <v>332174</v>
          </cell>
          <cell r="BH40">
            <v>2711150</v>
          </cell>
        </row>
        <row r="41">
          <cell r="A41" t="str">
            <v>NC0108</v>
          </cell>
          <cell r="B41" t="str">
            <v>Orange</v>
          </cell>
          <cell r="BB41">
            <v>1690347</v>
          </cell>
          <cell r="BF41">
            <v>268078</v>
          </cell>
          <cell r="BG41">
            <v>125846</v>
          </cell>
          <cell r="BH41">
            <v>2084271</v>
          </cell>
        </row>
        <row r="42">
          <cell r="A42" t="str">
            <v>NC0049</v>
          </cell>
          <cell r="B42" t="str">
            <v>Pender</v>
          </cell>
          <cell r="BB42">
            <v>583516</v>
          </cell>
          <cell r="BF42">
            <v>93555</v>
          </cell>
          <cell r="BG42">
            <v>90842</v>
          </cell>
          <cell r="BH42">
            <v>767913</v>
          </cell>
        </row>
        <row r="43">
          <cell r="A43" t="str">
            <v>NC0109</v>
          </cell>
          <cell r="B43" t="str">
            <v>Person</v>
          </cell>
          <cell r="BB43">
            <v>392982</v>
          </cell>
          <cell r="BF43">
            <v>73629</v>
          </cell>
          <cell r="BG43">
            <v>48687</v>
          </cell>
          <cell r="BH43">
            <v>515298</v>
          </cell>
        </row>
        <row r="44">
          <cell r="A44" t="str">
            <v>NC0050</v>
          </cell>
          <cell r="B44" t="str">
            <v>Pitt (Sheppard)</v>
          </cell>
          <cell r="BB44">
            <v>1410744</v>
          </cell>
          <cell r="BF44">
            <v>277544</v>
          </cell>
          <cell r="BG44">
            <v>528209</v>
          </cell>
          <cell r="BH44">
            <v>2216497</v>
          </cell>
        </row>
        <row r="45">
          <cell r="A45" t="str">
            <v>NC0051</v>
          </cell>
          <cell r="B45" t="str">
            <v>Polk</v>
          </cell>
          <cell r="BB45">
            <v>380888</v>
          </cell>
          <cell r="BF45">
            <v>66632</v>
          </cell>
          <cell r="BG45">
            <v>122463</v>
          </cell>
          <cell r="BH45">
            <v>569983</v>
          </cell>
        </row>
        <row r="46">
          <cell r="A46" t="str">
            <v>NC0052</v>
          </cell>
          <cell r="B46" t="str">
            <v>Randolph</v>
          </cell>
          <cell r="BB46">
            <v>1954371</v>
          </cell>
          <cell r="BF46">
            <v>224917</v>
          </cell>
          <cell r="BG46">
            <v>567968</v>
          </cell>
          <cell r="BH46">
            <v>2747256</v>
          </cell>
        </row>
        <row r="47">
          <cell r="A47" t="str">
            <v>NC0053</v>
          </cell>
          <cell r="B47" t="str">
            <v>Robeson</v>
          </cell>
          <cell r="BB47">
            <v>804330</v>
          </cell>
          <cell r="BF47">
            <v>132007</v>
          </cell>
          <cell r="BG47">
            <v>259313</v>
          </cell>
          <cell r="BH47">
            <v>1195650</v>
          </cell>
        </row>
        <row r="48">
          <cell r="A48" t="str">
            <v>NC0054</v>
          </cell>
          <cell r="B48" t="str">
            <v>Rockingham</v>
          </cell>
          <cell r="BB48">
            <v>1285824</v>
          </cell>
          <cell r="BF48">
            <v>209673</v>
          </cell>
          <cell r="BG48">
            <v>315805</v>
          </cell>
          <cell r="BH48">
            <v>1811302</v>
          </cell>
        </row>
        <row r="49">
          <cell r="A49" t="str">
            <v>NC0055</v>
          </cell>
          <cell r="B49" t="str">
            <v>Rowan</v>
          </cell>
          <cell r="BB49">
            <v>2089291</v>
          </cell>
          <cell r="BF49">
            <v>256345</v>
          </cell>
          <cell r="BG49">
            <v>603852</v>
          </cell>
          <cell r="BH49">
            <v>2949488</v>
          </cell>
        </row>
        <row r="50">
          <cell r="A50" t="str">
            <v>NC0056</v>
          </cell>
          <cell r="B50" t="str">
            <v>Rutherford</v>
          </cell>
          <cell r="BB50">
            <v>428812</v>
          </cell>
          <cell r="BF50">
            <v>99570</v>
          </cell>
          <cell r="BG50">
            <v>72593</v>
          </cell>
          <cell r="BH50">
            <v>600975</v>
          </cell>
        </row>
        <row r="51">
          <cell r="A51" t="str">
            <v>NC0057</v>
          </cell>
          <cell r="B51" t="str">
            <v>Sampson</v>
          </cell>
          <cell r="BB51">
            <v>610226</v>
          </cell>
          <cell r="BF51">
            <v>118661</v>
          </cell>
          <cell r="BG51">
            <v>97320</v>
          </cell>
          <cell r="BH51">
            <v>826207</v>
          </cell>
        </row>
        <row r="52">
          <cell r="A52" t="str">
            <v>NC0058</v>
          </cell>
          <cell r="B52" t="str">
            <v>Scotland</v>
          </cell>
          <cell r="BB52">
            <v>270486</v>
          </cell>
          <cell r="BF52">
            <v>70163</v>
          </cell>
          <cell r="BG52">
            <v>106726</v>
          </cell>
          <cell r="BH52">
            <v>447375</v>
          </cell>
        </row>
        <row r="53">
          <cell r="A53" t="str">
            <v>NC0059</v>
          </cell>
          <cell r="B53" t="str">
            <v>Stanly</v>
          </cell>
        </row>
        <row r="54">
          <cell r="A54" t="str">
            <v>NC0060</v>
          </cell>
          <cell r="B54" t="str">
            <v>Transylvania</v>
          </cell>
          <cell r="BB54">
            <v>945697</v>
          </cell>
          <cell r="BF54">
            <v>143277</v>
          </cell>
          <cell r="BG54">
            <v>164584</v>
          </cell>
          <cell r="BH54">
            <v>1253558</v>
          </cell>
        </row>
        <row r="55">
          <cell r="A55" t="str">
            <v>NC0061</v>
          </cell>
          <cell r="B55" t="str">
            <v>Union</v>
          </cell>
          <cell r="BB55">
            <v>3255657</v>
          </cell>
          <cell r="BF55">
            <v>483832</v>
          </cell>
          <cell r="BG55">
            <v>682648</v>
          </cell>
          <cell r="BH55">
            <v>4422137</v>
          </cell>
        </row>
        <row r="56">
          <cell r="A56" t="str">
            <v>NC0062</v>
          </cell>
          <cell r="B56" t="str">
            <v>Vance (Perry)</v>
          </cell>
        </row>
        <row r="57">
          <cell r="A57" t="str">
            <v>NC0063</v>
          </cell>
          <cell r="B57" t="str">
            <v>Wake</v>
          </cell>
          <cell r="BB57">
            <v>13947962</v>
          </cell>
          <cell r="BF57">
            <v>2323896</v>
          </cell>
          <cell r="BG57">
            <v>3771788</v>
          </cell>
          <cell r="BH57">
            <v>20043646</v>
          </cell>
        </row>
        <row r="58">
          <cell r="A58" t="str">
            <v>NC0101</v>
          </cell>
          <cell r="B58" t="str">
            <v>Warren</v>
          </cell>
          <cell r="BB58">
            <v>366667</v>
          </cell>
          <cell r="BF58">
            <v>19707</v>
          </cell>
          <cell r="BG58">
            <v>102327</v>
          </cell>
          <cell r="BH58">
            <v>488701</v>
          </cell>
        </row>
        <row r="59">
          <cell r="A59" t="str">
            <v>NC0065</v>
          </cell>
          <cell r="B59" t="str">
            <v>Wayne</v>
          </cell>
          <cell r="BB59">
            <v>1487225</v>
          </cell>
          <cell r="BF59">
            <v>230180</v>
          </cell>
          <cell r="BG59">
            <v>154975</v>
          </cell>
          <cell r="BH59">
            <v>1872380</v>
          </cell>
        </row>
        <row r="60">
          <cell r="A60" t="str">
            <v>NC0066</v>
          </cell>
          <cell r="B60" t="str">
            <v>Wilson</v>
          </cell>
          <cell r="BB60">
            <v>1362068</v>
          </cell>
          <cell r="BF60">
            <v>108850</v>
          </cell>
          <cell r="BG60">
            <v>329300</v>
          </cell>
          <cell r="BH60">
            <v>1800218</v>
          </cell>
        </row>
      </sheetData>
      <sheetData sheetId="16"/>
      <sheetData sheetId="17">
        <row r="3">
          <cell r="A3" t="str">
            <v>NC0071</v>
          </cell>
          <cell r="B3" t="str">
            <v>Chapel Hill</v>
          </cell>
          <cell r="BB3">
            <v>2045371</v>
          </cell>
          <cell r="BF3">
            <v>239332</v>
          </cell>
          <cell r="BG3">
            <v>588798</v>
          </cell>
          <cell r="BH3">
            <v>2873501</v>
          </cell>
        </row>
        <row r="4">
          <cell r="A4" t="str">
            <v>NC0110</v>
          </cell>
          <cell r="B4" t="str">
            <v>Clayton</v>
          </cell>
          <cell r="BB4">
            <v>440377</v>
          </cell>
          <cell r="BF4">
            <v>41882</v>
          </cell>
          <cell r="BG4">
            <v>35660</v>
          </cell>
          <cell r="BH4">
            <v>517919</v>
          </cell>
        </row>
        <row r="5">
          <cell r="A5" t="str">
            <v>NC0075</v>
          </cell>
          <cell r="B5" t="str">
            <v>Farmville</v>
          </cell>
          <cell r="BB5">
            <v>229651</v>
          </cell>
          <cell r="BF5">
            <v>27013</v>
          </cell>
          <cell r="BG5">
            <v>52642</v>
          </cell>
          <cell r="BH5">
            <v>309306</v>
          </cell>
        </row>
        <row r="6">
          <cell r="A6" t="str">
            <v>NC0079</v>
          </cell>
          <cell r="B6" t="str">
            <v>Hickory</v>
          </cell>
          <cell r="BB6">
            <v>1125198</v>
          </cell>
          <cell r="BF6">
            <v>233614</v>
          </cell>
          <cell r="BG6">
            <v>472168</v>
          </cell>
          <cell r="BH6">
            <v>1830980</v>
          </cell>
        </row>
        <row r="7">
          <cell r="A7" t="str">
            <v>NC0080</v>
          </cell>
          <cell r="B7" t="str">
            <v>High Point</v>
          </cell>
          <cell r="BB7">
            <v>3232079</v>
          </cell>
          <cell r="BF7">
            <v>414798</v>
          </cell>
          <cell r="BG7">
            <v>863062</v>
          </cell>
          <cell r="BH7">
            <v>4509939</v>
          </cell>
        </row>
        <row r="8">
          <cell r="A8" t="str">
            <v>NC0100</v>
          </cell>
          <cell r="B8" t="str">
            <v>Kings Mountain</v>
          </cell>
          <cell r="BB8">
            <v>393984</v>
          </cell>
          <cell r="BF8">
            <v>82571</v>
          </cell>
          <cell r="BG8">
            <v>228713</v>
          </cell>
          <cell r="BH8">
            <v>705268</v>
          </cell>
        </row>
        <row r="9">
          <cell r="A9" t="str">
            <v>NC0083</v>
          </cell>
          <cell r="B9" t="str">
            <v>Mooresville</v>
          </cell>
          <cell r="BB9">
            <v>1352038</v>
          </cell>
          <cell r="BF9">
            <v>321488</v>
          </cell>
          <cell r="BG9">
            <v>334678</v>
          </cell>
          <cell r="BH9">
            <v>2008204</v>
          </cell>
        </row>
        <row r="10">
          <cell r="A10" t="str">
            <v>NC0102</v>
          </cell>
          <cell r="B10" t="str">
            <v>Nashville</v>
          </cell>
          <cell r="BB10">
            <v>145504</v>
          </cell>
          <cell r="BF10">
            <v>15900</v>
          </cell>
          <cell r="BG10">
            <v>30450</v>
          </cell>
          <cell r="BH10">
            <v>191854</v>
          </cell>
        </row>
        <row r="11">
          <cell r="A11" t="str">
            <v>NC0088</v>
          </cell>
          <cell r="B11" t="str">
            <v>Roanoke Rapids</v>
          </cell>
          <cell r="BB11">
            <v>198809</v>
          </cell>
          <cell r="BF11">
            <v>29672</v>
          </cell>
          <cell r="BG11">
            <v>50313</v>
          </cell>
          <cell r="BH11">
            <v>278794</v>
          </cell>
        </row>
        <row r="12">
          <cell r="A12" t="str">
            <v>NC0093</v>
          </cell>
          <cell r="B12" t="str">
            <v>Southern Pines</v>
          </cell>
          <cell r="BB12">
            <v>592869</v>
          </cell>
          <cell r="BF12">
            <v>119518</v>
          </cell>
          <cell r="BG12">
            <v>103936</v>
          </cell>
          <cell r="BH12">
            <v>816323</v>
          </cell>
        </row>
        <row r="13">
          <cell r="B13" t="str">
            <v>Washington</v>
          </cell>
          <cell r="BB13">
            <v>283064</v>
          </cell>
          <cell r="BF13">
            <v>62007</v>
          </cell>
          <cell r="BG13">
            <v>73543</v>
          </cell>
          <cell r="BH13">
            <v>418614</v>
          </cell>
        </row>
      </sheetData>
      <sheetData sheetId="18">
        <row r="3">
          <cell r="A3" t="str">
            <v>NC0001</v>
          </cell>
          <cell r="B3" t="str">
            <v>Albemarle</v>
          </cell>
          <cell r="BB3">
            <v>775615</v>
          </cell>
          <cell r="BF3">
            <v>89320</v>
          </cell>
          <cell r="BG3">
            <v>314628</v>
          </cell>
          <cell r="BH3">
            <v>1179563</v>
          </cell>
        </row>
        <row r="4">
          <cell r="A4" t="str">
            <v>NC0003</v>
          </cell>
          <cell r="B4" t="str">
            <v>AMY</v>
          </cell>
          <cell r="BB4">
            <v>477007</v>
          </cell>
          <cell r="BF4">
            <v>106834</v>
          </cell>
          <cell r="BG4">
            <v>243267</v>
          </cell>
          <cell r="BH4">
            <v>827108</v>
          </cell>
        </row>
        <row r="5">
          <cell r="A5" t="str">
            <v>NC0002</v>
          </cell>
          <cell r="B5" t="str">
            <v>Appalachian</v>
          </cell>
          <cell r="BB5">
            <v>1630174</v>
          </cell>
          <cell r="BF5">
            <v>164102</v>
          </cell>
          <cell r="BG5">
            <v>402117</v>
          </cell>
          <cell r="BH5">
            <v>2196393</v>
          </cell>
        </row>
        <row r="6">
          <cell r="A6" t="str">
            <v>NC0004</v>
          </cell>
          <cell r="B6" t="str">
            <v>BHM</v>
          </cell>
          <cell r="BB6">
            <v>555099</v>
          </cell>
          <cell r="BF6">
            <v>95178</v>
          </cell>
          <cell r="BG6">
            <v>219979</v>
          </cell>
          <cell r="BH6">
            <v>870256</v>
          </cell>
        </row>
        <row r="7">
          <cell r="A7" t="str">
            <v>NC0006</v>
          </cell>
          <cell r="B7" t="str">
            <v>CPC</v>
          </cell>
          <cell r="BB7">
            <v>2401022</v>
          </cell>
          <cell r="BF7">
            <v>250414</v>
          </cell>
          <cell r="BG7">
            <v>611879</v>
          </cell>
          <cell r="BH7">
            <v>3263315</v>
          </cell>
        </row>
        <row r="8">
          <cell r="A8" t="str">
            <v>NC0007</v>
          </cell>
          <cell r="B8" t="str">
            <v>E. Albemarle</v>
          </cell>
          <cell r="BB8">
            <v>2071067</v>
          </cell>
          <cell r="BF8">
            <v>169098</v>
          </cell>
          <cell r="BG8">
            <v>470995</v>
          </cell>
          <cell r="BH8">
            <v>2711160</v>
          </cell>
        </row>
        <row r="9">
          <cell r="A9" t="str">
            <v>NC0008</v>
          </cell>
          <cell r="B9" t="str">
            <v>Fontana</v>
          </cell>
          <cell r="BB9">
            <v>2261609</v>
          </cell>
          <cell r="BF9">
            <v>267294</v>
          </cell>
          <cell r="BG9">
            <v>608048</v>
          </cell>
          <cell r="BH9">
            <v>3136951</v>
          </cell>
        </row>
        <row r="10">
          <cell r="A10" t="str">
            <v>NC0011</v>
          </cell>
          <cell r="B10" t="str">
            <v>Nantahala</v>
          </cell>
          <cell r="BB10">
            <v>778150</v>
          </cell>
          <cell r="BF10">
            <v>85975</v>
          </cell>
          <cell r="BG10">
            <v>202673</v>
          </cell>
          <cell r="BH10">
            <v>1066798</v>
          </cell>
        </row>
        <row r="11">
          <cell r="A11" t="str">
            <v>NC0012</v>
          </cell>
          <cell r="B11" t="str">
            <v>Neuse</v>
          </cell>
          <cell r="BB11">
            <v>1148570</v>
          </cell>
          <cell r="BF11">
            <v>197006</v>
          </cell>
          <cell r="BG11">
            <v>541442</v>
          </cell>
          <cell r="BH11">
            <v>1887018</v>
          </cell>
        </row>
        <row r="12">
          <cell r="A12" t="str">
            <v>NC0013</v>
          </cell>
          <cell r="B12" t="str">
            <v>Northwestern</v>
          </cell>
          <cell r="BB12">
            <v>1782925</v>
          </cell>
          <cell r="BF12">
            <v>113282</v>
          </cell>
          <cell r="BG12">
            <v>505086</v>
          </cell>
          <cell r="BH12">
            <v>2401293</v>
          </cell>
        </row>
        <row r="13">
          <cell r="A13" t="str">
            <v>NC0014</v>
          </cell>
          <cell r="B13" t="str">
            <v>Pettigrew</v>
          </cell>
          <cell r="BB13">
            <v>755716</v>
          </cell>
          <cell r="BF13">
            <v>77036</v>
          </cell>
          <cell r="BG13">
            <v>240370</v>
          </cell>
          <cell r="BH13">
            <v>1073122</v>
          </cell>
        </row>
        <row r="14">
          <cell r="A14" t="str">
            <v>NC0015</v>
          </cell>
          <cell r="B14" t="str">
            <v>Sandhill</v>
          </cell>
          <cell r="BB14">
            <v>1900037</v>
          </cell>
          <cell r="BF14">
            <v>290924</v>
          </cell>
          <cell r="BG14">
            <v>531696</v>
          </cell>
          <cell r="BH14">
            <v>2722657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6" workbookViewId="0">
      <selection activeCell="E59" sqref="E59"/>
    </sheetView>
  </sheetViews>
  <sheetFormatPr defaultColWidth="8.85546875" defaultRowHeight="12.75" x14ac:dyDescent="0.2"/>
  <cols>
    <col min="1" max="1" width="7" style="11" customWidth="1"/>
    <col min="2" max="2" width="20.140625" style="11" customWidth="1"/>
    <col min="3" max="3" width="15.28515625" style="6" customWidth="1"/>
    <col min="4" max="4" width="8.85546875" style="90"/>
    <col min="5" max="5" width="10.85546875" style="8" customWidth="1"/>
    <col min="6" max="6" width="14" style="6" bestFit="1" customWidth="1"/>
    <col min="7" max="7" width="11.42578125" style="7" customWidth="1"/>
    <col min="8" max="8" width="10.42578125" style="8" customWidth="1"/>
    <col min="9" max="9" width="12.140625" style="9" customWidth="1"/>
    <col min="10" max="10" width="12.7109375" style="7" bestFit="1" customWidth="1"/>
    <col min="11" max="11" width="12.28515625" style="9" bestFit="1" customWidth="1"/>
    <col min="12" max="12" width="14.28515625" style="9" customWidth="1"/>
    <col min="13" max="13" width="11.85546875" style="8" customWidth="1"/>
    <col min="14" max="16384" width="8.85546875" style="11"/>
  </cols>
  <sheetData>
    <row r="1" spans="1:13" x14ac:dyDescent="0.2">
      <c r="A1" s="1"/>
      <c r="B1" s="2"/>
      <c r="C1" s="3"/>
      <c r="D1" s="4"/>
      <c r="E1" s="5"/>
      <c r="M1" s="10" t="s">
        <v>0</v>
      </c>
    </row>
    <row r="2" spans="1:13" ht="15.75" x14ac:dyDescent="0.25">
      <c r="A2" s="12" t="s">
        <v>1</v>
      </c>
      <c r="B2" s="13"/>
      <c r="C2" s="14"/>
      <c r="D2" s="15"/>
      <c r="E2" s="16"/>
      <c r="M2" s="17" t="s">
        <v>2</v>
      </c>
    </row>
    <row r="3" spans="1:13" ht="13.5" thickBot="1" x14ac:dyDescent="0.25">
      <c r="A3" s="18"/>
      <c r="B3" s="13"/>
      <c r="C3" s="14"/>
      <c r="D3" s="15"/>
      <c r="E3" s="16"/>
    </row>
    <row r="4" spans="1:13" ht="13.5" thickTop="1" x14ac:dyDescent="0.2">
      <c r="A4" s="19"/>
      <c r="B4" s="93"/>
      <c r="C4" s="20"/>
      <c r="D4" s="21" t="s">
        <v>3</v>
      </c>
      <c r="E4" s="22" t="s">
        <v>4</v>
      </c>
      <c r="F4" s="20"/>
      <c r="G4" s="23" t="s">
        <v>5</v>
      </c>
      <c r="H4" s="22" t="s">
        <v>6</v>
      </c>
      <c r="I4" s="24"/>
      <c r="J4" s="25" t="s">
        <v>3</v>
      </c>
      <c r="K4" s="24" t="s">
        <v>7</v>
      </c>
      <c r="L4" s="24"/>
      <c r="M4" s="22" t="s">
        <v>8</v>
      </c>
    </row>
    <row r="5" spans="1:13" x14ac:dyDescent="0.2">
      <c r="A5" s="26"/>
      <c r="B5" s="94"/>
      <c r="C5" s="27" t="s">
        <v>9</v>
      </c>
      <c r="D5" s="28" t="s">
        <v>10</v>
      </c>
      <c r="E5" s="29" t="s">
        <v>11</v>
      </c>
      <c r="F5" s="30" t="s">
        <v>12</v>
      </c>
      <c r="G5" s="31" t="s">
        <v>10</v>
      </c>
      <c r="H5" s="29" t="s">
        <v>11</v>
      </c>
      <c r="I5" s="32" t="s">
        <v>7</v>
      </c>
      <c r="J5" s="31" t="s">
        <v>10</v>
      </c>
      <c r="K5" s="32" t="s">
        <v>11</v>
      </c>
      <c r="L5" s="32" t="s">
        <v>13</v>
      </c>
      <c r="M5" s="29" t="s">
        <v>14</v>
      </c>
    </row>
    <row r="6" spans="1:13" ht="13.5" thickBot="1" x14ac:dyDescent="0.25">
      <c r="A6" s="33"/>
      <c r="B6" s="95"/>
      <c r="C6" s="34" t="s">
        <v>15</v>
      </c>
      <c r="D6" s="35" t="s">
        <v>9</v>
      </c>
      <c r="E6" s="36" t="s">
        <v>16</v>
      </c>
      <c r="F6" s="37" t="s">
        <v>15</v>
      </c>
      <c r="G6" s="38" t="s">
        <v>12</v>
      </c>
      <c r="H6" s="36" t="s">
        <v>16</v>
      </c>
      <c r="I6" s="39" t="s">
        <v>15</v>
      </c>
      <c r="J6" s="40" t="s">
        <v>17</v>
      </c>
      <c r="K6" s="39" t="s">
        <v>16</v>
      </c>
      <c r="L6" s="39" t="s">
        <v>18</v>
      </c>
      <c r="M6" s="36" t="s">
        <v>19</v>
      </c>
    </row>
    <row r="7" spans="1:13" ht="14.25" thickTop="1" thickBot="1" x14ac:dyDescent="0.25">
      <c r="A7" s="41"/>
      <c r="B7" s="42" t="s">
        <v>20</v>
      </c>
      <c r="C7" s="43"/>
      <c r="D7" s="44"/>
      <c r="E7" s="45"/>
      <c r="F7" s="46"/>
      <c r="G7" s="47"/>
      <c r="H7" s="48"/>
      <c r="I7" s="49"/>
      <c r="J7" s="47"/>
      <c r="K7" s="49"/>
      <c r="L7" s="49"/>
      <c r="M7" s="50"/>
    </row>
    <row r="8" spans="1:13" ht="13.5" thickTop="1" x14ac:dyDescent="0.2">
      <c r="A8" s="51" t="str">
        <f>[1]County!A3</f>
        <v>NC0103</v>
      </c>
      <c r="B8" s="51" t="str">
        <f>[1]County!B3</f>
        <v>Alamance</v>
      </c>
      <c r="C8" s="52">
        <f>[1]County!BB3</f>
        <v>1994085</v>
      </c>
      <c r="D8" s="53">
        <f>C8/[1]County!BH3</f>
        <v>0.74976932604100321</v>
      </c>
      <c r="E8" s="54">
        <v>12.982746834206843</v>
      </c>
      <c r="F8" s="55">
        <f>[1]County!BF3</f>
        <v>258777</v>
      </c>
      <c r="G8" s="56">
        <f>F8/[1]County!BH3</f>
        <v>9.7299291095872389E-2</v>
      </c>
      <c r="H8" s="57">
        <f>F8/'[1]Table 1'!D8</f>
        <v>1.6848009375305186</v>
      </c>
      <c r="I8" s="55">
        <f>[1]County!BG3</f>
        <v>406736</v>
      </c>
      <c r="J8" s="56">
        <f>I8/[1]County!BH3</f>
        <v>0.15293138286312444</v>
      </c>
      <c r="K8" s="58">
        <f>I8/'[1]Table 1'!D8</f>
        <v>2.6481070347342035</v>
      </c>
      <c r="L8" s="55">
        <f>[1]County!BH3</f>
        <v>2659598</v>
      </c>
      <c r="M8" s="59">
        <f>L8/'[1]Table 1'!D8</f>
        <v>17.315654806471564</v>
      </c>
    </row>
    <row r="9" spans="1:13" x14ac:dyDescent="0.2">
      <c r="A9" s="51" t="str">
        <f>[1]County!A4</f>
        <v>NC0016</v>
      </c>
      <c r="B9" s="51" t="str">
        <f>[1]County!B4</f>
        <v>Alexander</v>
      </c>
      <c r="C9" s="52">
        <f>[1]County!BB4</f>
        <v>330861</v>
      </c>
      <c r="D9" s="53">
        <f>C9/[1]County!BH4</f>
        <v>0.73224284380076399</v>
      </c>
      <c r="E9" s="54">
        <v>8.8380435944011104</v>
      </c>
      <c r="F9" s="55">
        <f>[1]County!BF4</f>
        <v>40309</v>
      </c>
      <c r="G9" s="56">
        <f>F9/[1]County!BH4</f>
        <v>8.9209597960367024E-2</v>
      </c>
      <c r="H9" s="57">
        <f>F9/'[1]Table 1'!D9</f>
        <v>1.0767443102895609</v>
      </c>
      <c r="I9" s="55">
        <f>[1]County!BG4</f>
        <v>80676</v>
      </c>
      <c r="J9" s="56">
        <f>I9/[1]County!BH4</f>
        <v>0.178547558238869</v>
      </c>
      <c r="K9" s="58">
        <f>I9/'[1]Table 1'!D9</f>
        <v>2.1550379314029278</v>
      </c>
      <c r="L9" s="55">
        <f>[1]County!BH4</f>
        <v>451846</v>
      </c>
      <c r="M9" s="59">
        <f>L9/'[1]Table 1'!D9</f>
        <v>12.069825836093599</v>
      </c>
    </row>
    <row r="10" spans="1:13" x14ac:dyDescent="0.2">
      <c r="A10" s="51" t="str">
        <f>[1]County!A5</f>
        <v>NC0017</v>
      </c>
      <c r="B10" s="51" t="str">
        <f>[1]County!B5</f>
        <v>Bladen</v>
      </c>
      <c r="C10" s="52">
        <f>[1]County!BB5</f>
        <v>429771</v>
      </c>
      <c r="D10" s="53">
        <f>C10/[1]County!BH5</f>
        <v>0.86189670178928834</v>
      </c>
      <c r="E10" s="54">
        <v>12.206282484592007</v>
      </c>
      <c r="F10" s="55">
        <f>[1]County!BF5</f>
        <v>23191</v>
      </c>
      <c r="G10" s="56">
        <f>F10/[1]County!BH5</f>
        <v>4.650906275945884E-2</v>
      </c>
      <c r="H10" s="57">
        <f>F10/'[1]Table 1'!D10</f>
        <v>0.65866681814308836</v>
      </c>
      <c r="I10" s="55">
        <f>[1]County!BG5</f>
        <v>45672</v>
      </c>
      <c r="J10" s="56">
        <f>I10/[1]County!BH5</f>
        <v>9.1594235451252823E-2</v>
      </c>
      <c r="K10" s="58">
        <f>I10/'[1]Table 1'!D10</f>
        <v>1.297168337640944</v>
      </c>
      <c r="L10" s="55">
        <f>[1]County!BH5</f>
        <v>498634</v>
      </c>
      <c r="M10" s="59">
        <f>L10/'[1]Table 1'!D10</f>
        <v>14.16211764037604</v>
      </c>
    </row>
    <row r="11" spans="1:13" x14ac:dyDescent="0.2">
      <c r="A11" s="51" t="str">
        <f>[1]County!A6</f>
        <v>NC0018</v>
      </c>
      <c r="B11" s="51" t="str">
        <f>[1]County!B6</f>
        <v>Brunswick</v>
      </c>
      <c r="C11" s="52">
        <f>[1]County!BB6</f>
        <v>962328</v>
      </c>
      <c r="D11" s="53">
        <f>C11/[1]County!BH6</f>
        <v>0.79188634297070115</v>
      </c>
      <c r="E11" s="54">
        <v>8.3162916104946589</v>
      </c>
      <c r="F11" s="55">
        <f>[1]County!BF6</f>
        <v>83481</v>
      </c>
      <c r="G11" s="56">
        <f>F11/[1]County!BH6</f>
        <v>6.8695355219360862E-2</v>
      </c>
      <c r="H11" s="57">
        <f>F11/'[1]Table 1'!D11</f>
        <v>0.72143005288810536</v>
      </c>
      <c r="I11" s="55">
        <f>[1]County!BG6</f>
        <v>169426</v>
      </c>
      <c r="J11" s="56">
        <f>I11/[1]County!BH6</f>
        <v>0.139418301809938</v>
      </c>
      <c r="K11" s="58">
        <f>I11/'[1]Table 1'!D11</f>
        <v>1.464153617477272</v>
      </c>
      <c r="L11" s="55">
        <f>[1]County!BH6</f>
        <v>1215235</v>
      </c>
      <c r="M11" s="59">
        <f>L11/'[1]Table 1'!D11</f>
        <v>10.501875280860038</v>
      </c>
    </row>
    <row r="12" spans="1:13" x14ac:dyDescent="0.2">
      <c r="A12" s="51" t="str">
        <f>[1]County!A7</f>
        <v>NC0019</v>
      </c>
      <c r="B12" s="51" t="str">
        <f>[1]County!B7</f>
        <v>Buncombe</v>
      </c>
      <c r="C12" s="52">
        <f>[1]County!BB7</f>
        <v>3646150</v>
      </c>
      <c r="D12" s="53">
        <f>C12/[1]County!BH7</f>
        <v>0.73965694393870396</v>
      </c>
      <c r="E12" s="54">
        <v>14.650703976341251</v>
      </c>
      <c r="F12" s="55">
        <f>[1]County!BF7</f>
        <v>673953</v>
      </c>
      <c r="G12" s="56">
        <f>F12/[1]County!BH7</f>
        <v>0.13671791241126155</v>
      </c>
      <c r="H12" s="57">
        <f>F12/'[1]Table 1'!D12</f>
        <v>2.7080306342216081</v>
      </c>
      <c r="I12" s="55">
        <f>[1]County!BG7</f>
        <v>609412</v>
      </c>
      <c r="J12" s="56">
        <f>I12/[1]County!BH7</f>
        <v>0.12362514365003453</v>
      </c>
      <c r="K12" s="58">
        <f>I12/'[1]Table 1'!D12</f>
        <v>2.4486965186923397</v>
      </c>
      <c r="L12" s="55">
        <f>[1]County!BH7</f>
        <v>4929515</v>
      </c>
      <c r="M12" s="59">
        <f>L12/'[1]Table 1'!D12</f>
        <v>19.8074311292552</v>
      </c>
    </row>
    <row r="13" spans="1:13" x14ac:dyDescent="0.2">
      <c r="A13" s="51" t="str">
        <f>[1]County!A8</f>
        <v>NC0020</v>
      </c>
      <c r="B13" s="51" t="str">
        <f>[1]County!B8</f>
        <v>Burke</v>
      </c>
      <c r="C13" s="52">
        <f>[1]County!BB8</f>
        <v>939312</v>
      </c>
      <c r="D13" s="53">
        <f>C13/[1]County!BH8</f>
        <v>0.73743016759776536</v>
      </c>
      <c r="E13" s="54">
        <v>10.500737825873093</v>
      </c>
      <c r="F13" s="55">
        <f>[1]County!BF8</f>
        <v>131557</v>
      </c>
      <c r="G13" s="56">
        <f>F13/[1]County!BH8</f>
        <v>0.10328208365128862</v>
      </c>
      <c r="H13" s="57">
        <f>F13/'[1]Table 1'!D13</f>
        <v>1.4706993694942538</v>
      </c>
      <c r="I13" s="55">
        <f>[1]County!BG8</f>
        <v>202895</v>
      </c>
      <c r="J13" s="56">
        <f>I13/[1]County!BH8</f>
        <v>0.15928774875094601</v>
      </c>
      <c r="K13" s="58">
        <f>I13/'[1]Table 1'!D13</f>
        <v>2.2681997048696507</v>
      </c>
      <c r="L13" s="55">
        <f>[1]County!BH8</f>
        <v>1273764</v>
      </c>
      <c r="M13" s="59">
        <f>L13/'[1]Table 1'!D13</f>
        <v>14.239636900236999</v>
      </c>
    </row>
    <row r="14" spans="1:13" x14ac:dyDescent="0.2">
      <c r="A14" s="51" t="str">
        <f>[1]County!A9</f>
        <v>NC0021</v>
      </c>
      <c r="B14" s="51" t="str">
        <f>[1]County!B9</f>
        <v>Cabarrus</v>
      </c>
      <c r="C14" s="52">
        <f>[1]County!BB9</f>
        <v>2367809</v>
      </c>
      <c r="D14" s="53">
        <f>C14/[1]County!BH9</f>
        <v>0.73954442512492535</v>
      </c>
      <c r="E14" s="54">
        <v>12.325726303076996</v>
      </c>
      <c r="F14" s="55">
        <f>[1]County!BF9</f>
        <v>439361</v>
      </c>
      <c r="G14" s="56">
        <f>F14/[1]County!BH9</f>
        <v>0.13722685325011955</v>
      </c>
      <c r="H14" s="57">
        <f>F14/'[1]Table 1'!D14</f>
        <v>2.2871116015887312</v>
      </c>
      <c r="I14" s="55">
        <f>[1]County!BG9</f>
        <v>394543</v>
      </c>
      <c r="J14" s="56">
        <f>I14/[1]County!BH9</f>
        <v>0.12322872162495514</v>
      </c>
      <c r="K14" s="58">
        <f>I14/'[1]Table 1'!D14</f>
        <v>2.0538096750180892</v>
      </c>
      <c r="L14" s="55">
        <f>[1]County!BH9</f>
        <v>3201713</v>
      </c>
      <c r="M14" s="59">
        <f>L14/'[1]Table 1'!D14</f>
        <v>16.666647579683815</v>
      </c>
    </row>
    <row r="15" spans="1:13" x14ac:dyDescent="0.2">
      <c r="A15" s="51" t="str">
        <f>[1]County!A10</f>
        <v>NC0022</v>
      </c>
      <c r="B15" s="51" t="str">
        <f>[1]County!B10</f>
        <v>Caldwell</v>
      </c>
      <c r="C15" s="52">
        <f>[1]County!BB10</f>
        <v>810272</v>
      </c>
      <c r="D15" s="53">
        <f>C15/[1]County!BH10</f>
        <v>0.83008700694272985</v>
      </c>
      <c r="E15" s="54">
        <v>9.823264836030793</v>
      </c>
      <c r="F15" s="55">
        <f>[1]County!BF10</f>
        <v>119531</v>
      </c>
      <c r="G15" s="56">
        <f>F15/[1]County!BH10</f>
        <v>0.12245410186563456</v>
      </c>
      <c r="H15" s="57">
        <f>F15/'[1]Table 1'!D15</f>
        <v>1.4491240831666363</v>
      </c>
      <c r="I15" s="55">
        <f>[1]County!BG10</f>
        <v>46326</v>
      </c>
      <c r="J15" s="56">
        <f>I15/[1]County!BH10</f>
        <v>4.745889119163553E-2</v>
      </c>
      <c r="K15" s="58">
        <f>I15/'[1]Table 1'!D15</f>
        <v>0.56162938716130206</v>
      </c>
      <c r="L15" s="55">
        <f>[1]County!BH10</f>
        <v>976129</v>
      </c>
      <c r="M15" s="59">
        <f>L15/'[1]Table 1'!D15</f>
        <v>11.834018306358733</v>
      </c>
    </row>
    <row r="16" spans="1:13" x14ac:dyDescent="0.2">
      <c r="A16" s="51" t="str">
        <f>[1]County!A11</f>
        <v>NC0107</v>
      </c>
      <c r="B16" s="51" t="str">
        <f>[1]County!B11</f>
        <v>Caswell</v>
      </c>
      <c r="C16" s="52">
        <f>[1]County!BB11</f>
        <v>222597</v>
      </c>
      <c r="D16" s="53">
        <f>C16/[1]County!BH11</f>
        <v>0.69053372834297588</v>
      </c>
      <c r="E16" s="54">
        <v>9.3355561147458488</v>
      </c>
      <c r="F16" s="55">
        <f>[1]County!BF11</f>
        <v>27388</v>
      </c>
      <c r="G16" s="56">
        <f>F16/[1]County!BH11</f>
        <v>8.496223108064091E-2</v>
      </c>
      <c r="H16" s="57">
        <f>F16/'[1]Table 1'!D16</f>
        <v>1.1486327797349438</v>
      </c>
      <c r="I16" s="55">
        <f>[1]County!BG11</f>
        <v>72370</v>
      </c>
      <c r="J16" s="56">
        <f>I16/[1]County!BH11</f>
        <v>0.22450404057638318</v>
      </c>
      <c r="K16" s="58">
        <f>I16/'[1]Table 1'!D16</f>
        <v>3.0351451098808924</v>
      </c>
      <c r="L16" s="55">
        <f>[1]County!BH11</f>
        <v>322355</v>
      </c>
      <c r="M16" s="59">
        <f>L16/'[1]Table 1'!D16</f>
        <v>13.519334004361685</v>
      </c>
    </row>
    <row r="17" spans="1:13" x14ac:dyDescent="0.2">
      <c r="A17" s="51" t="str">
        <f>[1]County!A12</f>
        <v>NC0023</v>
      </c>
      <c r="B17" s="51" t="str">
        <f>[1]County!B12</f>
        <v>Catawba</v>
      </c>
      <c r="C17" s="52">
        <f>[1]County!BB12</f>
        <v>1795211</v>
      </c>
      <c r="D17" s="53">
        <f>C17/[1]County!BH12</f>
        <v>0.60974844294665109</v>
      </c>
      <c r="E17" s="54">
        <v>15.531253514668604</v>
      </c>
      <c r="F17" s="55">
        <f>[1]County!BF12</f>
        <v>432267</v>
      </c>
      <c r="G17" s="56">
        <f>F17/[1]County!BH12</f>
        <v>0.14682069694716668</v>
      </c>
      <c r="H17" s="57">
        <f>F17/'[1]Table 1'!D17</f>
        <v>3.7397544706584651</v>
      </c>
      <c r="I17" s="55">
        <f>[1]County!BG12</f>
        <v>716705</v>
      </c>
      <c r="J17" s="56">
        <f>I17/[1]County!BH12</f>
        <v>0.24343086010618226</v>
      </c>
      <c r="K17" s="58">
        <f>I17/'[1]Table 1'!D17</f>
        <v>6.2005675378719056</v>
      </c>
      <c r="L17" s="55">
        <f>[1]County!BH12</f>
        <v>2944183</v>
      </c>
      <c r="M17" s="59">
        <f>L17/'[1]Table 1'!D17</f>
        <v>25.471575523198975</v>
      </c>
    </row>
    <row r="18" spans="1:13" x14ac:dyDescent="0.2">
      <c r="A18" s="51" t="str">
        <f>[1]County!A13</f>
        <v>NC0104</v>
      </c>
      <c r="B18" s="51" t="str">
        <f>[1]County!B13</f>
        <v>Chatham</v>
      </c>
      <c r="C18" s="52">
        <f>[1]County!BB13</f>
        <v>887892</v>
      </c>
      <c r="D18" s="53">
        <f>C18/[1]County!BH13</f>
        <v>0.4609631459785159</v>
      </c>
      <c r="E18" s="54">
        <v>13.130612244897959</v>
      </c>
      <c r="F18" s="55">
        <f>[1]County!BF13</f>
        <v>161613</v>
      </c>
      <c r="G18" s="56">
        <f>F18/[1]County!BH13</f>
        <v>8.3903939793382398E-2</v>
      </c>
      <c r="H18" s="57">
        <f>F18/'[1]Table 1'!D18</f>
        <v>2.3900177462289265</v>
      </c>
      <c r="I18" s="55">
        <f>[1]County!BG13</f>
        <v>876662</v>
      </c>
      <c r="J18" s="56">
        <f>I18/[1]County!BH13</f>
        <v>0.4551329142281017</v>
      </c>
      <c r="K18" s="58">
        <f>I18/'[1]Table 1'!D18</f>
        <v>12.964537119195505</v>
      </c>
      <c r="L18" s="55">
        <f>[1]County!BH13</f>
        <v>1926167</v>
      </c>
      <c r="M18" s="59">
        <f>L18/'[1]Table 1'!D18</f>
        <v>28.48516711032239</v>
      </c>
    </row>
    <row r="19" spans="1:13" x14ac:dyDescent="0.2">
      <c r="A19" s="51" t="str">
        <f>[1]County!A14</f>
        <v>NC0024</v>
      </c>
      <c r="B19" s="51" t="str">
        <f>[1]County!B14</f>
        <v>Cleveland</v>
      </c>
      <c r="C19" s="52">
        <f>[1]County!BB14</f>
        <v>776342</v>
      </c>
      <c r="D19" s="53">
        <f>C19/[1]County!BH14</f>
        <v>0.71185962003808967</v>
      </c>
      <c r="E19" s="54">
        <v>8.8346173541963022</v>
      </c>
      <c r="F19" s="55">
        <f>[1]County!BF14</f>
        <v>78829</v>
      </c>
      <c r="G19" s="56">
        <f>F19/[1]County!BH14</f>
        <v>7.2281522818529176E-2</v>
      </c>
      <c r="H19" s="57">
        <f>F19/'[1]Table 1'!D19</f>
        <v>0.89705832147937414</v>
      </c>
      <c r="I19" s="55">
        <f>[1]County!BG14</f>
        <v>235412</v>
      </c>
      <c r="J19" s="56">
        <f>I19/[1]County!BH14</f>
        <v>0.2158588571433811</v>
      </c>
      <c r="K19" s="58">
        <f>I19/'[1]Table 1'!D19</f>
        <v>2.6789416785206259</v>
      </c>
      <c r="L19" s="55">
        <f>[1]County!BH14</f>
        <v>1090583</v>
      </c>
      <c r="M19" s="59">
        <f>L19/'[1]Table 1'!D19</f>
        <v>12.410617354196301</v>
      </c>
    </row>
    <row r="20" spans="1:13" x14ac:dyDescent="0.2">
      <c r="A20" s="51" t="str">
        <f>[1]County!A15</f>
        <v>NC0025</v>
      </c>
      <c r="B20" s="51" t="str">
        <f>[1]County!B15</f>
        <v>Columbus</v>
      </c>
      <c r="C20" s="52">
        <f>[1]County!BB15</f>
        <v>1153716</v>
      </c>
      <c r="D20" s="53">
        <f>C20/[1]County!BH15</f>
        <v>0.8224579152902195</v>
      </c>
      <c r="E20" s="54">
        <v>19.981572247527669</v>
      </c>
      <c r="F20" s="55">
        <f>[1]County!BF15</f>
        <v>103600</v>
      </c>
      <c r="G20" s="56">
        <f>F20/[1]County!BH15</f>
        <v>7.3854085428360819E-2</v>
      </c>
      <c r="H20" s="57">
        <f>F20/'[1]Table 1'!D20</f>
        <v>1.794281161779733</v>
      </c>
      <c r="I20" s="55">
        <f>[1]County!BG15</f>
        <v>145450</v>
      </c>
      <c r="J20" s="56">
        <f>I20/[1]County!BH15</f>
        <v>0.10368799928141971</v>
      </c>
      <c r="K20" s="58">
        <f>I20/'[1]Table 1'!D20</f>
        <v>2.519094546147318</v>
      </c>
      <c r="L20" s="55">
        <f>[1]County!BH15</f>
        <v>1402766</v>
      </c>
      <c r="M20" s="59">
        <f>L20/'[1]Table 1'!D20</f>
        <v>24.29494795545472</v>
      </c>
    </row>
    <row r="21" spans="1:13" x14ac:dyDescent="0.2">
      <c r="A21" s="51" t="str">
        <f>[1]County!A16</f>
        <v>NC0026</v>
      </c>
      <c r="B21" s="51" t="str">
        <f>[1]County!B16</f>
        <v>Cumberland</v>
      </c>
      <c r="C21" s="52">
        <f>[1]County!BB16</f>
        <v>8456922</v>
      </c>
      <c r="D21" s="53">
        <f>C21/[1]County!BH16</f>
        <v>0.77179224369475874</v>
      </c>
      <c r="E21" s="54">
        <v>25.430298328386755</v>
      </c>
      <c r="F21" s="55">
        <f>[1]County!BF16</f>
        <v>1136705</v>
      </c>
      <c r="G21" s="56">
        <f>F21/[1]County!BH16</f>
        <v>0.10373751849302273</v>
      </c>
      <c r="H21" s="57">
        <f>F21/'[1]Table 1'!D21</f>
        <v>3.4181168114556177</v>
      </c>
      <c r="I21" s="55">
        <f>[1]County!BG16</f>
        <v>1363884</v>
      </c>
      <c r="J21" s="56">
        <f>I21/[1]County!BH16</f>
        <v>0.12447023781221848</v>
      </c>
      <c r="K21" s="58">
        <f>I21/'[1]Table 1'!D21</f>
        <v>4.1012530333510746</v>
      </c>
      <c r="L21" s="55">
        <f>[1]County!BH16</f>
        <v>10957511</v>
      </c>
      <c r="M21" s="59">
        <f>L21/'[1]Table 1'!D21</f>
        <v>32.949668173193444</v>
      </c>
    </row>
    <row r="22" spans="1:13" x14ac:dyDescent="0.2">
      <c r="A22" s="51" t="str">
        <f>[1]County!A17</f>
        <v>NC0027</v>
      </c>
      <c r="B22" s="51" t="str">
        <f>[1]County!B17</f>
        <v>Davidson</v>
      </c>
      <c r="C22" s="52">
        <f>[1]County!BB17</f>
        <v>2361772</v>
      </c>
      <c r="D22" s="53">
        <f>C22/[1]County!BH17</f>
        <v>0.67682266136198921</v>
      </c>
      <c r="E22" s="54">
        <v>14.500251722147866</v>
      </c>
      <c r="F22" s="55">
        <f>[1]County!BF17</f>
        <v>352571</v>
      </c>
      <c r="G22" s="56">
        <f>F22/[1]County!BH17</f>
        <v>0.10103771343679996</v>
      </c>
      <c r="H22" s="57">
        <f>F22/'[1]Table 1'!D22</f>
        <v>2.1646324242684707</v>
      </c>
      <c r="I22" s="55">
        <f>[1]County!BG17</f>
        <v>775156</v>
      </c>
      <c r="J22" s="56">
        <f>I22/[1]County!BH17</f>
        <v>0.22213962520121083</v>
      </c>
      <c r="K22" s="58">
        <f>I22/'[1]Table 1'!D22</f>
        <v>4.7591203231866794</v>
      </c>
      <c r="L22" s="55">
        <f>[1]County!BH17</f>
        <v>3489499</v>
      </c>
      <c r="M22" s="59">
        <f>L22/'[1]Table 1'!D22</f>
        <v>21.424004469603016</v>
      </c>
    </row>
    <row r="23" spans="1:13" x14ac:dyDescent="0.2">
      <c r="A23" s="51" t="str">
        <f>[1]County!A18</f>
        <v>NC0028</v>
      </c>
      <c r="B23" s="51" t="str">
        <f>[1]County!B18</f>
        <v>Davie</v>
      </c>
      <c r="C23" s="52">
        <f>[1]County!BB18</f>
        <v>437382</v>
      </c>
      <c r="D23" s="53">
        <f>C23/[1]County!BH18</f>
        <v>0.67338540199252683</v>
      </c>
      <c r="E23" s="54">
        <v>10.537547883489532</v>
      </c>
      <c r="F23" s="55">
        <f>[1]County!BF18</f>
        <v>117484</v>
      </c>
      <c r="G23" s="56">
        <f>F23/[1]County!BH18</f>
        <v>0.18087623763138408</v>
      </c>
      <c r="H23" s="57">
        <f>F23/'[1]Table 1'!D23</f>
        <v>2.8304623316549016</v>
      </c>
      <c r="I23" s="55">
        <f>[1]County!BG18</f>
        <v>94661</v>
      </c>
      <c r="J23" s="56">
        <f>I23/[1]County!BH18</f>
        <v>0.14573836037608906</v>
      </c>
      <c r="K23" s="58">
        <f>I23/'[1]Table 1'!D23</f>
        <v>2.2806032717372973</v>
      </c>
      <c r="L23" s="55">
        <f>[1]County!BH18</f>
        <v>649527</v>
      </c>
      <c r="M23" s="59">
        <f>L23/'[1]Table 1'!D23</f>
        <v>15.648613486881731</v>
      </c>
    </row>
    <row r="24" spans="1:13" x14ac:dyDescent="0.2">
      <c r="A24" s="51" t="str">
        <f>[1]County!A19</f>
        <v>NC0029</v>
      </c>
      <c r="B24" s="51" t="str">
        <f>[1]County!B19</f>
        <v>Duplin</v>
      </c>
      <c r="C24" s="52">
        <f>[1]County!BB19</f>
        <v>320294</v>
      </c>
      <c r="D24" s="53">
        <f>C24/[1]County!BH19</f>
        <v>0.55243295825370653</v>
      </c>
      <c r="E24" s="54">
        <v>5.3487525466751276</v>
      </c>
      <c r="F24" s="55">
        <f>[1]County!BF19</f>
        <v>126216</v>
      </c>
      <c r="G24" s="56">
        <f>F24/[1]County!BH19</f>
        <v>0.21769336378124418</v>
      </c>
      <c r="H24" s="57">
        <f>F24/'[1]Table 1'!D24</f>
        <v>2.1077452322901706</v>
      </c>
      <c r="I24" s="55">
        <f>[1]County!BG19</f>
        <v>133278</v>
      </c>
      <c r="J24" s="56">
        <f>I24/[1]County!BH19</f>
        <v>0.22987367796504929</v>
      </c>
      <c r="K24" s="58">
        <f>I24/'[1]Table 1'!D24</f>
        <v>2.2256771650913465</v>
      </c>
      <c r="L24" s="55">
        <f>[1]County!BH19</f>
        <v>579788</v>
      </c>
      <c r="M24" s="59">
        <f>L24/'[1]Table 1'!D24</f>
        <v>9.6821749440566443</v>
      </c>
    </row>
    <row r="25" spans="1:13" x14ac:dyDescent="0.2">
      <c r="A25" s="51" t="str">
        <f>[1]County!A20</f>
        <v>NC0030</v>
      </c>
      <c r="B25" s="51" t="str">
        <f>[1]County!B20</f>
        <v>Durham</v>
      </c>
      <c r="C25" s="52">
        <f>[1]County!BB20</f>
        <v>7570769</v>
      </c>
      <c r="D25" s="53">
        <f>C25/[1]County!BH20</f>
        <v>0.71615176296857419</v>
      </c>
      <c r="E25" s="54">
        <v>26.774256179203078</v>
      </c>
      <c r="F25" s="55">
        <f>[1]County!BF20</f>
        <v>1618017</v>
      </c>
      <c r="G25" s="56">
        <f>F25/[1]County!BH20</f>
        <v>0.15305522161132157</v>
      </c>
      <c r="H25" s="57">
        <f>F25/'[1]Table 1'!D25</f>
        <v>5.7221666201023469</v>
      </c>
      <c r="I25" s="55">
        <f>[1]County!BG20</f>
        <v>1382673</v>
      </c>
      <c r="J25" s="56">
        <f>I25/[1]County!BH20</f>
        <v>0.13079301542010427</v>
      </c>
      <c r="K25" s="58">
        <f>I25/'[1]Table 1'!D25</f>
        <v>4.8898653642803334</v>
      </c>
      <c r="L25" s="55">
        <f>[1]County!BH20</f>
        <v>10571459</v>
      </c>
      <c r="M25" s="59">
        <f>L25/'[1]Table 1'!D25</f>
        <v>37.38628816358576</v>
      </c>
    </row>
    <row r="26" spans="1:13" x14ac:dyDescent="0.2">
      <c r="A26" s="51" t="str">
        <f>[1]County!A21</f>
        <v>NC0031</v>
      </c>
      <c r="B26" s="51" t="str">
        <f>[1]County!B21</f>
        <v>Edgecombe</v>
      </c>
      <c r="C26" s="52">
        <f>[1]County!BB21</f>
        <v>450302</v>
      </c>
      <c r="D26" s="53">
        <f>C26/[1]County!BH21</f>
        <v>0.64196154520583881</v>
      </c>
      <c r="E26" s="54">
        <v>8.0838359902340944</v>
      </c>
      <c r="F26" s="55">
        <f>[1]County!BF21</f>
        <v>55023</v>
      </c>
      <c r="G26" s="56">
        <f>F26/[1]County!BH21</f>
        <v>7.844213461601518E-2</v>
      </c>
      <c r="H26" s="57">
        <f>F26/'[1]Table 1'!D26</f>
        <v>0.98777466609220166</v>
      </c>
      <c r="I26" s="55">
        <f>[1]County!BG21</f>
        <v>196122</v>
      </c>
      <c r="J26" s="56">
        <f>I26/[1]County!BH21</f>
        <v>0.27959632017814601</v>
      </c>
      <c r="K26" s="58">
        <f>I26/'[1]Table 1'!D26</f>
        <v>3.5207884532529081</v>
      </c>
      <c r="L26" s="55">
        <f>[1]County!BH21</f>
        <v>701447</v>
      </c>
      <c r="M26" s="59">
        <f>L26/'[1]Table 1'!D26</f>
        <v>12.592399109579205</v>
      </c>
    </row>
    <row r="27" spans="1:13" x14ac:dyDescent="0.2">
      <c r="A27" s="51" t="str">
        <f>[1]County!A22</f>
        <v>NC0032</v>
      </c>
      <c r="B27" s="51" t="str">
        <f>[1]County!B22</f>
        <v>Forsyth</v>
      </c>
      <c r="C27" s="52">
        <f>[1]County!BB22</f>
        <v>4852672</v>
      </c>
      <c r="D27" s="53">
        <f>C27/[1]County!BH22</f>
        <v>0.57919675389181957</v>
      </c>
      <c r="E27" s="54">
        <v>13.462330391746171</v>
      </c>
      <c r="F27" s="55">
        <f>[1]County!BF22</f>
        <v>971231</v>
      </c>
      <c r="G27" s="56">
        <f>F27/[1]County!BH22</f>
        <v>0.11592249434519905</v>
      </c>
      <c r="H27" s="57">
        <f>F27/'[1]Table 1'!D27</f>
        <v>2.6943985929207712</v>
      </c>
      <c r="I27" s="55">
        <f>[1]County!BG22</f>
        <v>2554376</v>
      </c>
      <c r="J27" s="56">
        <f>I27/[1]County!BH22</f>
        <v>0.30488075176298141</v>
      </c>
      <c r="K27" s="58">
        <f>I27/'[1]Table 1'!D27</f>
        <v>7.086375023234007</v>
      </c>
      <c r="L27" s="55">
        <f>[1]County!BH22</f>
        <v>8378279</v>
      </c>
      <c r="M27" s="59">
        <f>L27/'[1]Table 1'!D27</f>
        <v>23.24310400790095</v>
      </c>
    </row>
    <row r="28" spans="1:13" x14ac:dyDescent="0.2">
      <c r="A28" s="51" t="str">
        <f>[1]County!A23</f>
        <v>NC0033</v>
      </c>
      <c r="B28" s="51" t="str">
        <f>[1]County!B23</f>
        <v>Franklin</v>
      </c>
      <c r="C28" s="52">
        <f>[1]County!BB23</f>
        <v>677154</v>
      </c>
      <c r="D28" s="53">
        <f>C28/[1]County!BH23</f>
        <v>0.76568563597383921</v>
      </c>
      <c r="E28" s="54">
        <v>10.800421072778601</v>
      </c>
      <c r="F28" s="55">
        <f>[1]County!BF23</f>
        <v>74872</v>
      </c>
      <c r="G28" s="56">
        <f>F28/[1]County!BH23</f>
        <v>8.4660822998362681E-2</v>
      </c>
      <c r="H28" s="57">
        <f>F28/'[1]Table 1'!D28</f>
        <v>1.1941879196771776</v>
      </c>
      <c r="I28" s="55">
        <f>[1]County!BG23</f>
        <v>132350</v>
      </c>
      <c r="J28" s="56">
        <f>I28/[1]County!BH23</f>
        <v>0.14965354102779813</v>
      </c>
      <c r="K28" s="58">
        <f>I28/'[1]Table 1'!D28</f>
        <v>2.1109462972710018</v>
      </c>
      <c r="L28" s="55">
        <f>[1]County!BH23</f>
        <v>884376</v>
      </c>
      <c r="M28" s="59">
        <f>L28/'[1]Table 1'!D28</f>
        <v>14.105555289726782</v>
      </c>
    </row>
    <row r="29" spans="1:13" x14ac:dyDescent="0.2">
      <c r="A29" s="51" t="str">
        <f>[1]County!A24</f>
        <v>NC0105</v>
      </c>
      <c r="B29" s="51" t="str">
        <f>[1]County!B24</f>
        <v>Gaston</v>
      </c>
      <c r="C29" s="52">
        <f>[1]County!BB24</f>
        <v>2773998</v>
      </c>
      <c r="D29" s="53">
        <f>C29/[1]County!BH24</f>
        <v>0.74141829091467937</v>
      </c>
      <c r="E29" s="54">
        <v>13.303908685434751</v>
      </c>
      <c r="F29" s="55">
        <f>[1]County!BF24</f>
        <v>428175</v>
      </c>
      <c r="G29" s="56">
        <f>F29/[1]County!BH24</f>
        <v>0.11444016063183637</v>
      </c>
      <c r="H29" s="57">
        <f>F29/'[1]Table 1'!D29</f>
        <v>2.053498633159081</v>
      </c>
      <c r="I29" s="55">
        <f>[1]County!BG24</f>
        <v>539302</v>
      </c>
      <c r="J29" s="56">
        <f>I29/[1]County!BH24</f>
        <v>0.14414154845348426</v>
      </c>
      <c r="K29" s="58">
        <f>I29/'[1]Table 1'!D29</f>
        <v>2.5864562850702604</v>
      </c>
      <c r="L29" s="55">
        <f>[1]County!BH24</f>
        <v>3741475</v>
      </c>
      <c r="M29" s="59">
        <f>L29/'[1]Table 1'!D29</f>
        <v>17.943863603664091</v>
      </c>
    </row>
    <row r="30" spans="1:13" x14ac:dyDescent="0.2">
      <c r="A30" s="51" t="str">
        <f>[1]County!A25</f>
        <v>NC0034</v>
      </c>
      <c r="B30" s="51" t="str">
        <f>[1]County!B25</f>
        <v>Granville</v>
      </c>
      <c r="C30" s="52">
        <f>[1]County!BB25</f>
        <v>677422</v>
      </c>
      <c r="D30" s="53">
        <f>C30/[1]County!BH25</f>
        <v>0.68805730171257118</v>
      </c>
      <c r="E30" s="54">
        <v>11.697841478155759</v>
      </c>
      <c r="F30" s="55">
        <f>[1]County!BF25</f>
        <v>177104</v>
      </c>
      <c r="G30" s="56">
        <f>F30/[1]County!BH25</f>
        <v>0.1798844743195574</v>
      </c>
      <c r="H30" s="57">
        <f>F30/'[1]Table 1'!D30</f>
        <v>3.0582628216197549</v>
      </c>
      <c r="I30" s="55">
        <f>[1]County!BG25</f>
        <v>130017</v>
      </c>
      <c r="J30" s="56">
        <f>I30/[1]County!BH25</f>
        <v>0.1320582239678714</v>
      </c>
      <c r="K30" s="58">
        <f>I30/'[1]Table 1'!D30</f>
        <v>2.2451562769815232</v>
      </c>
      <c r="L30" s="55">
        <f>[1]County!BH25</f>
        <v>984543</v>
      </c>
      <c r="M30" s="59">
        <f>L30/'[1]Table 1'!D30</f>
        <v>17.001260576757037</v>
      </c>
    </row>
    <row r="31" spans="1:13" x14ac:dyDescent="0.2">
      <c r="A31" s="51" t="str">
        <f>[1]County!A26</f>
        <v>NC0035</v>
      </c>
      <c r="B31" s="51" t="str">
        <f>[1]County!B26</f>
        <v>Guilford (Greensboro)</v>
      </c>
      <c r="C31" s="52">
        <f>[1]County!BB26</f>
        <v>5509400</v>
      </c>
      <c r="D31" s="53">
        <f>C31/[1]County!BH26</f>
        <v>0.68420882688252427</v>
      </c>
      <c r="E31" s="54">
        <v>13.546328078129763</v>
      </c>
      <c r="F31" s="55">
        <f>[1]County!BF26</f>
        <v>1031307</v>
      </c>
      <c r="G31" s="56">
        <f>F31/[1]County!BH26</f>
        <v>0.12807735009724028</v>
      </c>
      <c r="H31" s="57">
        <f>F31/'[1]Table 1'!D31</f>
        <v>2.5357430884074077</v>
      </c>
      <c r="I31" s="55">
        <f>[1]County!BG26</f>
        <v>1511513</v>
      </c>
      <c r="J31" s="56">
        <f>I31/[1]County!BH26</f>
        <v>0.18771382302023543</v>
      </c>
      <c r="K31" s="58">
        <f>I31/'[1]Table 1'!D31</f>
        <v>3.7164575075975885</v>
      </c>
      <c r="L31" s="55">
        <f>[1]County!BH26</f>
        <v>8052220</v>
      </c>
      <c r="M31" s="59">
        <f>L31/'[1]Table 1'!D31</f>
        <v>19.798528674134761</v>
      </c>
    </row>
    <row r="32" spans="1:13" x14ac:dyDescent="0.2">
      <c r="A32" s="51" t="str">
        <f>[1]County!A27</f>
        <v>NC0036</v>
      </c>
      <c r="B32" s="51" t="str">
        <f>[1]County!B27</f>
        <v>Halifax</v>
      </c>
      <c r="C32" s="52">
        <f>[1]County!BB27</f>
        <v>494291</v>
      </c>
      <c r="D32" s="53">
        <f>C32/[1]County!BH27</f>
        <v>0.842271089110598</v>
      </c>
      <c r="E32" s="54">
        <v>12.952439599601698</v>
      </c>
      <c r="F32" s="55">
        <f>[1]County!BF27</f>
        <v>14079</v>
      </c>
      <c r="G32" s="56">
        <f>F32/[1]County!BH27</f>
        <v>2.3990593928653586E-2</v>
      </c>
      <c r="H32" s="57">
        <f>F32/'[1]Table 1'!D32</f>
        <v>0.36892720507310939</v>
      </c>
      <c r="I32" s="55">
        <f>[1]County!BG27</f>
        <v>78485</v>
      </c>
      <c r="J32" s="56">
        <f>I32/[1]County!BH27</f>
        <v>0.13373831696074839</v>
      </c>
      <c r="K32" s="58">
        <f>I32/'[1]Table 1'!D32</f>
        <v>2.056627011162937</v>
      </c>
      <c r="L32" s="55">
        <f>[1]County!BH27</f>
        <v>586855</v>
      </c>
      <c r="M32" s="59">
        <f>L32/'[1]Table 1'!D32</f>
        <v>15.377993815837744</v>
      </c>
    </row>
    <row r="33" spans="1:13" x14ac:dyDescent="0.2">
      <c r="A33" s="51" t="str">
        <f>[1]County!A28</f>
        <v>NC0037</v>
      </c>
      <c r="B33" s="51" t="str">
        <f>[1]County!B28</f>
        <v>Harnett</v>
      </c>
      <c r="C33" s="52">
        <f>[1]County!BB28</f>
        <v>966314</v>
      </c>
      <c r="D33" s="53">
        <f>C33/[1]County!BH28</f>
        <v>0.75381269395008355</v>
      </c>
      <c r="E33" s="54">
        <v>7.8360796652502511</v>
      </c>
      <c r="F33" s="55">
        <f>[1]County!BF28</f>
        <v>156208</v>
      </c>
      <c r="G33" s="56">
        <f>F33/[1]County!BH28</f>
        <v>0.1218564289625884</v>
      </c>
      <c r="H33" s="57">
        <f>F33/'[1]Table 1'!D33</f>
        <v>1.2667293781828797</v>
      </c>
      <c r="I33" s="55">
        <f>[1]County!BG28</f>
        <v>159380</v>
      </c>
      <c r="J33" s="56">
        <f>I33/[1]County!BH28</f>
        <v>0.12433087708732805</v>
      </c>
      <c r="K33" s="58">
        <f>I33/'[1]Table 1'!D33</f>
        <v>1.2924519121606279</v>
      </c>
      <c r="L33" s="55">
        <f>[1]County!BH28</f>
        <v>1281902</v>
      </c>
      <c r="M33" s="59">
        <f>L33/'[1]Table 1'!D33</f>
        <v>10.395260955593759</v>
      </c>
    </row>
    <row r="34" spans="1:13" x14ac:dyDescent="0.2">
      <c r="A34" s="51" t="str">
        <f>[1]County!A29</f>
        <v>NC0038</v>
      </c>
      <c r="B34" s="51" t="str">
        <f>[1]County!B29</f>
        <v>Haywood</v>
      </c>
      <c r="C34" s="52">
        <f>[1]County!BB29</f>
        <v>945461</v>
      </c>
      <c r="D34" s="53">
        <f>C34/[1]County!BH29</f>
        <v>0.75379804714003362</v>
      </c>
      <c r="E34" s="54">
        <v>15.843767805074236</v>
      </c>
      <c r="F34" s="55">
        <f>[1]County!BF29</f>
        <v>119569</v>
      </c>
      <c r="G34" s="56">
        <f>F34/[1]County!BH29</f>
        <v>9.533008627377193E-2</v>
      </c>
      <c r="H34" s="57">
        <f>F34/'[1]Table 1'!D34</f>
        <v>2.0037034554412307</v>
      </c>
      <c r="I34" s="55">
        <f>[1]County!BG29</f>
        <v>189233</v>
      </c>
      <c r="J34" s="56">
        <f>I34/[1]County!BH29</f>
        <v>0.15087186658619445</v>
      </c>
      <c r="K34" s="58">
        <f>I34/'[1]Table 1'!D34</f>
        <v>3.1711130475584008</v>
      </c>
      <c r="L34" s="55">
        <f>[1]County!BH29</f>
        <v>1254263</v>
      </c>
      <c r="M34" s="59">
        <f>L34/'[1]Table 1'!D34</f>
        <v>21.018584308073869</v>
      </c>
    </row>
    <row r="35" spans="1:13" x14ac:dyDescent="0.2">
      <c r="A35" s="51" t="str">
        <f>[1]County!A30</f>
        <v>NC0039</v>
      </c>
      <c r="B35" s="51" t="str">
        <f>[1]County!B30</f>
        <v>Henderson</v>
      </c>
      <c r="C35" s="52">
        <f>[1]County!BB30</f>
        <v>2104501</v>
      </c>
      <c r="D35" s="53">
        <f>C35/[1]County!BH30</f>
        <v>0.7332426521595371</v>
      </c>
      <c r="E35" s="54">
        <v>19.256645346656054</v>
      </c>
      <c r="F35" s="55">
        <f>[1]County!BF30</f>
        <v>467383</v>
      </c>
      <c r="G35" s="56">
        <f>F35/[1]County!BH30</f>
        <v>0.16284390004769819</v>
      </c>
      <c r="H35" s="57">
        <f>F35/'[1]Table 1'!D35</f>
        <v>4.2766568759321784</v>
      </c>
      <c r="I35" s="55">
        <f>[1]County!BG30</f>
        <v>298245</v>
      </c>
      <c r="J35" s="56">
        <f>I35/[1]County!BH30</f>
        <v>0.10391344779276472</v>
      </c>
      <c r="K35" s="58">
        <f>I35/'[1]Table 1'!D35</f>
        <v>2.7290071097202779</v>
      </c>
      <c r="L35" s="55">
        <f>[1]County!BH30</f>
        <v>2870129</v>
      </c>
      <c r="M35" s="59">
        <f>L35/'[1]Table 1'!D35</f>
        <v>26.262309332308508</v>
      </c>
    </row>
    <row r="36" spans="1:13" x14ac:dyDescent="0.2">
      <c r="A36" s="51" t="str">
        <f>[1]County!A31</f>
        <v>NC0040</v>
      </c>
      <c r="B36" s="51" t="str">
        <f>[1]County!B31</f>
        <v>Iredell</v>
      </c>
      <c r="C36" s="52">
        <f>[1]County!BB31</f>
        <v>1526664</v>
      </c>
      <c r="D36" s="53">
        <f>C36/[1]County!BH31</f>
        <v>0.73528350767449491</v>
      </c>
      <c r="E36" s="54">
        <v>11.760033277357531</v>
      </c>
      <c r="F36" s="55">
        <f>[1]County!BF31</f>
        <v>329503</v>
      </c>
      <c r="G36" s="56">
        <f>F36/[1]County!BH31</f>
        <v>0.15869773678377763</v>
      </c>
      <c r="H36" s="57">
        <f>F36/'[1]Table 1'!D36</f>
        <v>2.5381919302407985</v>
      </c>
      <c r="I36" s="55">
        <f>[1]County!BG31</f>
        <v>220126</v>
      </c>
      <c r="J36" s="56">
        <f>I36/[1]County!BH31</f>
        <v>0.10601875554172749</v>
      </c>
      <c r="K36" s="58">
        <f>I36/'[1]Table 1'!D36</f>
        <v>1.695650834244866</v>
      </c>
      <c r="L36" s="55">
        <f>[1]County!BH31</f>
        <v>2076293</v>
      </c>
      <c r="M36" s="59">
        <f>L36/'[1]Table 1'!D36</f>
        <v>15.993876041843196</v>
      </c>
    </row>
    <row r="37" spans="1:13" x14ac:dyDescent="0.2">
      <c r="A37" s="51" t="str">
        <f>[1]County!A32</f>
        <v>NC0041</v>
      </c>
      <c r="B37" s="51" t="str">
        <f>[1]County!B32</f>
        <v>Johnston</v>
      </c>
      <c r="C37" s="52">
        <f>[1]County!BB32</f>
        <v>1009444</v>
      </c>
      <c r="D37" s="53">
        <f>C37/[1]County!BH32</f>
        <v>0.71707776907181053</v>
      </c>
      <c r="E37" s="54">
        <v>5.6931666929862157</v>
      </c>
      <c r="F37" s="55">
        <f>[1]County!BF32</f>
        <v>89000</v>
      </c>
      <c r="G37" s="56">
        <f>F37/[1]County!BH32</f>
        <v>6.3222844900154077E-2</v>
      </c>
      <c r="H37" s="57">
        <f>F37/'[1]Table 1'!D37</f>
        <v>0.50195140659191917</v>
      </c>
      <c r="I37" s="55">
        <f>[1]County!BG32</f>
        <v>309275</v>
      </c>
      <c r="J37" s="56">
        <f>I37/[1]County!BH32</f>
        <v>0.21969938602803543</v>
      </c>
      <c r="K37" s="58">
        <f>I37/'[1]Table 1'!D37</f>
        <v>1.744281137906919</v>
      </c>
      <c r="L37" s="55">
        <f>[1]County!BH32</f>
        <v>1407719</v>
      </c>
      <c r="M37" s="59">
        <f>L37/'[1]Table 1'!D37</f>
        <v>7.9393992374850546</v>
      </c>
    </row>
    <row r="38" spans="1:13" x14ac:dyDescent="0.2">
      <c r="A38" s="51" t="str">
        <f>[1]County!A33</f>
        <v>NC0042</v>
      </c>
      <c r="B38" s="51" t="str">
        <f>[1]County!B33</f>
        <v>Lee</v>
      </c>
      <c r="C38" s="52">
        <f>[1]County!BB33</f>
        <v>440282</v>
      </c>
      <c r="D38" s="53">
        <f>C38/[1]County!BH33</f>
        <v>0.66502028523180745</v>
      </c>
      <c r="E38" s="54">
        <v>7.4191493664060397</v>
      </c>
      <c r="F38" s="55">
        <f>[1]County!BF33</f>
        <v>92373</v>
      </c>
      <c r="G38" s="56">
        <f>F38/[1]County!BH33</f>
        <v>0.13952402961674051</v>
      </c>
      <c r="H38" s="57">
        <f>F38/'[1]Table 1'!D38</f>
        <v>1.5565684820706389</v>
      </c>
      <c r="I38" s="55">
        <f>[1]County!BG33</f>
        <v>129403</v>
      </c>
      <c r="J38" s="56">
        <f>I38/[1]County!BH33</f>
        <v>0.19545568515145198</v>
      </c>
      <c r="K38" s="58">
        <f>I38/'[1]Table 1'!D38</f>
        <v>2.1805574278781341</v>
      </c>
      <c r="L38" s="55">
        <f>[1]County!BH33</f>
        <v>662058</v>
      </c>
      <c r="M38" s="59">
        <f>L38/'[1]Table 1'!D38</f>
        <v>11.156275276354812</v>
      </c>
    </row>
    <row r="39" spans="1:13" x14ac:dyDescent="0.2">
      <c r="A39" s="51" t="str">
        <f>[1]County!A34</f>
        <v>NC0106</v>
      </c>
      <c r="B39" s="51" t="str">
        <f>[1]County!B34</f>
        <v>Lincoln</v>
      </c>
      <c r="C39" s="52">
        <f>[1]County!BB34</f>
        <v>775967</v>
      </c>
      <c r="D39" s="53">
        <f>C39/[1]County!BH34</f>
        <v>0.62698222882269383</v>
      </c>
      <c r="E39" s="54">
        <v>9.7306037996112611</v>
      </c>
      <c r="F39" s="55">
        <f>[1]County!BF34</f>
        <v>196172</v>
      </c>
      <c r="G39" s="56">
        <f>F39/[1]County!BH34</f>
        <v>0.15850720171425525</v>
      </c>
      <c r="H39" s="57">
        <f>F39/'[1]Table 1'!D39</f>
        <v>2.4599912220201894</v>
      </c>
      <c r="I39" s="55">
        <f>[1]County!BG34</f>
        <v>265483</v>
      </c>
      <c r="J39" s="56">
        <f>I39/[1]County!BH34</f>
        <v>0.21451056946305092</v>
      </c>
      <c r="K39" s="58">
        <f>I39/'[1]Table 1'!D39</f>
        <v>3.329149162956925</v>
      </c>
      <c r="L39" s="55">
        <f>[1]County!BH34</f>
        <v>1237622</v>
      </c>
      <c r="M39" s="59">
        <f>L39/'[1]Table 1'!D39</f>
        <v>15.519744184588376</v>
      </c>
    </row>
    <row r="40" spans="1:13" x14ac:dyDescent="0.2">
      <c r="A40" s="51" t="str">
        <f>[1]County!A35</f>
        <v>NC0043</v>
      </c>
      <c r="B40" s="51" t="str">
        <f>[1]County!B35</f>
        <v>Madison</v>
      </c>
      <c r="C40" s="52">
        <f>[1]County!BB35</f>
        <v>291565</v>
      </c>
      <c r="D40" s="53">
        <f>C40/[1]County!BH35</f>
        <v>0.61089390625130946</v>
      </c>
      <c r="E40" s="54">
        <v>13.642382556616134</v>
      </c>
      <c r="F40" s="55">
        <f>[1]County!BF35</f>
        <v>41029</v>
      </c>
      <c r="G40" s="56">
        <f>F40/[1]County!BH35</f>
        <v>8.5964934335688359E-2</v>
      </c>
      <c r="H40" s="57">
        <f>F40/'[1]Table 1'!D40</f>
        <v>1.9197548193898559</v>
      </c>
      <c r="I40" s="55">
        <f>[1]County!BG35</f>
        <v>144682</v>
      </c>
      <c r="J40" s="56">
        <f>I40/[1]County!BH35</f>
        <v>0.30314115941300213</v>
      </c>
      <c r="K40" s="58">
        <f>I40/'[1]Table 1'!D40</f>
        <v>6.7696986711585252</v>
      </c>
      <c r="L40" s="55">
        <f>[1]County!BH35</f>
        <v>477276</v>
      </c>
      <c r="M40" s="59">
        <f>L40/'[1]Table 1'!D40</f>
        <v>22.331836047164515</v>
      </c>
    </row>
    <row r="41" spans="1:13" x14ac:dyDescent="0.2">
      <c r="A41" s="51" t="str">
        <f>[1]County!A36</f>
        <v>NC0044</v>
      </c>
      <c r="B41" s="51" t="str">
        <f>[1]County!B36</f>
        <v>McDowell</v>
      </c>
      <c r="C41" s="52">
        <f>[1]County!BB36</f>
        <v>505336</v>
      </c>
      <c r="D41" s="53">
        <f>C41/[1]County!BH36</f>
        <v>0.69939117304719345</v>
      </c>
      <c r="E41" s="54">
        <v>11.172337556100905</v>
      </c>
      <c r="F41" s="55">
        <f>[1]County!BF36</f>
        <v>85001</v>
      </c>
      <c r="G41" s="56">
        <f>F41/[1]County!BH36</f>
        <v>0.1176424183121418</v>
      </c>
      <c r="H41" s="57">
        <f>F41/'[1]Table 1'!D41</f>
        <v>1.8792642214410471</v>
      </c>
      <c r="I41" s="55">
        <f>[1]County!BG36</f>
        <v>132200</v>
      </c>
      <c r="J41" s="56">
        <f>I41/[1]County!BH36</f>
        <v>0.18296640864066477</v>
      </c>
      <c r="K41" s="58">
        <f>I41/'[1]Table 1'!D41</f>
        <v>2.9227742035329753</v>
      </c>
      <c r="L41" s="55">
        <f>[1]County!BH36</f>
        <v>722537</v>
      </c>
      <c r="M41" s="59">
        <f>L41/'[1]Table 1'!D41</f>
        <v>15.974375981074926</v>
      </c>
    </row>
    <row r="42" spans="1:13" x14ac:dyDescent="0.2">
      <c r="A42" s="51" t="str">
        <f>[1]County!A37</f>
        <v>NC0045</v>
      </c>
      <c r="B42" s="51" t="str">
        <f>[1]County!B37</f>
        <v>Mecklenburg</v>
      </c>
      <c r="C42" s="52">
        <f>[1]County!BB37</f>
        <v>25564976</v>
      </c>
      <c r="D42" s="53">
        <f>C42/[1]County!BH37</f>
        <v>0.6651896917747715</v>
      </c>
      <c r="E42" s="54">
        <v>24.214049939808163</v>
      </c>
      <c r="F42" s="55">
        <f>[1]County!BF37</f>
        <v>3455923</v>
      </c>
      <c r="G42" s="56">
        <f>F42/[1]County!BH37</f>
        <v>8.9921631656033771E-2</v>
      </c>
      <c r="H42" s="57">
        <f>F42/'[1]Table 1'!D42</f>
        <v>3.273302197120453</v>
      </c>
      <c r="I42" s="55">
        <f>[1]County!BG37</f>
        <v>9411711</v>
      </c>
      <c r="J42" s="56">
        <f>I42/[1]County!BH37</f>
        <v>0.24488867656919475</v>
      </c>
      <c r="K42" s="58">
        <f>I42/'[1]Table 1'!D42</f>
        <v>8.9143694159165978</v>
      </c>
      <c r="L42" s="55">
        <f>[1]County!BH37</f>
        <v>38432610</v>
      </c>
      <c r="M42" s="59">
        <f>L42/'[1]Table 1'!D42</f>
        <v>36.40172155284521</v>
      </c>
    </row>
    <row r="43" spans="1:13" x14ac:dyDescent="0.2">
      <c r="A43" s="51" t="str">
        <f>[1]County!A38</f>
        <v>NC0046</v>
      </c>
      <c r="B43" s="51" t="str">
        <f>[1]County!B38</f>
        <v>Nash (Braswell)</v>
      </c>
      <c r="C43" s="52">
        <f>[1]County!BB38</f>
        <v>1405894</v>
      </c>
      <c r="D43" s="53">
        <f>C43/[1]County!BH38</f>
        <v>0.6718760902083164</v>
      </c>
      <c r="E43" s="54">
        <v>15.731338607347066</v>
      </c>
      <c r="F43" s="55">
        <f>[1]County!BF38</f>
        <v>121402</v>
      </c>
      <c r="G43" s="56">
        <f>F43/[1]County!BH38</f>
        <v>5.8017959464561362E-2</v>
      </c>
      <c r="H43" s="57">
        <f>F43/'[1]Table 1'!D43</f>
        <v>1.3584352515973099</v>
      </c>
      <c r="I43" s="55">
        <f>[1]County!BG38</f>
        <v>565194</v>
      </c>
      <c r="J43" s="56">
        <f>I43/[1]County!BH38</f>
        <v>0.27010595032712226</v>
      </c>
      <c r="K43" s="58">
        <f>I43/'[1]Table 1'!D43</f>
        <v>6.3242735176627241</v>
      </c>
      <c r="L43" s="55">
        <f>[1]County!BH38</f>
        <v>2092490</v>
      </c>
      <c r="M43" s="59">
        <f>L43/'[1]Table 1'!D43</f>
        <v>23.414047376607101</v>
      </c>
    </row>
    <row r="44" spans="1:13" x14ac:dyDescent="0.2">
      <c r="A44" s="51" t="str">
        <f>[1]County!A39</f>
        <v>NC0047</v>
      </c>
      <c r="B44" s="51" t="str">
        <f>[1]County!B39</f>
        <v>New Hanover</v>
      </c>
      <c r="C44" s="52">
        <f>[1]County!BB39</f>
        <v>3093268</v>
      </c>
      <c r="D44" s="53">
        <f>C44/[1]County!BH39</f>
        <v>0.73884983969088036</v>
      </c>
      <c r="E44" s="54">
        <v>14.467435889041154</v>
      </c>
      <c r="F44" s="55">
        <f>[1]County!BF39</f>
        <v>608181</v>
      </c>
      <c r="G44" s="56">
        <f>F44/[1]County!BH39</f>
        <v>0.1452685103111141</v>
      </c>
      <c r="H44" s="57">
        <f>F44/'[1]Table 1'!D44</f>
        <v>2.8445060778545339</v>
      </c>
      <c r="I44" s="55">
        <f>[1]County!BG39</f>
        <v>485150</v>
      </c>
      <c r="J44" s="56">
        <f>I44/[1]County!BH39</f>
        <v>0.11588164999800554</v>
      </c>
      <c r="K44" s="58">
        <f>I44/'[1]Table 1'!D44</f>
        <v>2.2690812828271962</v>
      </c>
      <c r="L44" s="55">
        <f>[1]County!BH39</f>
        <v>4186599</v>
      </c>
      <c r="M44" s="59">
        <f>L44/'[1]Table 1'!D44</f>
        <v>19.581023249722882</v>
      </c>
    </row>
    <row r="45" spans="1:13" x14ac:dyDescent="0.2">
      <c r="A45" s="51" t="str">
        <f>[1]County!A40</f>
        <v>NC0048</v>
      </c>
      <c r="B45" s="51" t="str">
        <f>[1]County!B40</f>
        <v>Onslow</v>
      </c>
      <c r="C45" s="52">
        <f>[1]County!BB40</f>
        <v>2193138</v>
      </c>
      <c r="D45" s="53">
        <f>C45/[1]County!BH40</f>
        <v>0.8089327407188831</v>
      </c>
      <c r="E45" s="54">
        <v>11.30920716771948</v>
      </c>
      <c r="F45" s="55">
        <f>[1]County!BF40</f>
        <v>185838</v>
      </c>
      <c r="G45" s="56">
        <f>F45/[1]County!BH40</f>
        <v>6.8545820039466646E-2</v>
      </c>
      <c r="H45" s="57">
        <f>F45/'[1]Table 1'!D45</f>
        <v>0.95829831120278464</v>
      </c>
      <c r="I45" s="55">
        <f>[1]County!BG40</f>
        <v>332174</v>
      </c>
      <c r="J45" s="56">
        <f>I45/[1]County!BH40</f>
        <v>0.12252143924165022</v>
      </c>
      <c r="K45" s="58">
        <f>I45/'[1]Table 1'!D45</f>
        <v>1.7128993167461648</v>
      </c>
      <c r="L45" s="55">
        <f>[1]County!BH40</f>
        <v>2711150</v>
      </c>
      <c r="M45" s="59">
        <f>L45/'[1]Table 1'!D45</f>
        <v>13.980404795668429</v>
      </c>
    </row>
    <row r="46" spans="1:13" x14ac:dyDescent="0.2">
      <c r="A46" s="51" t="str">
        <f>[1]County!A41</f>
        <v>NC0108</v>
      </c>
      <c r="B46" s="51" t="str">
        <f>[1]County!B41</f>
        <v>Orange</v>
      </c>
      <c r="C46" s="52">
        <f>[1]County!BB41</f>
        <v>1690347</v>
      </c>
      <c r="D46" s="53">
        <f>C46/[1]County!BH41</f>
        <v>0.81100154442488526</v>
      </c>
      <c r="E46" s="54">
        <v>20.28473197249523</v>
      </c>
      <c r="F46" s="55">
        <f>[1]County!BF41</f>
        <v>268078</v>
      </c>
      <c r="G46" s="56">
        <f>F46/[1]County!BH41</f>
        <v>0.1286195509125253</v>
      </c>
      <c r="H46" s="57">
        <f>F46/'[1]Table 1'!D46</f>
        <v>3.2170260767301486</v>
      </c>
      <c r="I46" s="55">
        <f>[1]County!BG41</f>
        <v>125846</v>
      </c>
      <c r="J46" s="56">
        <f>I46/[1]County!BH41</f>
        <v>6.037890466258946E-2</v>
      </c>
      <c r="K46" s="58">
        <f>I46/'[1]Table 1'!D46</f>
        <v>1.5101942854399923</v>
      </c>
      <c r="L46" s="55">
        <f>[1]County!BH41</f>
        <v>2084271</v>
      </c>
      <c r="M46" s="59">
        <f>L46/'[1]Table 1'!D46</f>
        <v>25.01195233466537</v>
      </c>
    </row>
    <row r="47" spans="1:13" x14ac:dyDescent="0.2">
      <c r="A47" s="51" t="str">
        <f>[1]County!A42</f>
        <v>NC0049</v>
      </c>
      <c r="B47" s="51" t="str">
        <f>[1]County!B42</f>
        <v>Pender</v>
      </c>
      <c r="C47" s="52">
        <f>[1]County!BB42</f>
        <v>583516</v>
      </c>
      <c r="D47" s="53">
        <f>C47/[1]County!BH42</f>
        <v>0.75987253764423834</v>
      </c>
      <c r="E47" s="54">
        <v>10.500935790382954</v>
      </c>
      <c r="F47" s="55">
        <f>[1]County!BF42</f>
        <v>93555</v>
      </c>
      <c r="G47" s="56">
        <f>F47/[1]County!BH42</f>
        <v>0.1218302073281739</v>
      </c>
      <c r="H47" s="57">
        <f>F47/'[1]Table 1'!D47</f>
        <v>1.6836128707169593</v>
      </c>
      <c r="I47" s="55">
        <f>[1]County!BG42</f>
        <v>90842</v>
      </c>
      <c r="J47" s="56">
        <f>I47/[1]County!BH42</f>
        <v>0.11829725502758776</v>
      </c>
      <c r="K47" s="58">
        <f>I47/'[1]Table 1'!D47</f>
        <v>1.6347898070832134</v>
      </c>
      <c r="L47" s="55">
        <f>[1]County!BH42</f>
        <v>767913</v>
      </c>
      <c r="M47" s="59">
        <f>L47/'[1]Table 1'!D47</f>
        <v>13.819338468183126</v>
      </c>
    </row>
    <row r="48" spans="1:13" x14ac:dyDescent="0.2">
      <c r="A48" s="51" t="str">
        <f>[1]County!A43</f>
        <v>NC0109</v>
      </c>
      <c r="B48" s="51" t="str">
        <f>[1]County!B43</f>
        <v>Person</v>
      </c>
      <c r="C48" s="52">
        <f>[1]County!BB43</f>
        <v>392982</v>
      </c>
      <c r="D48" s="53">
        <f>C48/[1]County!BH43</f>
        <v>0.76263055552321179</v>
      </c>
      <c r="E48" s="54">
        <v>10.005652306752214</v>
      </c>
      <c r="F48" s="55">
        <f>[1]County!BF43</f>
        <v>73629</v>
      </c>
      <c r="G48" s="56">
        <f>F48/[1]County!BH43</f>
        <v>0.14288625222686679</v>
      </c>
      <c r="H48" s="57">
        <f>F48/'[1]Table 1'!D48</f>
        <v>1.8746562786434464</v>
      </c>
      <c r="I48" s="55">
        <f>[1]County!BG43</f>
        <v>48687</v>
      </c>
      <c r="J48" s="56">
        <f>I48/[1]County!BH43</f>
        <v>9.4483192249921411E-2</v>
      </c>
      <c r="K48" s="58">
        <f>I48/'[1]Table 1'!D48</f>
        <v>1.2396119767797129</v>
      </c>
      <c r="L48" s="55">
        <f>[1]County!BH43</f>
        <v>515298</v>
      </c>
      <c r="M48" s="59">
        <f>L48/'[1]Table 1'!D48</f>
        <v>13.119920562175373</v>
      </c>
    </row>
    <row r="49" spans="1:13" x14ac:dyDescent="0.2">
      <c r="A49" s="51" t="str">
        <f>[1]County!A44</f>
        <v>NC0050</v>
      </c>
      <c r="B49" s="51" t="str">
        <f>[1]County!B44</f>
        <v>Pitt (Sheppard)</v>
      </c>
      <c r="C49" s="52">
        <f>[1]County!BB44</f>
        <v>1410744</v>
      </c>
      <c r="D49" s="53">
        <f>C49/[1]County!BH44</f>
        <v>0.63647458128750001</v>
      </c>
      <c r="E49" s="54">
        <v>8.0227931893404314</v>
      </c>
      <c r="F49" s="55">
        <f>[1]County!BF44</f>
        <v>277544</v>
      </c>
      <c r="G49" s="56">
        <f>F49/[1]County!BH44</f>
        <v>0.12521740385843066</v>
      </c>
      <c r="H49" s="57">
        <f>F49/'[1]Table 1'!D49</f>
        <v>1.5783714925899386</v>
      </c>
      <c r="I49" s="55">
        <f>[1]County!BG44</f>
        <v>528209</v>
      </c>
      <c r="J49" s="56">
        <f>I49/[1]County!BH44</f>
        <v>0.23830801485406927</v>
      </c>
      <c r="K49" s="58">
        <f>I49/'[1]Table 1'!D49</f>
        <v>3.0038841687423936</v>
      </c>
      <c r="L49" s="55">
        <f>[1]County!BH44</f>
        <v>2216497</v>
      </c>
      <c r="M49" s="59">
        <f>L49/'[1]Table 1'!D49</f>
        <v>12.605048850672762</v>
      </c>
    </row>
    <row r="50" spans="1:13" x14ac:dyDescent="0.2">
      <c r="A50" s="51" t="str">
        <f>[1]County!A45</f>
        <v>NC0051</v>
      </c>
      <c r="B50" s="51" t="str">
        <f>[1]County!B45</f>
        <v>Polk</v>
      </c>
      <c r="C50" s="52">
        <f>[1]County!BB45</f>
        <v>380888</v>
      </c>
      <c r="D50" s="53">
        <f>C50/[1]County!BH45</f>
        <v>0.66824449150237819</v>
      </c>
      <c r="E50" s="54">
        <v>18.487016453914478</v>
      </c>
      <c r="F50" s="55">
        <f>[1]County!BF45</f>
        <v>66632</v>
      </c>
      <c r="G50" s="56">
        <f>F50/[1]County!BH45</f>
        <v>0.11690173215692398</v>
      </c>
      <c r="H50" s="57">
        <f>F50/'[1]Table 1'!D50</f>
        <v>3.2340921225064312</v>
      </c>
      <c r="I50" s="55">
        <f>[1]County!BG45</f>
        <v>122463</v>
      </c>
      <c r="J50" s="56">
        <f>I50/[1]County!BH45</f>
        <v>0.21485377634069788</v>
      </c>
      <c r="K50" s="58">
        <f>I50/'[1]Table 1'!D50</f>
        <v>5.9439402028830752</v>
      </c>
      <c r="L50" s="55">
        <f>[1]County!BH45</f>
        <v>569983</v>
      </c>
      <c r="M50" s="59">
        <f>L50/'[1]Table 1'!D50</f>
        <v>27.665048779303984</v>
      </c>
    </row>
    <row r="51" spans="1:13" x14ac:dyDescent="0.2">
      <c r="A51" s="51" t="str">
        <f>[1]County!A46</f>
        <v>NC0052</v>
      </c>
      <c r="B51" s="51" t="str">
        <f>[1]County!B46</f>
        <v>Randolph</v>
      </c>
      <c r="C51" s="52">
        <f>[1]County!BB46</f>
        <v>1954371</v>
      </c>
      <c r="D51" s="53">
        <f>C51/[1]County!BH46</f>
        <v>0.71139020171400114</v>
      </c>
      <c r="E51" s="54">
        <v>13.710073658365486</v>
      </c>
      <c r="F51" s="55">
        <f>[1]County!BF46</f>
        <v>224917</v>
      </c>
      <c r="G51" s="56">
        <f>F51/[1]County!BH46</f>
        <v>8.1869691066285777E-2</v>
      </c>
      <c r="H51" s="57">
        <f>F51/'[1]Table 1'!D51</f>
        <v>1.5778112942827078</v>
      </c>
      <c r="I51" s="55">
        <f>[1]County!BG46</f>
        <v>567968</v>
      </c>
      <c r="J51" s="56">
        <f>I51/[1]County!BH46</f>
        <v>0.20674010721971306</v>
      </c>
      <c r="K51" s="58">
        <f>I51/'[1]Table 1'!D51</f>
        <v>3.9843423360224484</v>
      </c>
      <c r="L51" s="55">
        <f>[1]County!BH46</f>
        <v>2747256</v>
      </c>
      <c r="M51" s="59">
        <f>L51/'[1]Table 1'!D51</f>
        <v>19.272227288670642</v>
      </c>
    </row>
    <row r="52" spans="1:13" x14ac:dyDescent="0.2">
      <c r="A52" s="51" t="str">
        <f>[1]County!A47</f>
        <v>NC0053</v>
      </c>
      <c r="B52" s="51" t="str">
        <f>[1]County!B47</f>
        <v>Robeson</v>
      </c>
      <c r="C52" s="52">
        <f>[1]County!BB47</f>
        <v>804330</v>
      </c>
      <c r="D52" s="53">
        <f>C52/[1]County!BH47</f>
        <v>0.6727135867519759</v>
      </c>
      <c r="E52" s="54">
        <v>6.0020147750167894</v>
      </c>
      <c r="F52" s="55">
        <f>[1]County!BF47</f>
        <v>132007</v>
      </c>
      <c r="G52" s="56">
        <f>F52/[1]County!BH47</f>
        <v>0.11040605528373688</v>
      </c>
      <c r="H52" s="57">
        <f>F52/'[1]Table 1'!D52</f>
        <v>0.98505335422729645</v>
      </c>
      <c r="I52" s="55">
        <f>[1]County!BG47</f>
        <v>259313</v>
      </c>
      <c r="J52" s="56">
        <f>I52/[1]County!BH47</f>
        <v>0.2168803579642872</v>
      </c>
      <c r="K52" s="58">
        <f>I52/'[1]Table 1'!D52</f>
        <v>1.9350272367733752</v>
      </c>
      <c r="L52" s="55">
        <f>[1]County!BH47</f>
        <v>1195650</v>
      </c>
      <c r="M52" s="59">
        <f>L52/'[1]Table 1'!D52</f>
        <v>8.9220953660174622</v>
      </c>
    </row>
    <row r="53" spans="1:13" x14ac:dyDescent="0.2">
      <c r="A53" s="51" t="str">
        <f>[1]County!A48</f>
        <v>NC0054</v>
      </c>
      <c r="B53" s="51" t="str">
        <f>[1]County!B48</f>
        <v>Rockingham</v>
      </c>
      <c r="C53" s="52">
        <f>[1]County!BB48</f>
        <v>1285824</v>
      </c>
      <c r="D53" s="53">
        <f>C53/[1]County!BH48</f>
        <v>0.70988935031264799</v>
      </c>
      <c r="E53" s="54">
        <v>13.937867192750449</v>
      </c>
      <c r="F53" s="55">
        <f>[1]County!BF48</f>
        <v>209673</v>
      </c>
      <c r="G53" s="56">
        <f>F53/[1]County!BH48</f>
        <v>0.11575816732935755</v>
      </c>
      <c r="H53" s="57">
        <f>F53/'[1]Table 1'!D53</f>
        <v>2.2727795000758775</v>
      </c>
      <c r="I53" s="55">
        <f>[1]County!BG48</f>
        <v>315805</v>
      </c>
      <c r="J53" s="56">
        <f>I53/[1]County!BH48</f>
        <v>0.17435248235799441</v>
      </c>
      <c r="K53" s="58">
        <f>I53/'[1]Table 1'!D53</f>
        <v>3.4232120016476251</v>
      </c>
      <c r="L53" s="55">
        <f>[1]County!BH48</f>
        <v>1811302</v>
      </c>
      <c r="M53" s="59">
        <f>L53/'[1]Table 1'!D53</f>
        <v>19.633858694473954</v>
      </c>
    </row>
    <row r="54" spans="1:13" x14ac:dyDescent="0.2">
      <c r="A54" s="51" t="str">
        <f>[1]County!A49</f>
        <v>NC0055</v>
      </c>
      <c r="B54" s="51" t="str">
        <f>[1]County!B49</f>
        <v>Rowan</v>
      </c>
      <c r="C54" s="52">
        <f>[1]County!BB49</f>
        <v>2089291</v>
      </c>
      <c r="D54" s="53">
        <f>C54/[1]County!BH49</f>
        <v>0.70835717927992925</v>
      </c>
      <c r="E54" s="54">
        <v>15.067074841705971</v>
      </c>
      <c r="F54" s="55">
        <f>[1]County!BF49</f>
        <v>256345</v>
      </c>
      <c r="G54" s="56">
        <f>F54/[1]County!BH49</f>
        <v>8.6911694504266501E-2</v>
      </c>
      <c r="H54" s="57">
        <f>F54/'[1]Table 1'!D54</f>
        <v>1.8486507146668973</v>
      </c>
      <c r="I54" s="55">
        <f>[1]County!BG49</f>
        <v>603852</v>
      </c>
      <c r="J54" s="56">
        <f>I54/[1]County!BH49</f>
        <v>0.20473112621580422</v>
      </c>
      <c r="K54" s="58">
        <f>I54/'[1]Table 1'!D54</f>
        <v>4.3547228592445153</v>
      </c>
      <c r="L54" s="55">
        <f>[1]County!BH49</f>
        <v>2949488</v>
      </c>
      <c r="M54" s="59">
        <f>L54/'[1]Table 1'!D54</f>
        <v>21.270448415617384</v>
      </c>
    </row>
    <row r="55" spans="1:13" x14ac:dyDescent="0.2">
      <c r="A55" s="51" t="str">
        <f>[1]County!A50</f>
        <v>NC0056</v>
      </c>
      <c r="B55" s="51" t="str">
        <f>[1]County!B50</f>
        <v>Rutherford</v>
      </c>
      <c r="C55" s="52">
        <f>[1]County!BB50</f>
        <v>428812</v>
      </c>
      <c r="D55" s="53">
        <f>C55/[1]County!BH50</f>
        <v>0.71352718499105616</v>
      </c>
      <c r="E55" s="54">
        <v>6.3240078457976319</v>
      </c>
      <c r="F55" s="55">
        <f>[1]County!BF50</f>
        <v>99570</v>
      </c>
      <c r="G55" s="56">
        <f>F55/[1]County!BH50</f>
        <v>0.16568076875077997</v>
      </c>
      <c r="H55" s="57">
        <f>F55/'[1]Table 1'!D55</f>
        <v>1.4684324627250873</v>
      </c>
      <c r="I55" s="55">
        <f>[1]County!BG50</f>
        <v>72593</v>
      </c>
      <c r="J55" s="56">
        <f>I55/[1]County!BH50</f>
        <v>0.12079204625816382</v>
      </c>
      <c r="K55" s="58">
        <f>I55/'[1]Table 1'!D55</f>
        <v>1.070582683203799</v>
      </c>
      <c r="L55" s="55">
        <f>[1]County!BH50</f>
        <v>600975</v>
      </c>
      <c r="M55" s="59">
        <f>L55/'[1]Table 1'!D55</f>
        <v>8.8630229917265186</v>
      </c>
    </row>
    <row r="56" spans="1:13" x14ac:dyDescent="0.2">
      <c r="A56" s="51" t="str">
        <f>[1]County!A51</f>
        <v>NC0057</v>
      </c>
      <c r="B56" s="51" t="str">
        <f>[1]County!B51</f>
        <v>Sampson</v>
      </c>
      <c r="C56" s="52">
        <f>[1]County!BB51</f>
        <v>610226</v>
      </c>
      <c r="D56" s="53">
        <f>C56/[1]County!BH51</f>
        <v>0.73858730318189025</v>
      </c>
      <c r="E56" s="54">
        <v>9.4883771554740104</v>
      </c>
      <c r="F56" s="55">
        <f>[1]County!BF51</f>
        <v>118661</v>
      </c>
      <c r="G56" s="56">
        <f>F56/[1]County!BH51</f>
        <v>0.14362139270182897</v>
      </c>
      <c r="H56" s="57">
        <f>F56/'[1]Table 1'!D56</f>
        <v>1.8450546545799449</v>
      </c>
      <c r="I56" s="55">
        <f>[1]County!BG51</f>
        <v>97320</v>
      </c>
      <c r="J56" s="56">
        <f>I56/[1]County!BH51</f>
        <v>0.11779130411628079</v>
      </c>
      <c r="K56" s="58">
        <f>I56/'[1]Table 1'!D56</f>
        <v>1.5132243869824142</v>
      </c>
      <c r="L56" s="55">
        <f>[1]County!BH51</f>
        <v>826207</v>
      </c>
      <c r="M56" s="59">
        <f>L56/'[1]Table 1'!D56</f>
        <v>12.846656197036369</v>
      </c>
    </row>
    <row r="57" spans="1:13" x14ac:dyDescent="0.2">
      <c r="A57" s="51" t="str">
        <f>[1]County!A52</f>
        <v>NC0058</v>
      </c>
      <c r="B57" s="51" t="str">
        <f>[1]County!B52</f>
        <v>Scotland</v>
      </c>
      <c r="C57" s="52">
        <f>[1]County!BB52</f>
        <v>270486</v>
      </c>
      <c r="D57" s="53">
        <f>C57/[1]County!BH52</f>
        <v>0.60460687342833197</v>
      </c>
      <c r="E57" s="54">
        <v>7.4672445683681641</v>
      </c>
      <c r="F57" s="55">
        <f>[1]County!BF52</f>
        <v>70163</v>
      </c>
      <c r="G57" s="56">
        <f>F57/[1]County!BH52</f>
        <v>0.15683263481419391</v>
      </c>
      <c r="H57" s="57">
        <f>F57/'[1]Table 1'!D57</f>
        <v>1.93697374596251</v>
      </c>
      <c r="I57" s="55">
        <f>[1]County!BG52</f>
        <v>106726</v>
      </c>
      <c r="J57" s="56">
        <f>I57/[1]County!BH52</f>
        <v>0.23856049175747415</v>
      </c>
      <c r="K57" s="58">
        <f>I57/'[1]Table 1'!D57</f>
        <v>2.9463600474836431</v>
      </c>
      <c r="L57" s="55">
        <f>[1]County!BH52</f>
        <v>447375</v>
      </c>
      <c r="M57" s="59">
        <f>L57/'[1]Table 1'!D57</f>
        <v>12.350578361814318</v>
      </c>
    </row>
    <row r="58" spans="1:13" x14ac:dyDescent="0.2">
      <c r="A58" s="51" t="str">
        <f>[1]County!A53</f>
        <v>NC0059</v>
      </c>
      <c r="B58" s="51" t="str">
        <f>[1]County!B53</f>
        <v>Stanly</v>
      </c>
      <c r="C58" s="60">
        <v>-1</v>
      </c>
      <c r="D58" s="60">
        <v>-1</v>
      </c>
      <c r="E58" s="60">
        <v>-1</v>
      </c>
      <c r="F58" s="60">
        <v>-1</v>
      </c>
      <c r="G58" s="60">
        <v>-1</v>
      </c>
      <c r="H58" s="60">
        <v>-1</v>
      </c>
      <c r="I58" s="60">
        <v>-1</v>
      </c>
      <c r="J58" s="60">
        <v>-1</v>
      </c>
      <c r="K58" s="60">
        <v>-1</v>
      </c>
      <c r="L58" s="60">
        <v>-1</v>
      </c>
      <c r="M58" s="61">
        <v>-1</v>
      </c>
    </row>
    <row r="59" spans="1:13" x14ac:dyDescent="0.2">
      <c r="A59" s="51" t="str">
        <f>[1]County!A54</f>
        <v>NC0060</v>
      </c>
      <c r="B59" s="51" t="str">
        <f>[1]County!B54</f>
        <v>Transylvania</v>
      </c>
      <c r="C59" s="52">
        <f>[1]County!BB54</f>
        <v>945697</v>
      </c>
      <c r="D59" s="53">
        <f>C59/[1]County!BH54</f>
        <v>0.75441024667386747</v>
      </c>
      <c r="E59" s="54">
        <v>28.467700180614088</v>
      </c>
      <c r="F59" s="55">
        <f>[1]County!BF54</f>
        <v>143277</v>
      </c>
      <c r="G59" s="56">
        <f>F59/[1]County!BH54</f>
        <v>0.11429626710531145</v>
      </c>
      <c r="H59" s="57">
        <f>F59/'[1]Table 1'!D59</f>
        <v>4.3129741119807345</v>
      </c>
      <c r="I59" s="55">
        <f>[1]County!BG54</f>
        <v>164584</v>
      </c>
      <c r="J59" s="56">
        <f>I59/[1]County!BH54</f>
        <v>0.13129348622082104</v>
      </c>
      <c r="K59" s="58">
        <f>I59/'[1]Table 1'!D59</f>
        <v>4.954364840457556</v>
      </c>
      <c r="L59" s="55">
        <f>[1]County!BH54</f>
        <v>1253558</v>
      </c>
      <c r="M59" s="59">
        <f>L59/'[1]Table 1'!D59</f>
        <v>37.735039133052375</v>
      </c>
    </row>
    <row r="60" spans="1:13" x14ac:dyDescent="0.2">
      <c r="A60" s="51" t="str">
        <f>[1]County!A55</f>
        <v>NC0061</v>
      </c>
      <c r="B60" s="51" t="str">
        <f>[1]County!B55</f>
        <v>Union</v>
      </c>
      <c r="C60" s="52">
        <f>[1]County!BB55</f>
        <v>3255657</v>
      </c>
      <c r="D60" s="53">
        <f>C60/[1]County!BH55</f>
        <v>0.73621803214147363</v>
      </c>
      <c r="E60" s="54">
        <v>15.39033937004524</v>
      </c>
      <c r="F60" s="55">
        <f>[1]County!BF55</f>
        <v>483832</v>
      </c>
      <c r="G60" s="56">
        <f>F60/[1]County!BH55</f>
        <v>0.10941135473640912</v>
      </c>
      <c r="H60" s="57">
        <f>F60/'[1]Table 1'!D60</f>
        <v>2.2871999962181913</v>
      </c>
      <c r="I60" s="55">
        <f>[1]County!BG55</f>
        <v>682648</v>
      </c>
      <c r="J60" s="56">
        <f>I60/[1]County!BH55</f>
        <v>0.1543706131221172</v>
      </c>
      <c r="K60" s="58">
        <f>I60/'[1]Table 1'!D60</f>
        <v>3.2270550584053059</v>
      </c>
      <c r="L60" s="55">
        <f>[1]County!BH55</f>
        <v>4422137</v>
      </c>
      <c r="M60" s="59">
        <f>L60/'[1]Table 1'!D60</f>
        <v>20.904594424668737</v>
      </c>
    </row>
    <row r="61" spans="1:13" x14ac:dyDescent="0.2">
      <c r="A61" s="51" t="str">
        <f>[1]County!A56</f>
        <v>NC0062</v>
      </c>
      <c r="B61" s="51" t="str">
        <f>[1]County!B56</f>
        <v>Vance (Perry)</v>
      </c>
      <c r="C61" s="62">
        <v>-1</v>
      </c>
      <c r="D61" s="62">
        <v>-1</v>
      </c>
      <c r="E61" s="62">
        <v>-1</v>
      </c>
      <c r="F61" s="62">
        <v>-1</v>
      </c>
      <c r="G61" s="62">
        <v>-1</v>
      </c>
      <c r="H61" s="62">
        <v>-1</v>
      </c>
      <c r="I61" s="62">
        <v>-1</v>
      </c>
      <c r="J61" s="62">
        <v>-1</v>
      </c>
      <c r="K61" s="62">
        <v>-1</v>
      </c>
      <c r="L61" s="62">
        <v>-1</v>
      </c>
      <c r="M61" s="63">
        <v>-1</v>
      </c>
    </row>
    <row r="62" spans="1:13" x14ac:dyDescent="0.2">
      <c r="A62" s="51" t="str">
        <f>[1]County!A57</f>
        <v>NC0063</v>
      </c>
      <c r="B62" s="51" t="str">
        <f>[1]County!B57</f>
        <v>Wake</v>
      </c>
      <c r="C62" s="52">
        <f>[1]County!BB57</f>
        <v>13947962</v>
      </c>
      <c r="D62" s="53">
        <f>C62/[1]County!BH57</f>
        <v>0.69587948220598184</v>
      </c>
      <c r="E62" s="54">
        <v>13.618423390789671</v>
      </c>
      <c r="F62" s="55">
        <f>[1]County!BF57</f>
        <v>2323896</v>
      </c>
      <c r="G62" s="56">
        <f>F62/[1]County!BH57</f>
        <v>0.11594178025295399</v>
      </c>
      <c r="H62" s="57">
        <f>F62/'[1]Table 1'!D62</f>
        <v>2.2689909568267073</v>
      </c>
      <c r="I62" s="55">
        <f>[1]County!BG57</f>
        <v>3771788</v>
      </c>
      <c r="J62" s="56">
        <f>I62/[1]County!BH57</f>
        <v>0.18817873754106412</v>
      </c>
      <c r="K62" s="58">
        <f>I62/'[1]Table 1'!D62</f>
        <v>3.6826746390834586</v>
      </c>
      <c r="L62" s="55">
        <f>[1]County!BH57</f>
        <v>20043646</v>
      </c>
      <c r="M62" s="59">
        <f>L62/'[1]Table 1'!D62</f>
        <v>19.570088986699837</v>
      </c>
    </row>
    <row r="63" spans="1:13" x14ac:dyDescent="0.2">
      <c r="A63" s="51" t="str">
        <f>[1]County!A58</f>
        <v>NC0101</v>
      </c>
      <c r="B63" s="51" t="str">
        <f>[1]County!B58</f>
        <v>Warren</v>
      </c>
      <c r="C63" s="52">
        <f>[1]County!BB58</f>
        <v>366667</v>
      </c>
      <c r="D63" s="53">
        <f>C63/[1]County!BH58</f>
        <v>0.75028903153461934</v>
      </c>
      <c r="E63" s="54">
        <v>17.927296729086198</v>
      </c>
      <c r="F63" s="55">
        <f>[1]County!BF58</f>
        <v>19707</v>
      </c>
      <c r="G63" s="56">
        <f>F63/[1]County!BH58</f>
        <v>4.0325270461897968E-2</v>
      </c>
      <c r="H63" s="57">
        <f>F63/'[1]Table 1'!D63</f>
        <v>0.96352613308561086</v>
      </c>
      <c r="I63" s="55">
        <f>[1]County!BG58</f>
        <v>102327</v>
      </c>
      <c r="J63" s="56">
        <f>I63/[1]County!BH58</f>
        <v>0.2093856980034827</v>
      </c>
      <c r="K63" s="58">
        <f>I63/'[1]Table 1'!D63</f>
        <v>5.0030313401457001</v>
      </c>
      <c r="L63" s="55">
        <f>[1]County!BH58</f>
        <v>488701</v>
      </c>
      <c r="M63" s="59">
        <f>L63/'[1]Table 1'!D63</f>
        <v>23.89385420231751</v>
      </c>
    </row>
    <row r="64" spans="1:13" x14ac:dyDescent="0.2">
      <c r="A64" s="51" t="str">
        <f>[1]County!A59</f>
        <v>NC0065</v>
      </c>
      <c r="B64" s="51" t="str">
        <f>[1]County!B59</f>
        <v>Wayne</v>
      </c>
      <c r="C64" s="52">
        <f>[1]County!BB59</f>
        <v>1487225</v>
      </c>
      <c r="D64" s="53">
        <f>C64/[1]County!BH59</f>
        <v>0.79429656373172108</v>
      </c>
      <c r="E64" s="54">
        <v>11.88819433897411</v>
      </c>
      <c r="F64" s="55">
        <f>[1]County!BF59</f>
        <v>230180</v>
      </c>
      <c r="G64" s="56">
        <f>F64/[1]County!BH59</f>
        <v>0.12293444706736881</v>
      </c>
      <c r="H64" s="57">
        <f>F64/'[1]Table 1'!D64</f>
        <v>1.8399533177192828</v>
      </c>
      <c r="I64" s="55">
        <f>[1]County!BG59</f>
        <v>154975</v>
      </c>
      <c r="J64" s="56">
        <f>I64/[1]County!BH59</f>
        <v>8.2768989200910068E-2</v>
      </c>
      <c r="K64" s="58">
        <f>I64/'[1]Table 1'!D64</f>
        <v>1.2387990503673032</v>
      </c>
      <c r="L64" s="55">
        <f>[1]County!BH59</f>
        <v>1872380</v>
      </c>
      <c r="M64" s="59">
        <f>L64/'[1]Table 1'!D64</f>
        <v>14.966946707060695</v>
      </c>
    </row>
    <row r="65" spans="1:13" x14ac:dyDescent="0.2">
      <c r="A65" s="51" t="str">
        <f>[1]County!A60</f>
        <v>NC0066</v>
      </c>
      <c r="B65" s="51" t="str">
        <f>[1]County!B60</f>
        <v>Wilson</v>
      </c>
      <c r="C65" s="52">
        <f>[1]County!BB60</f>
        <v>1362068</v>
      </c>
      <c r="D65" s="53">
        <f>C65/[1]County!BH60</f>
        <v>0.75661281022631699</v>
      </c>
      <c r="E65" s="54">
        <v>16.733638831897981</v>
      </c>
      <c r="F65" s="55">
        <f>[1]County!BF60</f>
        <v>108850</v>
      </c>
      <c r="G65" s="56">
        <f>F65/[1]County!BH60</f>
        <v>6.0464899251090699E-2</v>
      </c>
      <c r="H65" s="57">
        <f>F65/'[1]Table 1'!D65</f>
        <v>1.337272872464587</v>
      </c>
      <c r="I65" s="55">
        <f>[1]County!BG60</f>
        <v>329300</v>
      </c>
      <c r="J65" s="56">
        <f>I65/[1]County!BH60</f>
        <v>0.18292229052259226</v>
      </c>
      <c r="K65" s="58">
        <f>I65/'[1]Table 1'!D65</f>
        <v>4.0456036463260316</v>
      </c>
      <c r="L65" s="55">
        <f>[1]County!BH60</f>
        <v>1800218</v>
      </c>
      <c r="M65" s="59">
        <f>L65/'[1]Table 1'!D65</f>
        <v>22.116515350688601</v>
      </c>
    </row>
    <row r="66" spans="1:13" ht="13.5" thickBot="1" x14ac:dyDescent="0.25">
      <c r="A66" s="96" t="s">
        <v>21</v>
      </c>
      <c r="B66" s="97"/>
      <c r="C66" s="64">
        <f t="shared" ref="C66:M66" si="0">AVERAGEIF(C8:C65,"&gt;-1",C8:C65)</f>
        <v>2231939.7678571427</v>
      </c>
      <c r="D66" s="65">
        <f t="shared" si="0"/>
        <v>0.7138716654475642</v>
      </c>
      <c r="E66" s="66">
        <v>12.660262088944515</v>
      </c>
      <c r="F66" s="66">
        <f t="shared" si="0"/>
        <v>354013.19642857142</v>
      </c>
      <c r="G66" s="65">
        <f t="shared" si="0"/>
        <v>0.11196942664997278</v>
      </c>
      <c r="H66" s="66">
        <f t="shared" si="0"/>
        <v>2.0452152539109485</v>
      </c>
      <c r="I66" s="66">
        <f t="shared" si="0"/>
        <v>601457.21428571432</v>
      </c>
      <c r="J66" s="65">
        <f t="shared" si="0"/>
        <v>0.17415890790246286</v>
      </c>
      <c r="K66" s="67">
        <f t="shared" si="0"/>
        <v>3.2793061038959257</v>
      </c>
      <c r="L66" s="66">
        <f t="shared" si="0"/>
        <v>3187410.1785714286</v>
      </c>
      <c r="M66" s="68">
        <f t="shared" si="0"/>
        <v>18.436935664213696</v>
      </c>
    </row>
    <row r="67" spans="1:13" ht="14.25" thickTop="1" thickBot="1" x14ac:dyDescent="0.25">
      <c r="A67" s="98" t="s">
        <v>22</v>
      </c>
      <c r="B67" s="98"/>
      <c r="C67" s="69"/>
      <c r="D67" s="70"/>
      <c r="E67" s="71"/>
      <c r="F67" s="72"/>
      <c r="G67" s="73"/>
      <c r="H67" s="71"/>
      <c r="I67" s="74"/>
      <c r="J67" s="73"/>
      <c r="K67" s="74"/>
      <c r="L67" s="74"/>
      <c r="M67" s="75"/>
    </row>
    <row r="68" spans="1:13" ht="13.5" thickTop="1" x14ac:dyDescent="0.2">
      <c r="A68" s="76" t="str">
        <f>[1]Regional!A3</f>
        <v>NC0001</v>
      </c>
      <c r="B68" s="76" t="str">
        <f>[1]Regional!B3</f>
        <v>Albemarle</v>
      </c>
      <c r="C68" s="52">
        <f>[1]Regional!BB3</f>
        <v>775615</v>
      </c>
      <c r="D68" s="53">
        <f>C68/[1]Regional!BH3</f>
        <v>0.65754436176787501</v>
      </c>
      <c r="E68" s="54">
        <v>9.9006254786826648</v>
      </c>
      <c r="F68" s="55">
        <f>[1]Regional!BF3</f>
        <v>89320</v>
      </c>
      <c r="G68" s="56">
        <f>F68/[1]Regional!BH3</f>
        <v>7.5722958417651282E-2</v>
      </c>
      <c r="H68" s="57">
        <f>F68/'[1]Table 1'!D68</f>
        <v>1.1401582844013276</v>
      </c>
      <c r="I68" s="55">
        <f>[1]Regional!BG3</f>
        <v>314628</v>
      </c>
      <c r="J68" s="56">
        <f>I68/[1]Regional!BH3</f>
        <v>0.26673267981447368</v>
      </c>
      <c r="K68" s="58">
        <f>I68/'[1]Table 1'!D68</f>
        <v>4.0161858565228492</v>
      </c>
      <c r="L68" s="55">
        <f>[1]Regional!BH3</f>
        <v>1179563</v>
      </c>
      <c r="M68" s="59">
        <f>L68/'[1]Table 1'!D68</f>
        <v>15.056969619606843</v>
      </c>
    </row>
    <row r="69" spans="1:13" x14ac:dyDescent="0.2">
      <c r="A69" s="76" t="str">
        <f>[1]Regional!A4</f>
        <v>NC0003</v>
      </c>
      <c r="B69" s="76" t="str">
        <f>[1]Regional!B4</f>
        <v>AMY</v>
      </c>
      <c r="C69" s="52">
        <f>[1]Regional!BB4</f>
        <v>477007</v>
      </c>
      <c r="D69" s="53">
        <f>C69/[1]Regional!BH4</f>
        <v>0.57671670446906576</v>
      </c>
      <c r="E69" s="54">
        <v>9.3165429687499994</v>
      </c>
      <c r="F69" s="55">
        <f>[1]Regional!BF4</f>
        <v>106834</v>
      </c>
      <c r="G69" s="56">
        <f>F69/[1]Regional!BH4</f>
        <v>0.12916571959163736</v>
      </c>
      <c r="H69" s="57">
        <f>F69/'[1]Table 1'!D69</f>
        <v>2.0866015624999998</v>
      </c>
      <c r="I69" s="55">
        <f>[1]Regional!BG4</f>
        <v>243267</v>
      </c>
      <c r="J69" s="56">
        <f>I69/[1]Regional!BH4</f>
        <v>0.29411757593929694</v>
      </c>
      <c r="K69" s="58">
        <f>I69/'[1]Table 1'!D69</f>
        <v>4.7513085937500001</v>
      </c>
      <c r="L69" s="55">
        <f>[1]Regional!BH4</f>
        <v>827108</v>
      </c>
      <c r="M69" s="59">
        <f>L69/'[1]Table 1'!D69</f>
        <v>16.154453125</v>
      </c>
    </row>
    <row r="70" spans="1:13" x14ac:dyDescent="0.2">
      <c r="A70" s="76" t="str">
        <f>[1]Regional!A5</f>
        <v>NC0002</v>
      </c>
      <c r="B70" s="76" t="str">
        <f>[1]Regional!B5</f>
        <v>Appalachian</v>
      </c>
      <c r="C70" s="52">
        <f>[1]Regional!BB5</f>
        <v>1630174</v>
      </c>
      <c r="D70" s="53">
        <f>C70/[1]Regional!BH5</f>
        <v>0.7422050607518782</v>
      </c>
      <c r="E70" s="54">
        <v>10.877253619803829</v>
      </c>
      <c r="F70" s="55">
        <f>[1]Regional!BF5</f>
        <v>164102</v>
      </c>
      <c r="G70" s="56">
        <f>F70/[1]Regional!BH5</f>
        <v>7.4714315698511155E-2</v>
      </c>
      <c r="H70" s="57">
        <f>F70/'[1]Table 1'!D70</f>
        <v>1.0949623006605724</v>
      </c>
      <c r="I70" s="55">
        <f>[1]Regional!BG5</f>
        <v>402117</v>
      </c>
      <c r="J70" s="56">
        <f>I70/[1]Regional!BH5</f>
        <v>0.18308062354961066</v>
      </c>
      <c r="K70" s="58">
        <f>I70/'[1]Table 1'!D70</f>
        <v>2.6831053579769133</v>
      </c>
      <c r="L70" s="55">
        <f>[1]Regional!BH5</f>
        <v>2196393</v>
      </c>
      <c r="M70" s="59">
        <f>L70/'[1]Table 1'!D70</f>
        <v>14.655321278441315</v>
      </c>
    </row>
    <row r="71" spans="1:13" x14ac:dyDescent="0.2">
      <c r="A71" s="76" t="str">
        <f>[1]Regional!A6</f>
        <v>NC0004</v>
      </c>
      <c r="B71" s="76" t="str">
        <f>[1]Regional!B6</f>
        <v>BHM</v>
      </c>
      <c r="C71" s="52">
        <f>[1]Regional!BB6</f>
        <v>555099</v>
      </c>
      <c r="D71" s="53">
        <f>C71/[1]Regional!BH6</f>
        <v>0.63785713629093044</v>
      </c>
      <c r="E71" s="54">
        <v>8.2060610540320784</v>
      </c>
      <c r="F71" s="55">
        <f>[1]Regional!BF6</f>
        <v>95178</v>
      </c>
      <c r="G71" s="56">
        <f>F71/[1]Regional!BH6</f>
        <v>0.10936781820521778</v>
      </c>
      <c r="H71" s="57">
        <f>F71/'[1]Table 1'!D71</f>
        <v>1.4070219528420431</v>
      </c>
      <c r="I71" s="55">
        <f>[1]Regional!BG6</f>
        <v>219979</v>
      </c>
      <c r="J71" s="56">
        <f>I71/[1]Regional!BH6</f>
        <v>0.25277504550385171</v>
      </c>
      <c r="K71" s="58">
        <f>I71/'[1]Table 1'!D71</f>
        <v>3.2519624510311185</v>
      </c>
      <c r="L71" s="55">
        <f>[1]Regional!BH6</f>
        <v>870256</v>
      </c>
      <c r="M71" s="59">
        <f>L71/'[1]Table 1'!D71</f>
        <v>12.865045457905241</v>
      </c>
    </row>
    <row r="72" spans="1:13" x14ac:dyDescent="0.2">
      <c r="A72" s="76" t="str">
        <f>[1]Regional!A7</f>
        <v>NC0006</v>
      </c>
      <c r="B72" s="76" t="str">
        <f>[1]Regional!B7</f>
        <v>CPC</v>
      </c>
      <c r="C72" s="52">
        <f>[1]Regional!BB7</f>
        <v>2401022</v>
      </c>
      <c r="D72" s="53">
        <f>C72/[1]Regional!BH7</f>
        <v>0.73576164115324449</v>
      </c>
      <c r="E72" s="54">
        <v>13.111884140281131</v>
      </c>
      <c r="F72" s="55">
        <f>[1]Regional!BF7</f>
        <v>250414</v>
      </c>
      <c r="G72" s="56">
        <f>F72/[1]Regional!BH7</f>
        <v>7.6736079722613357E-2</v>
      </c>
      <c r="H72" s="57">
        <f>F72/'[1]Table 1'!D72</f>
        <v>1.367500737229546</v>
      </c>
      <c r="I72" s="55">
        <f>[1]Regional!BG7</f>
        <v>611879</v>
      </c>
      <c r="J72" s="56">
        <f>I72/[1]Regional!BH7</f>
        <v>0.18750227912414216</v>
      </c>
      <c r="K72" s="58">
        <f>I72/'[1]Table 1'!D72</f>
        <v>3.3414464989788004</v>
      </c>
      <c r="L72" s="55">
        <f>[1]Regional!BH7</f>
        <v>3263315</v>
      </c>
      <c r="M72" s="59">
        <f>L72/'[1]Table 1'!D72</f>
        <v>17.820831376489476</v>
      </c>
    </row>
    <row r="73" spans="1:13" x14ac:dyDescent="0.2">
      <c r="A73" s="76" t="str">
        <f>[1]Regional!A8</f>
        <v>NC0007</v>
      </c>
      <c r="B73" s="76" t="str">
        <f>[1]Regional!B8</f>
        <v>E. Albemarle</v>
      </c>
      <c r="C73" s="52">
        <f>[1]Regional!BB8</f>
        <v>2071067</v>
      </c>
      <c r="D73" s="53">
        <f>C73/[1]Regional!BH8</f>
        <v>0.76390438041281228</v>
      </c>
      <c r="E73" s="54">
        <v>18.929239290382139</v>
      </c>
      <c r="F73" s="55">
        <f>[1]Regional!BF8</f>
        <v>169098</v>
      </c>
      <c r="G73" s="56">
        <f>F73/[1]Regional!BH8</f>
        <v>6.2371088390209356E-2</v>
      </c>
      <c r="H73" s="57">
        <f>F73/'[1]Table 1'!D73</f>
        <v>1.5455301569312043</v>
      </c>
      <c r="I73" s="55">
        <f>[1]Regional!BG8</f>
        <v>470995</v>
      </c>
      <c r="J73" s="56">
        <f>I73/[1]Regional!BH8</f>
        <v>0.17372453119697842</v>
      </c>
      <c r="K73" s="58">
        <f>I73/'[1]Table 1'!D73</f>
        <v>4.3048230982259552</v>
      </c>
      <c r="L73" s="55">
        <f>[1]Regional!BH8</f>
        <v>2711160</v>
      </c>
      <c r="M73" s="59">
        <f>L73/'[1]Table 1'!D73</f>
        <v>24.779592545539298</v>
      </c>
    </row>
    <row r="74" spans="1:13" x14ac:dyDescent="0.2">
      <c r="A74" s="76" t="str">
        <f>[1]Regional!A9</f>
        <v>NC0008</v>
      </c>
      <c r="B74" s="76" t="str">
        <f>[1]Regional!B9</f>
        <v>Fontana</v>
      </c>
      <c r="C74" s="52">
        <f>[1]Regional!BB9</f>
        <v>2261609</v>
      </c>
      <c r="D74" s="53">
        <f>C74/[1]Regional!BH9</f>
        <v>0.72095770702188211</v>
      </c>
      <c r="E74" s="54">
        <v>25.254983193934184</v>
      </c>
      <c r="F74" s="55">
        <f>[1]Regional!BF9</f>
        <v>267294</v>
      </c>
      <c r="G74" s="56">
        <f>F74/[1]Regional!BH9</f>
        <v>8.520821651342339E-2</v>
      </c>
      <c r="H74" s="57">
        <f>F74/'[1]Table 1'!D74</f>
        <v>2.984824290069346</v>
      </c>
      <c r="I74" s="55">
        <f>[1]Regional!BG9</f>
        <v>608048</v>
      </c>
      <c r="J74" s="56">
        <f>I74/[1]Regional!BH9</f>
        <v>0.19383407646469453</v>
      </c>
      <c r="K74" s="58">
        <f>I74/'[1]Table 1'!D74</f>
        <v>6.7899632611584462</v>
      </c>
      <c r="L74" s="55">
        <f>[1]Regional!BH9</f>
        <v>3136951</v>
      </c>
      <c r="M74" s="59">
        <f>L74/'[1]Table 1'!D74</f>
        <v>35.029770745161976</v>
      </c>
    </row>
    <row r="75" spans="1:13" x14ac:dyDescent="0.2">
      <c r="A75" s="76" t="str">
        <f>[1]Regional!A10</f>
        <v>NC0011</v>
      </c>
      <c r="B75" s="76" t="str">
        <f>[1]Regional!B10</f>
        <v>Nantahala</v>
      </c>
      <c r="C75" s="52">
        <f>[1]Regional!BB10</f>
        <v>778150</v>
      </c>
      <c r="D75" s="53">
        <f>C75/[1]Regional!BH10</f>
        <v>0.72942581444659627</v>
      </c>
      <c r="E75" s="54">
        <v>16.514569494259216</v>
      </c>
      <c r="F75" s="55">
        <f>[1]Regional!BF10</f>
        <v>85975</v>
      </c>
      <c r="G75" s="56">
        <f>F75/[1]Regional!BH10</f>
        <v>8.0591639654367553E-2</v>
      </c>
      <c r="H75" s="57">
        <f>F75/'[1]Table 1'!D75</f>
        <v>1.8246354973577539</v>
      </c>
      <c r="I75" s="55">
        <f>[1]Regional!BG10</f>
        <v>202673</v>
      </c>
      <c r="J75" s="56">
        <f>I75/[1]Regional!BH10</f>
        <v>0.18998254589903618</v>
      </c>
      <c r="K75" s="58">
        <f>I75/'[1]Table 1'!D75</f>
        <v>4.301300961395615</v>
      </c>
      <c r="L75" s="55">
        <f>[1]Regional!BH10</f>
        <v>1066798</v>
      </c>
      <c r="M75" s="59">
        <f>L75/'[1]Table 1'!D75</f>
        <v>22.640505953012585</v>
      </c>
    </row>
    <row r="76" spans="1:13" x14ac:dyDescent="0.2">
      <c r="A76" s="76" t="str">
        <f>[1]Regional!A11</f>
        <v>NC0012</v>
      </c>
      <c r="B76" s="76" t="str">
        <f>[1]Regional!B11</f>
        <v>Neuse</v>
      </c>
      <c r="C76" s="52">
        <f>[1]Regional!BB11</f>
        <v>1148570</v>
      </c>
      <c r="D76" s="53">
        <f>C76/[1]Regional!BH11</f>
        <v>0.60866933966713621</v>
      </c>
      <c r="E76" s="54">
        <v>12.667166631742635</v>
      </c>
      <c r="F76" s="55">
        <f>[1]Regional!BF11</f>
        <v>197006</v>
      </c>
      <c r="G76" s="56">
        <f>F76/[1]Regional!BH11</f>
        <v>0.10440069994032913</v>
      </c>
      <c r="H76" s="57">
        <f>F76/'[1]Table 1'!D76</f>
        <v>2.1727085240369237</v>
      </c>
      <c r="I76" s="55">
        <f>[1]Regional!BG11</f>
        <v>541442</v>
      </c>
      <c r="J76" s="56">
        <f>I76/[1]Regional!BH11</f>
        <v>0.28692996039253466</v>
      </c>
      <c r="K76" s="58">
        <f>I76/'[1]Table 1'!D76</f>
        <v>5.9713696469731889</v>
      </c>
      <c r="L76" s="55">
        <f>[1]Regional!BH11</f>
        <v>1887018</v>
      </c>
      <c r="M76" s="59">
        <f>L76/'[1]Table 1'!D76</f>
        <v>20.81124480275275</v>
      </c>
    </row>
    <row r="77" spans="1:13" x14ac:dyDescent="0.2">
      <c r="A77" s="76" t="str">
        <f>[1]Regional!A12</f>
        <v>NC0013</v>
      </c>
      <c r="B77" s="76" t="str">
        <f>[1]Regional!B12</f>
        <v>Northwestern</v>
      </c>
      <c r="C77" s="52">
        <f>[1]Regional!BB12</f>
        <v>1782925</v>
      </c>
      <c r="D77" s="53">
        <f>C77/[1]Regional!BH12</f>
        <v>0.74248540265598573</v>
      </c>
      <c r="E77" s="54">
        <v>10.526929526238723</v>
      </c>
      <c r="F77" s="55">
        <f>[1]Regional!BF12</f>
        <v>113282</v>
      </c>
      <c r="G77" s="56">
        <f>F77/[1]Regional!BH12</f>
        <v>4.7175417577113667E-2</v>
      </c>
      <c r="H77" s="57">
        <f>F77/'[1]Table 1'!D77</f>
        <v>0.66885125879741159</v>
      </c>
      <c r="I77" s="55">
        <f>[1]Regional!BG12</f>
        <v>505086</v>
      </c>
      <c r="J77" s="56">
        <f>I77/[1]Regional!BH12</f>
        <v>0.21033917976690059</v>
      </c>
      <c r="K77" s="58">
        <f>I77/'[1]Table 1'!D77</f>
        <v>2.9821808133767891</v>
      </c>
      <c r="L77" s="55">
        <f>[1]Regional!BH12</f>
        <v>2401293</v>
      </c>
      <c r="M77" s="59">
        <f>L77/'[1]Table 1'!D77</f>
        <v>14.177961598412923</v>
      </c>
    </row>
    <row r="78" spans="1:13" x14ac:dyDescent="0.2">
      <c r="A78" s="76" t="str">
        <f>[1]Regional!A13</f>
        <v>NC0014</v>
      </c>
      <c r="B78" s="76" t="str">
        <f>[1]Regional!B13</f>
        <v>Pettigrew</v>
      </c>
      <c r="C78" s="52">
        <f>[1]Regional!BB13</f>
        <v>755716</v>
      </c>
      <c r="D78" s="53">
        <f>C78/[1]Regional!BH13</f>
        <v>0.70422188716660361</v>
      </c>
      <c r="E78" s="54">
        <v>16.589090110855011</v>
      </c>
      <c r="F78" s="55">
        <f>[1]Regional!BF13</f>
        <v>77036</v>
      </c>
      <c r="G78" s="56">
        <f>F78/[1]Regional!BH13</f>
        <v>7.1786805228110137E-2</v>
      </c>
      <c r="H78" s="57">
        <f>F78/'[1]Table 1'!D78</f>
        <v>1.691054768960597</v>
      </c>
      <c r="I78" s="55">
        <f>[1]Regional!BG13</f>
        <v>240370</v>
      </c>
      <c r="J78" s="56">
        <f>I78/[1]Regional!BH13</f>
        <v>0.22399130760528627</v>
      </c>
      <c r="K78" s="58">
        <f>I78/'[1]Table 1'!D78</f>
        <v>5.2764789814509934</v>
      </c>
      <c r="L78" s="55">
        <f>[1]Regional!BH13</f>
        <v>1073122</v>
      </c>
      <c r="M78" s="59">
        <f>L78/'[1]Table 1'!D78</f>
        <v>23.556623861266601</v>
      </c>
    </row>
    <row r="79" spans="1:13" x14ac:dyDescent="0.2">
      <c r="A79" s="76" t="str">
        <f>[1]Regional!A14</f>
        <v>NC0015</v>
      </c>
      <c r="B79" s="76" t="str">
        <f>[1]Regional!B14</f>
        <v>Sandhill</v>
      </c>
      <c r="C79" s="52">
        <f>[1]Regional!BB14</f>
        <v>1900037</v>
      </c>
      <c r="D79" s="53">
        <f>C79/[1]Regional!BH14</f>
        <v>0.6978613170884177</v>
      </c>
      <c r="E79" s="54">
        <v>7.6932050077740346</v>
      </c>
      <c r="F79" s="55">
        <f>[1]Regional!BF14</f>
        <v>290924</v>
      </c>
      <c r="G79" s="56">
        <f>F79/[1]Regional!BH14</f>
        <v>0.10685297486976876</v>
      </c>
      <c r="H79" s="57">
        <f>F79/'[1]Table 1'!D79</f>
        <v>1.1779444156517231</v>
      </c>
      <c r="I79" s="55">
        <f>[1]Regional!BG14</f>
        <v>531696</v>
      </c>
      <c r="J79" s="56">
        <f>I79/[1]Regional!BH14</f>
        <v>0.19528570804181355</v>
      </c>
      <c r="K79" s="58">
        <f>I79/'[1]Table 1'!D79</f>
        <v>2.1528245659497278</v>
      </c>
      <c r="L79" s="55">
        <f>[1]Regional!BH14</f>
        <v>2722657</v>
      </c>
      <c r="M79" s="59">
        <f>L79/'[1]Table 1'!D79</f>
        <v>11.023973989375486</v>
      </c>
    </row>
    <row r="80" spans="1:13" ht="13.5" thickBot="1" x14ac:dyDescent="0.25">
      <c r="A80" s="96" t="s">
        <v>21</v>
      </c>
      <c r="B80" s="99"/>
      <c r="C80" s="64">
        <f t="shared" ref="C80:M80" si="1">AVERAGE(C68:C79)</f>
        <v>1378082.5833333333</v>
      </c>
      <c r="D80" s="65">
        <f t="shared" si="1"/>
        <v>0.69313422940770231</v>
      </c>
      <c r="E80" s="66">
        <v>13.298962543061302</v>
      </c>
      <c r="F80" s="66">
        <f t="shared" si="1"/>
        <v>158871.91666666666</v>
      </c>
      <c r="G80" s="65">
        <f t="shared" si="1"/>
        <v>8.5341144484079409E-2</v>
      </c>
      <c r="H80" s="66">
        <f t="shared" si="1"/>
        <v>1.5968161457865373</v>
      </c>
      <c r="I80" s="66">
        <f t="shared" si="1"/>
        <v>407681.66666666669</v>
      </c>
      <c r="J80" s="65">
        <f t="shared" si="1"/>
        <v>0.2215246261082183</v>
      </c>
      <c r="K80" s="67">
        <f t="shared" si="1"/>
        <v>4.1519125072325336</v>
      </c>
      <c r="L80" s="66">
        <f t="shared" si="1"/>
        <v>1944636.1666666667</v>
      </c>
      <c r="M80" s="68">
        <f t="shared" si="1"/>
        <v>19.047691196080375</v>
      </c>
    </row>
    <row r="81" spans="1:13" ht="14.25" thickTop="1" thickBot="1" x14ac:dyDescent="0.25">
      <c r="A81" s="41"/>
      <c r="B81" s="42" t="s">
        <v>23</v>
      </c>
      <c r="C81" s="77"/>
      <c r="D81" s="78"/>
      <c r="E81" s="48"/>
      <c r="F81" s="46"/>
      <c r="G81" s="47"/>
      <c r="H81" s="48"/>
      <c r="I81" s="49"/>
      <c r="J81" s="47"/>
      <c r="K81" s="49"/>
      <c r="L81" s="49"/>
      <c r="M81" s="50"/>
    </row>
    <row r="82" spans="1:13" ht="13.5" thickTop="1" x14ac:dyDescent="0.2">
      <c r="A82" s="79" t="str">
        <f>[1]Municipal!A3</f>
        <v>NC0071</v>
      </c>
      <c r="B82" s="79" t="str">
        <f>[1]Municipal!B3</f>
        <v>Chapel Hill</v>
      </c>
      <c r="C82" s="52">
        <f>[1]Municipal!BB3</f>
        <v>2045371</v>
      </c>
      <c r="D82" s="53">
        <f>C82/[1]Municipal!BH3</f>
        <v>0.71180451999146688</v>
      </c>
      <c r="E82" s="54">
        <v>34.287814527349838</v>
      </c>
      <c r="F82" s="55">
        <f>[1]Municipal!BF3</f>
        <v>239332</v>
      </c>
      <c r="G82" s="56">
        <f>F82/[1]Municipal!BH3</f>
        <v>8.3289339380776276E-2</v>
      </c>
      <c r="H82" s="57">
        <f>F82/'[1]Table 1'!D82</f>
        <v>4.0120698036980533</v>
      </c>
      <c r="I82" s="55">
        <f>[1]Municipal!BG3</f>
        <v>588798</v>
      </c>
      <c r="J82" s="56">
        <f>I82/[1]Municipal!BH3</f>
        <v>0.20490614062775686</v>
      </c>
      <c r="K82" s="58">
        <f>I82/'[1]Table 1'!D82</f>
        <v>9.8703837191759014</v>
      </c>
      <c r="L82" s="55">
        <f>[1]Municipal!BH3</f>
        <v>2873501</v>
      </c>
      <c r="M82" s="59">
        <f>L82/'[1]Table 1'!D82</f>
        <v>48.170268050223797</v>
      </c>
    </row>
    <row r="83" spans="1:13" x14ac:dyDescent="0.2">
      <c r="A83" s="79"/>
      <c r="B83" s="79" t="str">
        <f>[1]Municipal!B4</f>
        <v>Clayton</v>
      </c>
      <c r="C83" s="52">
        <f>[1]Municipal!BB4</f>
        <v>440377</v>
      </c>
      <c r="D83" s="53">
        <f>C83/[1]Municipal!BH4</f>
        <v>0.8502816077417511</v>
      </c>
      <c r="E83" s="54">
        <v>25.41125216387767</v>
      </c>
      <c r="F83" s="55">
        <f>[1]Municipal!BF4</f>
        <v>41882</v>
      </c>
      <c r="G83" s="56">
        <f>F83/[1]Municipal!BH4</f>
        <v>8.0865926911350999E-2</v>
      </c>
      <c r="H83" s="57">
        <f>F83/'[1]Table 1'!D83</f>
        <v>2.4167339873052511</v>
      </c>
      <c r="I83" s="55">
        <f>[1]Municipal!BG4</f>
        <v>35660</v>
      </c>
      <c r="J83" s="56">
        <f>I83/[1]Municipal!BH4</f>
        <v>6.8852465346897873E-2</v>
      </c>
      <c r="K83" s="58">
        <f>I83/'[1]Table 1'!D83</f>
        <v>2.0577034045008658</v>
      </c>
      <c r="L83" s="55">
        <f>[1]Municipal!BH4</f>
        <v>517919</v>
      </c>
      <c r="M83" s="59">
        <f>L83/'[1]Table 1'!D83</f>
        <v>29.885689555683786</v>
      </c>
    </row>
    <row r="84" spans="1:13" x14ac:dyDescent="0.2">
      <c r="A84" s="79" t="str">
        <f>[1]Municipal!A4</f>
        <v>NC0110</v>
      </c>
      <c r="B84" s="79" t="str">
        <f>[1]Municipal!B5</f>
        <v>Farmville</v>
      </c>
      <c r="C84" s="52">
        <f>[1]Municipal!BB5</f>
        <v>229651</v>
      </c>
      <c r="D84" s="53">
        <f>C84/[1]Municipal!BH5</f>
        <v>0.74247185634937574</v>
      </c>
      <c r="E84" s="54">
        <v>48.696140797285835</v>
      </c>
      <c r="F84" s="55">
        <f>[1]Municipal!BF5</f>
        <v>27013</v>
      </c>
      <c r="G84" s="56">
        <f>F84/[1]Municipal!BH5</f>
        <v>8.7334225653559902E-2</v>
      </c>
      <c r="H84" s="57">
        <f>F84/'[1]Table 1'!D84</f>
        <v>1.5587420657818811</v>
      </c>
      <c r="I84" s="55">
        <f>[1]Municipal!BG5</f>
        <v>52642</v>
      </c>
      <c r="J84" s="56">
        <f>I84/[1]Municipal!BH5</f>
        <v>0.1701939179970644</v>
      </c>
      <c r="K84" s="58">
        <f>I84/'[1]Table 1'!D84</f>
        <v>3.0376226197345644</v>
      </c>
      <c r="L84" s="55">
        <f>[1]Municipal!BH5</f>
        <v>309306</v>
      </c>
      <c r="M84" s="59">
        <f>L84/'[1]Table 1'!D84</f>
        <v>17.848009232544719</v>
      </c>
    </row>
    <row r="85" spans="1:13" x14ac:dyDescent="0.2">
      <c r="A85" s="79" t="str">
        <f>[1]Municipal!A5</f>
        <v>NC0075</v>
      </c>
      <c r="B85" s="79" t="str">
        <f>[1]Municipal!B6</f>
        <v>Hickory</v>
      </c>
      <c r="C85" s="52">
        <f>[1]Municipal!BB6</f>
        <v>1125198</v>
      </c>
      <c r="D85" s="53">
        <f>C85/[1]Municipal!BH6</f>
        <v>0.61453320079957185</v>
      </c>
      <c r="E85" s="54">
        <v>27.978864133678137</v>
      </c>
      <c r="F85" s="55">
        <f>[1]Municipal!BF6</f>
        <v>233614</v>
      </c>
      <c r="G85" s="56">
        <f>F85/[1]Municipal!BH6</f>
        <v>0.12758959682792823</v>
      </c>
      <c r="H85" s="57">
        <f>F85/'[1]Table 1'!D85</f>
        <v>49.53647158608991</v>
      </c>
      <c r="I85" s="55">
        <f>[1]Municipal!BG6</f>
        <v>472168</v>
      </c>
      <c r="J85" s="56">
        <f>I85/[1]Municipal!BH6</f>
        <v>0.25787720237249995</v>
      </c>
      <c r="K85" s="58">
        <f>I85/'[1]Table 1'!D85</f>
        <v>100.12044105173877</v>
      </c>
      <c r="L85" s="55">
        <f>[1]Municipal!BH6</f>
        <v>1830980</v>
      </c>
      <c r="M85" s="59">
        <f>L85/'[1]Table 1'!D85</f>
        <v>388.24851569126378</v>
      </c>
    </row>
    <row r="86" spans="1:13" x14ac:dyDescent="0.2">
      <c r="A86" s="79" t="str">
        <f>[1]Municipal!A6</f>
        <v>NC0079</v>
      </c>
      <c r="B86" s="79" t="str">
        <f>[1]Municipal!B7</f>
        <v>High Point</v>
      </c>
      <c r="C86" s="52">
        <f>[1]Municipal!BB7</f>
        <v>3232079</v>
      </c>
      <c r="D86" s="53">
        <f>C86/[1]Municipal!BH7</f>
        <v>0.71665692152377225</v>
      </c>
      <c r="E86" s="54">
        <v>30.026188662418015</v>
      </c>
      <c r="F86" s="55">
        <f>[1]Municipal!BF7</f>
        <v>414798</v>
      </c>
      <c r="G86" s="56">
        <f>F86/[1]Municipal!BH7</f>
        <v>9.1974192999062732E-2</v>
      </c>
      <c r="H86" s="57">
        <f>F86/'[1]Table 1'!D86</f>
        <v>10.31425303361846</v>
      </c>
      <c r="I86" s="55">
        <f>[1]Municipal!BG7</f>
        <v>863062</v>
      </c>
      <c r="J86" s="56">
        <f>I86/[1]Municipal!BH7</f>
        <v>0.19136888547716499</v>
      </c>
      <c r="K86" s="58">
        <f>I86/'[1]Table 1'!D86</f>
        <v>21.460662422916251</v>
      </c>
      <c r="L86" s="55">
        <f>[1]Municipal!BH7</f>
        <v>4509939</v>
      </c>
      <c r="M86" s="59">
        <f>L86/'[1]Table 1'!D86</f>
        <v>112.14290332206087</v>
      </c>
    </row>
    <row r="87" spans="1:13" x14ac:dyDescent="0.2">
      <c r="A87" s="79" t="str">
        <f>[1]Municipal!A7</f>
        <v>NC0080</v>
      </c>
      <c r="B87" s="79" t="str">
        <f>[1]Municipal!B8</f>
        <v>Kings Mountain</v>
      </c>
      <c r="C87" s="52">
        <f>[1]Municipal!BB8</f>
        <v>393984</v>
      </c>
      <c r="D87" s="53">
        <f>C87/[1]Municipal!BH8</f>
        <v>0.55863019447926177</v>
      </c>
      <c r="E87" s="54">
        <v>37.115779557230333</v>
      </c>
      <c r="F87" s="55">
        <f>[1]Municipal!BF8</f>
        <v>82571</v>
      </c>
      <c r="G87" s="56">
        <f>F87/[1]Municipal!BH8</f>
        <v>0.11707747976655683</v>
      </c>
      <c r="H87" s="57">
        <f>F87/'[1]Table 1'!D87</f>
        <v>0.76708905445829689</v>
      </c>
      <c r="I87" s="55">
        <f>[1]Municipal!BG8</f>
        <v>228713</v>
      </c>
      <c r="J87" s="56">
        <f>I87/[1]Municipal!BH8</f>
        <v>0.32429232575418138</v>
      </c>
      <c r="K87" s="58">
        <f>I87/'[1]Table 1'!D87</f>
        <v>2.1247561360807121</v>
      </c>
      <c r="L87" s="55">
        <f>[1]Municipal!BH8</f>
        <v>705268</v>
      </c>
      <c r="M87" s="59">
        <f>L87/'[1]Table 1'!D87</f>
        <v>6.5519778525111017</v>
      </c>
    </row>
    <row r="88" spans="1:13" x14ac:dyDescent="0.2">
      <c r="A88" s="79" t="str">
        <f>[1]Municipal!A8</f>
        <v>NC0100</v>
      </c>
      <c r="B88" s="79" t="str">
        <f>[1]Municipal!B9</f>
        <v>Mooresville</v>
      </c>
      <c r="C88" s="52">
        <f>[1]Municipal!BB9</f>
        <v>1352038</v>
      </c>
      <c r="D88" s="53">
        <f>C88/[1]Municipal!BH9</f>
        <v>0.67325729856130156</v>
      </c>
      <c r="E88" s="54">
        <v>38.458243258618729</v>
      </c>
      <c r="F88" s="55">
        <f>[1]Municipal!BF9</f>
        <v>321488</v>
      </c>
      <c r="G88" s="56">
        <f>F88/[1]Municipal!BH9</f>
        <v>0.16008732180595198</v>
      </c>
      <c r="H88" s="57">
        <f>F88/'[1]Table 1'!D88</f>
        <v>30.286198775317946</v>
      </c>
      <c r="I88" s="55">
        <f>[1]Municipal!BG9</f>
        <v>334678</v>
      </c>
      <c r="J88" s="56">
        <f>I88/[1]Municipal!BH9</f>
        <v>0.16665537963274649</v>
      </c>
      <c r="K88" s="58">
        <f>I88/'[1]Table 1'!D88</f>
        <v>31.528780028261895</v>
      </c>
      <c r="L88" s="55">
        <f>[1]Municipal!BH9</f>
        <v>2008204</v>
      </c>
      <c r="M88" s="59">
        <f>L88/'[1]Table 1'!D88</f>
        <v>189.18549222797927</v>
      </c>
    </row>
    <row r="89" spans="1:13" x14ac:dyDescent="0.2">
      <c r="A89" s="79" t="str">
        <f>[1]Municipal!A9</f>
        <v>NC0083</v>
      </c>
      <c r="B89" s="79" t="str">
        <f>[1]Municipal!B10</f>
        <v>Nashville</v>
      </c>
      <c r="C89" s="52">
        <f>[1]Municipal!BB10</f>
        <v>145504</v>
      </c>
      <c r="D89" s="53">
        <f>C89/[1]Municipal!BH10</f>
        <v>0.75841004096865328</v>
      </c>
      <c r="E89" s="54">
        <v>27.070511627906978</v>
      </c>
      <c r="F89" s="55">
        <f>[1]Municipal!BF10</f>
        <v>15900</v>
      </c>
      <c r="G89" s="56">
        <f>F89/[1]Municipal!BH10</f>
        <v>8.2875519926610866E-2</v>
      </c>
      <c r="H89" s="57">
        <f>F89/'[1]Table 1'!D89</f>
        <v>0.45226988280805552</v>
      </c>
      <c r="I89" s="55">
        <f>[1]Municipal!BG10</f>
        <v>30450</v>
      </c>
      <c r="J89" s="56">
        <f>I89/[1]Municipal!BH10</f>
        <v>0.1587144391047359</v>
      </c>
      <c r="K89" s="58">
        <f>I89/'[1]Table 1'!D89</f>
        <v>0.86613949254750255</v>
      </c>
      <c r="L89" s="55">
        <f>[1]Municipal!BH10</f>
        <v>191854</v>
      </c>
      <c r="M89" s="59">
        <f>L89/'[1]Table 1'!D89</f>
        <v>5.4572192513368982</v>
      </c>
    </row>
    <row r="90" spans="1:13" x14ac:dyDescent="0.2">
      <c r="A90" s="79" t="str">
        <f>[1]Municipal!A10</f>
        <v>NC0102</v>
      </c>
      <c r="B90" s="79" t="str">
        <f>[1]Municipal!B11</f>
        <v>Roanoke Rapids</v>
      </c>
      <c r="C90" s="52">
        <f>[1]Municipal!BB11</f>
        <v>198809</v>
      </c>
      <c r="D90" s="53">
        <f>C90/[1]Municipal!BH11</f>
        <v>0.71310358185613754</v>
      </c>
      <c r="E90" s="54">
        <v>12.790902657144695</v>
      </c>
      <c r="F90" s="55">
        <f>[1]Municipal!BF11</f>
        <v>29672</v>
      </c>
      <c r="G90" s="56">
        <f>F90/[1]Municipal!BH11</f>
        <v>0.10642983708401185</v>
      </c>
      <c r="H90" s="57">
        <f>F90/'[1]Table 1'!D90</f>
        <v>5.5203720930232558</v>
      </c>
      <c r="I90" s="55">
        <f>[1]Municipal!BG11</f>
        <v>50313</v>
      </c>
      <c r="J90" s="56">
        <f>I90/[1]Municipal!BH11</f>
        <v>0.18046658105985064</v>
      </c>
      <c r="K90" s="58">
        <f>I90/'[1]Table 1'!D90</f>
        <v>9.3605581395348842</v>
      </c>
      <c r="L90" s="55">
        <f>[1]Municipal!BH11</f>
        <v>278794</v>
      </c>
      <c r="M90" s="59">
        <f>L90/'[1]Table 1'!D90</f>
        <v>51.868651162790698</v>
      </c>
    </row>
    <row r="91" spans="1:13" x14ac:dyDescent="0.2">
      <c r="A91" s="79" t="str">
        <f>[1]Municipal!A11</f>
        <v>NC0088</v>
      </c>
      <c r="B91" s="79" t="str">
        <f>[1]Municipal!B12</f>
        <v>Southern Pines</v>
      </c>
      <c r="C91" s="52">
        <f>[1]Municipal!BB12</f>
        <v>592869</v>
      </c>
      <c r="D91" s="53">
        <f>C91/[1]Municipal!BH12</f>
        <v>0.72626766610765592</v>
      </c>
      <c r="E91" s="54">
        <v>45.295209718083889</v>
      </c>
      <c r="F91" s="55">
        <f>[1]Municipal!BF12</f>
        <v>119518</v>
      </c>
      <c r="G91" s="56">
        <f>F91/[1]Municipal!BH12</f>
        <v>0.14641018322404245</v>
      </c>
      <c r="H91" s="57">
        <f>F91/'[1]Table 1'!D91</f>
        <v>7.6895065302708616</v>
      </c>
      <c r="I91" s="55">
        <f>[1]Municipal!BG12</f>
        <v>103936</v>
      </c>
      <c r="J91" s="56">
        <f>I91/[1]Municipal!BH12</f>
        <v>0.12732215066830163</v>
      </c>
      <c r="K91" s="58">
        <f>I91/'[1]Table 1'!D91</f>
        <v>6.6869973621565979</v>
      </c>
      <c r="L91" s="55">
        <f>[1]Municipal!BH12</f>
        <v>816323</v>
      </c>
      <c r="M91" s="59">
        <f>L91/'[1]Table 1'!D91</f>
        <v>52.520298526667951</v>
      </c>
    </row>
    <row r="92" spans="1:13" x14ac:dyDescent="0.2">
      <c r="A92" s="79" t="str">
        <f>[1]Municipal!A12</f>
        <v>NC0093</v>
      </c>
      <c r="B92" s="79" t="str">
        <f>[1]Municipal!B13</f>
        <v>Washington</v>
      </c>
      <c r="C92" s="52">
        <f>[1]Municipal!BB13</f>
        <v>283064</v>
      </c>
      <c r="D92" s="53">
        <f>C92/[1]Municipal!BH13</f>
        <v>0.67619334279312204</v>
      </c>
      <c r="E92" s="54">
        <v>29.218001651527665</v>
      </c>
      <c r="F92" s="55">
        <f>[1]Municipal!BF13</f>
        <v>62007</v>
      </c>
      <c r="G92" s="56">
        <f>F92/[1]Municipal!BH13</f>
        <v>0.14812452521893676</v>
      </c>
      <c r="H92" s="57">
        <f>F92/'[1]Table 1'!D92</f>
        <v>4.7373366949346778</v>
      </c>
      <c r="I92" s="55">
        <f>[1]Municipal!BG13</f>
        <v>73543</v>
      </c>
      <c r="J92" s="56">
        <f>I92/[1]Municipal!BH13</f>
        <v>0.17568213198794116</v>
      </c>
      <c r="K92" s="58">
        <f>I92/'[1]Table 1'!D92</f>
        <v>5.6186874474749793</v>
      </c>
      <c r="L92" s="55">
        <f>[1]Municipal!BH13</f>
        <v>418614</v>
      </c>
      <c r="M92" s="59">
        <f>L92/'[1]Table 1'!D92</f>
        <v>31.982122392848957</v>
      </c>
    </row>
    <row r="93" spans="1:13" ht="13.5" thickBot="1" x14ac:dyDescent="0.25">
      <c r="A93" s="100" t="s">
        <v>21</v>
      </c>
      <c r="B93" s="101"/>
      <c r="C93" s="64">
        <f t="shared" ref="C93:M93" si="2">AVERAGE(C82:C92)</f>
        <v>912631.27272727271</v>
      </c>
      <c r="D93" s="65">
        <f t="shared" si="2"/>
        <v>0.70378274828837006</v>
      </c>
      <c r="E93" s="66">
        <v>32.395355341374703</v>
      </c>
      <c r="F93" s="66">
        <f t="shared" si="2"/>
        <v>144345</v>
      </c>
      <c r="G93" s="65">
        <f t="shared" si="2"/>
        <v>0.11200528625443536</v>
      </c>
      <c r="H93" s="66">
        <f t="shared" si="2"/>
        <v>10.662822137027876</v>
      </c>
      <c r="I93" s="66">
        <f t="shared" si="2"/>
        <v>257633</v>
      </c>
      <c r="J93" s="65">
        <f t="shared" si="2"/>
        <v>0.18421196545719465</v>
      </c>
      <c r="K93" s="67">
        <f t="shared" si="2"/>
        <v>17.521157438556628</v>
      </c>
      <c r="L93" s="66">
        <f t="shared" si="2"/>
        <v>1314609.2727272727</v>
      </c>
      <c r="M93" s="68">
        <f t="shared" si="2"/>
        <v>84.896467933264702</v>
      </c>
    </row>
    <row r="94" spans="1:13" ht="14.25" thickTop="1" thickBot="1" x14ac:dyDescent="0.25">
      <c r="A94" s="18"/>
      <c r="B94" s="80"/>
      <c r="C94" s="77"/>
      <c r="D94" s="78"/>
      <c r="E94" s="48"/>
      <c r="F94" s="81"/>
      <c r="G94" s="82"/>
      <c r="H94" s="83"/>
      <c r="I94" s="84"/>
      <c r="J94" s="82"/>
      <c r="K94" s="84"/>
      <c r="L94" s="84"/>
      <c r="M94" s="85"/>
    </row>
    <row r="95" spans="1:13" ht="13.5" thickTop="1" x14ac:dyDescent="0.2">
      <c r="A95" s="91" t="s">
        <v>24</v>
      </c>
      <c r="B95" s="92"/>
      <c r="C95" s="86">
        <f t="shared" ref="C95:M95" si="3">AVERAGE(C82:C92,C68:C79,C62:C65,C59:C60,C8:C57)</f>
        <v>1918538.7594936709</v>
      </c>
      <c r="D95" s="87">
        <f t="shared" si="3"/>
        <v>0.70931688922946956</v>
      </c>
      <c r="E95" s="88">
        <f t="shared" si="3"/>
        <v>15.825717220641002</v>
      </c>
      <c r="F95" s="88">
        <f t="shared" si="3"/>
        <v>295177.17721518985</v>
      </c>
      <c r="G95" s="87">
        <f t="shared" si="3"/>
        <v>0.10792961740514199</v>
      </c>
      <c r="H95" s="88">
        <f t="shared" si="3"/>
        <v>3.1770239427311155</v>
      </c>
      <c r="I95" s="88">
        <f t="shared" si="3"/>
        <v>524148.69620253163</v>
      </c>
      <c r="J95" s="87">
        <f t="shared" si="3"/>
        <v>0.18275349336538849</v>
      </c>
      <c r="K95" s="88">
        <f t="shared" si="3"/>
        <v>5.3948965028998117</v>
      </c>
      <c r="L95" s="88">
        <f t="shared" si="3"/>
        <v>2737864.6329113925</v>
      </c>
      <c r="M95" s="89">
        <f t="shared" si="3"/>
        <v>27.783567579934719</v>
      </c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2016-11-29T15:42:48Z</dcterms:created>
  <dcterms:modified xsi:type="dcterms:W3CDTF">2017-02-01T14:13:23Z</dcterms:modified>
</cp:coreProperties>
</file>