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I. &amp; II. Design Summary" sheetId="1" r:id="rId1"/>
    <sheet name="III. Required Items Checklist" sheetId="2" r:id="rId2"/>
  </sheets>
  <definedNames>
    <definedName name="_xlnm.Print_Area" localSheetId="0">'I. &amp; II. Design Summary'!$A$3:$D$67</definedName>
    <definedName name="_xlnm.Print_Area" localSheetId="1">'III. Required Items Checklist'!$A$1:$D$13</definedName>
  </definedNames>
  <calcPr fullCalcOnLoad="1"/>
</workbook>
</file>

<file path=xl/comments1.xml><?xml version="1.0" encoding="utf-8"?>
<comments xmlns="http://schemas.openxmlformats.org/spreadsheetml/2006/main">
  <authors>
    <author>DWQ</author>
    <author>annette_lucas</author>
    <author>boyd_devane</author>
  </authors>
  <commentList>
    <comment ref="A34" authorId="0">
      <text>
        <r>
          <rPr>
            <sz val="10"/>
            <rFont val="Tahoma"/>
            <family val="2"/>
          </rPr>
          <t>Only complete if NOT within 1/2 mile and draining to an SA water.</t>
        </r>
        <r>
          <rPr>
            <sz val="8"/>
            <rFont val="Tahoma"/>
            <family val="0"/>
          </rPr>
          <t xml:space="preserve">
</t>
        </r>
      </text>
    </comment>
    <comment ref="A37" authorId="0">
      <text>
        <r>
          <rPr>
            <sz val="10"/>
            <rFont val="Tahoma"/>
            <family val="2"/>
          </rPr>
          <t>At least 25% of the storage volume shall be for sediment storage.</t>
        </r>
        <r>
          <rPr>
            <sz val="8"/>
            <rFont val="Tahoma"/>
            <family val="0"/>
          </rPr>
          <t xml:space="preserve">
 </t>
        </r>
      </text>
    </comment>
    <comment ref="A48" authorId="0">
      <text>
        <r>
          <rPr>
            <sz val="10"/>
            <rFont val="Tahoma"/>
            <family val="2"/>
          </rPr>
          <t>Must drawdown within 5 days.</t>
        </r>
        <r>
          <rPr>
            <sz val="8"/>
            <rFont val="Tahoma"/>
            <family val="0"/>
          </rPr>
          <t xml:space="preserve">
</t>
        </r>
      </text>
    </comment>
    <comment ref="A49" authorId="0">
      <text>
        <r>
          <rPr>
            <sz val="10"/>
            <rFont val="Tahoma"/>
            <family val="2"/>
          </rPr>
          <t>Seasonal High Water Table from soils report</t>
        </r>
      </text>
    </comment>
    <comment ref="A50" authorId="0">
      <text>
        <r>
          <rPr>
            <sz val="10"/>
            <rFont val="Tahoma"/>
            <family val="2"/>
          </rPr>
          <t>Bottom elevation must be at least 2-feet above the SHWT.</t>
        </r>
        <r>
          <rPr>
            <sz val="8"/>
            <rFont val="Tahoma"/>
            <family val="0"/>
          </rPr>
          <t xml:space="preserve">
</t>
        </r>
      </text>
    </comment>
    <comment ref="A53" authorId="0">
      <text>
        <r>
          <rPr>
            <sz val="10"/>
            <rFont val="Tahoma"/>
            <family val="2"/>
          </rPr>
          <t>Maximum depth of ten feet allowed.
Provide at least one foot of freeboard.</t>
        </r>
        <r>
          <rPr>
            <sz val="8"/>
            <rFont val="Tahoma"/>
            <family val="0"/>
          </rPr>
          <t xml:space="preserve">
</t>
        </r>
      </text>
    </comment>
    <comment ref="A59" authorId="0">
      <text>
        <r>
          <rPr>
            <sz val="10"/>
            <rFont val="Tahoma"/>
            <family val="2"/>
          </rPr>
          <t>Length to width ratio must be at least 1.5 : 1</t>
        </r>
        <r>
          <rPr>
            <sz val="8"/>
            <rFont val="Tahoma"/>
            <family val="0"/>
          </rPr>
          <t xml:space="preserve">
</t>
        </r>
      </text>
    </comment>
    <comment ref="A63" authorId="0">
      <text>
        <r>
          <rPr>
            <sz val="10"/>
            <rFont val="Tahoma"/>
            <family val="2"/>
          </rPr>
          <t>Forebay is required in the captured flow is greater than 10 acre-inches.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sz val="10"/>
            <rFont val="Tahoma"/>
            <family val="2"/>
          </rPr>
          <t>Only complete if NOT within 1/2 mile &amp; draining to SR water.</t>
        </r>
        <r>
          <rPr>
            <sz val="8"/>
            <rFont val="Tahoma"/>
            <family val="0"/>
          </rPr>
          <t xml:space="preserve">
</t>
        </r>
      </text>
    </comment>
    <comment ref="A39" authorId="0">
      <text>
        <r>
          <rPr>
            <sz val="10"/>
            <rFont val="Tahoma"/>
            <family val="2"/>
          </rPr>
          <t>Only complete if NOT within 1/2 mile &amp; draining to SA water.</t>
        </r>
      </text>
    </comment>
    <comment ref="A27" authorId="1">
      <text>
        <r>
          <rPr>
            <sz val="10"/>
            <rFont val="Tahoma"/>
            <family val="2"/>
          </rPr>
          <t>Enter as a decimal.</t>
        </r>
      </text>
    </comment>
    <comment ref="A28" authorId="1">
      <text>
        <r>
          <rPr>
            <sz val="10"/>
            <rFont val="Tahoma"/>
            <family val="2"/>
          </rPr>
          <t>Enter as a decimal.</t>
        </r>
        <r>
          <rPr>
            <sz val="8"/>
            <rFont val="Tahoma"/>
            <family val="0"/>
          </rPr>
          <t xml:space="preserve">
</t>
        </r>
      </text>
    </comment>
    <comment ref="A23" authorId="2">
      <text>
        <r>
          <rPr>
            <sz val="10"/>
            <rFont val="Tahoma"/>
            <family val="2"/>
          </rPr>
          <t xml:space="preserve">1.5 in. for coastal counties, 1.0 in. for non-coastal counties
For SA waters it is the greater of the 1.5" rainfall runoff or the difference in depth from the pre-development 1-yr, 24-hr storm runoff and the post-development 1-yr, 24-hr storm runoff. </t>
        </r>
        <r>
          <rPr>
            <sz val="8"/>
            <rFont val="Tahoma"/>
            <family val="0"/>
          </rPr>
          <t xml:space="preserve">
</t>
        </r>
      </text>
    </comment>
    <comment ref="A16" authorId="1">
      <text>
        <r>
          <rPr>
            <sz val="10"/>
            <rFont val="Tahoma"/>
            <family val="2"/>
          </rPr>
          <t>For projects with multiple drainage areas, as identified on the plans.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sz val="10"/>
            <rFont val="Tahoma"/>
            <family val="2"/>
          </rPr>
          <t>For projects in Phase II areas or projects in a coastal county: The treatment volume must discharge at a rate less than or equal to the pre-development 1-year, 24-hour discharge rate.  
This section must also be completed if the treatment volume is based on the difference in the pre / post development 1-yr, 24-hr rainfall</t>
        </r>
        <r>
          <rPr>
            <sz val="8"/>
            <rFont val="Tahoma"/>
            <family val="0"/>
          </rPr>
          <t xml:space="preserve">
</t>
        </r>
      </text>
    </comment>
    <comment ref="A45" authorId="0">
      <text>
        <r>
          <rPr>
            <sz val="10"/>
            <rFont val="Tahoma"/>
            <family val="2"/>
          </rPr>
          <t>At least 25% of the storage volume shall be for sediment storage.</t>
        </r>
        <r>
          <rPr>
            <sz val="8"/>
            <rFont val="Tahoma"/>
            <family val="0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<sst xmlns="http://schemas.openxmlformats.org/spreadsheetml/2006/main" count="128" uniqueCount="87">
  <si>
    <t>(Y or N)</t>
  </si>
  <si>
    <t>STORMWATER MANAGEMENT PERMIT APPLICATION FORM</t>
  </si>
  <si>
    <t>401 CERTIFICATION APPLICATION FORM</t>
  </si>
  <si>
    <t>I.  PROJECT INFORMATION</t>
  </si>
  <si>
    <t>II.  DESIGN INFORMATION</t>
  </si>
  <si>
    <t>III.  REQUIRED ITEMS CHECKLIST</t>
  </si>
  <si>
    <t>Initials</t>
  </si>
  <si>
    <t>Page/ Plan Sheet No.</t>
  </si>
  <si>
    <t>days</t>
  </si>
  <si>
    <t>:1</t>
  </si>
  <si>
    <t>fmsl</t>
  </si>
  <si>
    <t>Basin Design Parameters</t>
  </si>
  <si>
    <t>Basin Bottom Dimensions</t>
  </si>
  <si>
    <t>ac-in</t>
  </si>
  <si>
    <t>DRY EXTENDED DETENTION BASIN SUPPLEMENT</t>
  </si>
  <si>
    <t>Please complete the yellow shaded items.</t>
  </si>
  <si>
    <r>
      <t>ft</t>
    </r>
    <r>
      <rPr>
        <vertAlign val="superscript"/>
        <sz val="13"/>
        <rFont val="Arial Narrow"/>
        <family val="2"/>
      </rPr>
      <t>3</t>
    </r>
  </si>
  <si>
    <t>Contact person</t>
  </si>
  <si>
    <t>Project name</t>
  </si>
  <si>
    <t>Phone number</t>
  </si>
  <si>
    <t>Drainage area number</t>
  </si>
  <si>
    <t>Design rainfall depth</t>
  </si>
  <si>
    <t>1-yr, 24-hr rainfall depth</t>
  </si>
  <si>
    <t>Sediment storage volume provided</t>
  </si>
  <si>
    <t>Drawdown time</t>
  </si>
  <si>
    <t>SHWT elevation</t>
  </si>
  <si>
    <t>Basin bottom elevation</t>
  </si>
  <si>
    <t>Storage elevation</t>
  </si>
  <si>
    <t>Top elevation</t>
  </si>
  <si>
    <t>Basin length</t>
  </si>
  <si>
    <t>Basin width</t>
  </si>
  <si>
    <t>Drainage area</t>
  </si>
  <si>
    <t>Impervious area</t>
  </si>
  <si>
    <t>Forebay provided</t>
  </si>
  <si>
    <t>Basin side slopes</t>
  </si>
  <si>
    <t>in</t>
  </si>
  <si>
    <t>ft</t>
  </si>
  <si>
    <t>Length to width ratio</t>
  </si>
  <si>
    <r>
      <t>ft</t>
    </r>
    <r>
      <rPr>
        <vertAlign val="superscript"/>
        <sz val="13"/>
        <rFont val="Arial Narrow"/>
        <family val="2"/>
      </rPr>
      <t>2</t>
    </r>
  </si>
  <si>
    <t>Freeboard provided</t>
  </si>
  <si>
    <t>Red triangles at the upper right hand corner indicate design comments</t>
  </si>
  <si>
    <t>% Impervious</t>
  </si>
  <si>
    <t>Date</t>
  </si>
  <si>
    <t>Site Characteristics</t>
  </si>
  <si>
    <t>Additional Information</t>
  </si>
  <si>
    <t>Peak Flow Calculations</t>
  </si>
  <si>
    <t>Rational C, pre-development</t>
  </si>
  <si>
    <t>(unitless)</t>
  </si>
  <si>
    <t>Rational C, post-development</t>
  </si>
  <si>
    <t>Rainfall intensity: 1-yr, 24-hr storm</t>
  </si>
  <si>
    <t>in/hr</t>
  </si>
  <si>
    <r>
      <t>ft</t>
    </r>
    <r>
      <rPr>
        <vertAlign val="superscript"/>
        <sz val="13"/>
        <rFont val="Arial Narrow"/>
        <family val="2"/>
      </rPr>
      <t>3</t>
    </r>
    <r>
      <rPr>
        <sz val="13"/>
        <rFont val="Arial Narrow"/>
        <family val="2"/>
      </rPr>
      <t>/sec</t>
    </r>
  </si>
  <si>
    <t>Pre/Post 1-yr, 24-hr peak control</t>
  </si>
  <si>
    <t>________</t>
  </si>
  <si>
    <t>1.</t>
  </si>
  <si>
    <t>2.</t>
  </si>
  <si>
    <t>3.</t>
  </si>
  <si>
    <t>6.</t>
  </si>
  <si>
    <t>7.</t>
  </si>
  <si>
    <r>
      <t xml:space="preserve">Please indicate the page or plan sheet numbers where the supporting documentation can be found.  </t>
    </r>
    <r>
      <rPr>
        <b/>
        <sz val="13"/>
        <rFont val="Arial Narrow"/>
        <family val="2"/>
      </rPr>
      <t>An incomplete submittal package will result in a request for additional information.  This will delay final review and approval of the project.</t>
    </r>
    <r>
      <rPr>
        <sz val="13"/>
        <rFont val="Arial Narrow"/>
        <family val="2"/>
      </rPr>
      <t xml:space="preserve">  Initial in the space provided to indicate the following design requirements have been met.  If the applicant has designated an agent, the agent may initial below.  </t>
    </r>
    <r>
      <rPr>
        <b/>
        <sz val="13"/>
        <rFont val="Arial Narrow"/>
        <family val="2"/>
      </rPr>
      <t>If a requirement has not been met, attach justification.</t>
    </r>
  </si>
  <si>
    <t>8.</t>
  </si>
  <si>
    <t>This form must be filled out, printed and submitted.</t>
  </si>
  <si>
    <t>Pre-development 1-yr, 24-hr runoff volume</t>
  </si>
  <si>
    <t>Post-development 1-yr, 24-hr runoff volume</t>
  </si>
  <si>
    <t>Pre-development 1-yr, 24-hr peak flow</t>
  </si>
  <si>
    <t>Post-development 1-yr, 24-hr peak flow</t>
  </si>
  <si>
    <t>Is basin in a recorded drainage easement?</t>
  </si>
  <si>
    <t>Does basin capture all runoff at ultimate build-out?</t>
  </si>
  <si>
    <t>Does the basin include a drain?</t>
  </si>
  <si>
    <t>Is a sediment depth indicator included?</t>
  </si>
  <si>
    <t>Total runoff volume captured by basin</t>
  </si>
  <si>
    <t>A construction sequence that shows how the dry detention basin will be protected from sediment until the entire drainage area is stabilized.</t>
  </si>
  <si>
    <t>The supporting calculations.</t>
  </si>
  <si>
    <t>The Required Items Checklist (Part III) must be printed, filled out and submitted along with all the required information.</t>
  </si>
  <si>
    <t xml:space="preserve">Plans (1" - 50' or larger) of the entire site showing:
- Design at ultimate build-out,
- Off-site drainage (if applicable),
- Delineated drainage basins (include Rational C coefficient per basin),
- Basin dimensions,
- Pretreatment system, 
- Maintenance access, 
- Proposed drainage easement and public right of way (ROW),
- Overflow device, and
- Boundaries of drainage easement. </t>
  </si>
  <si>
    <t xml:space="preserve">Plan details (1" = 30' or larger) for the bioretention cell showing:
- Basin dimensions
- Pretreatment system, 
- Maintenance access, 
- Outlet structure, 
- Overflow device,
- Flow distribution detail for basin inflow, and
- Vegetation specifications.
                                                                             </t>
  </si>
  <si>
    <t>A copy of the deed restrictions (if required).</t>
  </si>
  <si>
    <t>A copy of the signed and notarized operation and maintenance (O&amp;M) agreement.</t>
  </si>
  <si>
    <t>9.</t>
  </si>
  <si>
    <t>10.</t>
  </si>
  <si>
    <t xml:space="preserve">A soils report that is based upon an actual field investigation, soil borings, and infiltration tests.    County soil maps are not an acceptable source of soils information.  </t>
  </si>
  <si>
    <r>
      <t>Storage Volume:  Non-SA Waters</t>
    </r>
  </si>
  <si>
    <r>
      <t>Storage Volume:  SA Waters</t>
    </r>
  </si>
  <si>
    <t>1.5" runoff volume</t>
  </si>
  <si>
    <t>Minimum required volume</t>
  </si>
  <si>
    <t>Provided volume</t>
  </si>
  <si>
    <t xml:space="preserve">Section view of the basin (1" = 20' or larger) showing:
- Side slopes, 3:1 or lower,
- Pretreatment and treatment areas, and 
- Inlet and outlet structures.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</si>
</sst>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3"/>
      <name val="Arial Narrow"/>
      <family val="2"/>
    </font>
    <font>
      <sz val="10"/>
      <name val="Arial Narrow"/>
      <family val="2"/>
    </font>
    <font>
      <sz val="13"/>
      <color indexed="10"/>
      <name val="Arial Narrow"/>
      <family val="2"/>
    </font>
    <font>
      <i/>
      <sz val="13"/>
      <name val="Arial Narrow"/>
      <family val="2"/>
    </font>
    <font>
      <vertAlign val="superscript"/>
      <sz val="13"/>
      <name val="Arial Narrow"/>
      <family val="2"/>
    </font>
    <font>
      <sz val="12"/>
      <color indexed="10"/>
      <name val="Arial Narrow"/>
      <family val="2"/>
    </font>
    <font>
      <b/>
      <sz val="13"/>
      <name val="Arial Narrow"/>
      <family val="2"/>
    </font>
    <font>
      <sz val="8"/>
      <name val="Tahoma"/>
      <family val="0"/>
    </font>
    <font>
      <sz val="10"/>
      <name val="Tahoma"/>
      <family val="2"/>
    </font>
    <font>
      <b/>
      <sz val="14"/>
      <name val="Times New Roman"/>
      <family val="1"/>
    </font>
    <font>
      <b/>
      <sz val="18"/>
      <color indexed="18"/>
      <name val="Arial Narrow"/>
      <family val="2"/>
    </font>
    <font>
      <i/>
      <sz val="14"/>
      <name val="Arial Narrow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3" fillId="2" borderId="0" xfId="0" applyFont="1" applyFill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5" fillId="3" borderId="0" xfId="0" applyFont="1" applyFill="1" applyAlignment="1">
      <alignment horizont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right" vertical="center" wrapText="1"/>
    </xf>
    <xf numFmtId="0" fontId="4" fillId="4" borderId="1" xfId="0" applyFont="1" applyFill="1" applyBorder="1" applyAlignment="1">
      <alignment/>
    </xf>
    <xf numFmtId="0" fontId="7" fillId="4" borderId="2" xfId="0" applyFont="1" applyFill="1" applyBorder="1" applyAlignment="1">
      <alignment/>
    </xf>
    <xf numFmtId="0" fontId="7" fillId="4" borderId="3" xfId="0" applyFont="1" applyFill="1" applyBorder="1" applyAlignment="1">
      <alignment/>
    </xf>
    <xf numFmtId="0" fontId="7" fillId="4" borderId="2" xfId="0" applyFont="1" applyFill="1" applyBorder="1" applyAlignment="1">
      <alignment horizontal="right"/>
    </xf>
    <xf numFmtId="0" fontId="12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 vertical="top"/>
    </xf>
    <xf numFmtId="0" fontId="6" fillId="0" borderId="0" xfId="0" applyFont="1" applyAlignment="1" quotePrefix="1">
      <alignment horizontal="right" vertical="top" wrapText="1"/>
    </xf>
    <xf numFmtId="0" fontId="4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7" fillId="3" borderId="0" xfId="0" applyFont="1" applyFill="1" applyAlignment="1">
      <alignment horizontal="right"/>
    </xf>
    <xf numFmtId="0" fontId="6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>
      <alignment horizontal="right"/>
    </xf>
    <xf numFmtId="0" fontId="6" fillId="3" borderId="0" xfId="0" applyFont="1" applyFill="1" applyAlignment="1">
      <alignment wrapText="1"/>
    </xf>
    <xf numFmtId="0" fontId="4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4" fontId="6" fillId="2" borderId="4" xfId="0" applyNumberFormat="1" applyFont="1" applyFill="1" applyBorder="1" applyAlignment="1" applyProtection="1">
      <alignment horizontal="center" vertical="center"/>
      <protection locked="0"/>
    </xf>
    <xf numFmtId="4" fontId="6" fillId="2" borderId="2" xfId="0" applyNumberFormat="1" applyFont="1" applyFill="1" applyBorder="1" applyAlignment="1" applyProtection="1">
      <alignment horizontal="center" vertical="center"/>
      <protection locked="0"/>
    </xf>
    <xf numFmtId="4" fontId="6" fillId="0" borderId="5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3" fontId="6" fillId="0" borderId="5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 applyProtection="1">
      <alignment horizontal="center" vertical="center"/>
      <protection locked="0"/>
    </xf>
    <xf numFmtId="2" fontId="6" fillId="2" borderId="2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top"/>
      <protection locked="0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 applyProtection="1">
      <alignment horizontal="center" vertical="center"/>
      <protection/>
    </xf>
    <xf numFmtId="0" fontId="17" fillId="3" borderId="0" xfId="0" applyFont="1" applyFill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16" fillId="3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5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vertical="center" wrapText="1"/>
    </xf>
    <xf numFmtId="0" fontId="7" fillId="3" borderId="0" xfId="0" applyFont="1" applyFill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152400</xdr:rowOff>
    </xdr:from>
    <xdr:to>
      <xdr:col>0</xdr:col>
      <xdr:colOff>1152525</xdr:colOff>
      <xdr:row>5</xdr:row>
      <xdr:rowOff>276225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2450"/>
          <a:ext cx="1076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2828925</xdr:colOff>
      <xdr:row>2</xdr:row>
      <xdr:rowOff>104775</xdr:rowOff>
    </xdr:from>
    <xdr:to>
      <xdr:col>3</xdr:col>
      <xdr:colOff>3743325</xdr:colOff>
      <xdr:row>5</xdr:row>
      <xdr:rowOff>228600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504825"/>
          <a:ext cx="914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1">
      <selection activeCell="B12" sqref="B12:D12"/>
    </sheetView>
  </sheetViews>
  <sheetFormatPr defaultColWidth="9.140625" defaultRowHeight="12.75"/>
  <cols>
    <col min="1" max="1" width="58.7109375" style="2" customWidth="1"/>
    <col min="2" max="2" width="15.7109375" style="3" customWidth="1"/>
    <col min="3" max="3" width="9.7109375" style="2" customWidth="1"/>
    <col min="4" max="4" width="58.7109375" style="2" customWidth="1"/>
    <col min="5" max="5" width="8.28125" style="2" hidden="1" customWidth="1"/>
    <col min="6" max="16384" width="9.140625" style="2" customWidth="1"/>
  </cols>
  <sheetData>
    <row r="1" spans="1:4" ht="15.75">
      <c r="A1" s="72" t="s">
        <v>40</v>
      </c>
      <c r="B1" s="72"/>
      <c r="C1" s="72"/>
      <c r="D1" s="72"/>
    </row>
    <row r="2" spans="1:4" ht="15.75">
      <c r="A2" s="1" t="s">
        <v>15</v>
      </c>
      <c r="B2" s="14"/>
      <c r="C2" s="15"/>
      <c r="D2" s="16"/>
    </row>
    <row r="3" spans="1:4" ht="18.75">
      <c r="A3" s="73"/>
      <c r="B3" s="73"/>
      <c r="C3" s="73"/>
      <c r="D3" s="73"/>
    </row>
    <row r="4" spans="1:4" ht="18.75">
      <c r="A4" s="17"/>
      <c r="B4" s="17"/>
      <c r="C4" s="17"/>
      <c r="D4" s="17"/>
    </row>
    <row r="5" spans="1:4" ht="18">
      <c r="A5" s="74" t="s">
        <v>1</v>
      </c>
      <c r="B5" s="74"/>
      <c r="C5" s="74"/>
      <c r="D5" s="74"/>
    </row>
    <row r="6" spans="1:4" ht="29.25" customHeight="1">
      <c r="A6" s="74" t="s">
        <v>2</v>
      </c>
      <c r="B6" s="74"/>
      <c r="C6" s="74"/>
      <c r="D6" s="74"/>
    </row>
    <row r="7" spans="1:4" ht="27.75" customHeight="1">
      <c r="A7" s="71" t="s">
        <v>14</v>
      </c>
      <c r="B7" s="71"/>
      <c r="C7" s="71"/>
      <c r="D7" s="71"/>
    </row>
    <row r="8" spans="1:5" s="16" customFormat="1" ht="18" customHeight="1">
      <c r="A8" s="65" t="s">
        <v>61</v>
      </c>
      <c r="B8" s="65"/>
      <c r="C8" s="65"/>
      <c r="D8" s="65"/>
      <c r="E8" s="65"/>
    </row>
    <row r="9" spans="1:5" s="16" customFormat="1" ht="18" customHeight="1">
      <c r="A9" s="65" t="s">
        <v>73</v>
      </c>
      <c r="B9" s="65"/>
      <c r="C9" s="65"/>
      <c r="D9" s="65"/>
      <c r="E9" s="65"/>
    </row>
    <row r="10" spans="1:4" ht="15.75">
      <c r="A10" s="18"/>
      <c r="B10" s="19"/>
      <c r="C10" s="19"/>
      <c r="D10" s="18"/>
    </row>
    <row r="11" spans="1:4" s="7" customFormat="1" ht="18" customHeight="1">
      <c r="A11" s="35" t="s">
        <v>3</v>
      </c>
      <c r="B11" s="36"/>
      <c r="C11" s="37"/>
      <c r="D11" s="38"/>
    </row>
    <row r="12" spans="1:7" s="7" customFormat="1" ht="18" customHeight="1">
      <c r="A12" s="8" t="s">
        <v>18</v>
      </c>
      <c r="B12" s="67"/>
      <c r="C12" s="68"/>
      <c r="D12" s="68"/>
      <c r="E12" s="39"/>
      <c r="F12" s="39"/>
      <c r="G12" s="39"/>
    </row>
    <row r="13" spans="1:7" s="7" customFormat="1" ht="18" customHeight="1">
      <c r="A13" s="8" t="s">
        <v>17</v>
      </c>
      <c r="B13" s="69"/>
      <c r="C13" s="70"/>
      <c r="D13" s="70"/>
      <c r="E13" s="39"/>
      <c r="F13" s="39"/>
      <c r="G13" s="39"/>
    </row>
    <row r="14" spans="1:7" s="7" customFormat="1" ht="18" customHeight="1">
      <c r="A14" s="8" t="s">
        <v>19</v>
      </c>
      <c r="B14" s="69"/>
      <c r="C14" s="69"/>
      <c r="D14" s="69"/>
      <c r="E14" s="39"/>
      <c r="F14" s="39"/>
      <c r="G14" s="39"/>
    </row>
    <row r="15" spans="1:7" s="7" customFormat="1" ht="18" customHeight="1">
      <c r="A15" s="8" t="s">
        <v>42</v>
      </c>
      <c r="B15" s="69"/>
      <c r="C15" s="69"/>
      <c r="D15" s="69"/>
      <c r="E15" s="39"/>
      <c r="F15" s="39"/>
      <c r="G15" s="39"/>
    </row>
    <row r="16" spans="1:7" s="7" customFormat="1" ht="18" customHeight="1">
      <c r="A16" s="8" t="s">
        <v>20</v>
      </c>
      <c r="B16" s="66"/>
      <c r="C16" s="66"/>
      <c r="D16" s="66"/>
      <c r="E16" s="39"/>
      <c r="F16" s="39"/>
      <c r="G16" s="39"/>
    </row>
    <row r="17" spans="2:7" s="7" customFormat="1" ht="18" customHeight="1">
      <c r="B17" s="40"/>
      <c r="E17" s="39"/>
      <c r="F17" s="39"/>
      <c r="G17" s="39"/>
    </row>
    <row r="18" spans="1:7" s="7" customFormat="1" ht="18" customHeight="1">
      <c r="A18" s="35" t="s">
        <v>4</v>
      </c>
      <c r="B18" s="36"/>
      <c r="C18" s="37"/>
      <c r="D18" s="38"/>
      <c r="E18" s="39"/>
      <c r="F18" s="39"/>
      <c r="G18" s="39"/>
    </row>
    <row r="19" spans="1:7" s="44" customFormat="1" ht="18" customHeight="1">
      <c r="A19" s="41" t="s">
        <v>43</v>
      </c>
      <c r="B19" s="42"/>
      <c r="C19" s="43"/>
      <c r="D19" s="43"/>
      <c r="E19" s="43"/>
      <c r="F19" s="43"/>
      <c r="G19" s="43"/>
    </row>
    <row r="20" spans="1:7" s="44" customFormat="1" ht="18" customHeight="1">
      <c r="A20" s="45" t="s">
        <v>31</v>
      </c>
      <c r="B20" s="46"/>
      <c r="C20" s="45" t="s">
        <v>38</v>
      </c>
      <c r="D20" s="43"/>
      <c r="E20" s="43"/>
      <c r="F20" s="43"/>
      <c r="G20" s="43"/>
    </row>
    <row r="21" spans="1:7" s="44" customFormat="1" ht="18" customHeight="1">
      <c r="A21" s="45" t="s">
        <v>32</v>
      </c>
      <c r="B21" s="47"/>
      <c r="C21" s="45" t="s">
        <v>38</v>
      </c>
      <c r="D21" s="43"/>
      <c r="E21" s="43"/>
      <c r="F21" s="43"/>
      <c r="G21" s="43"/>
    </row>
    <row r="22" spans="1:7" s="44" customFormat="1" ht="18" customHeight="1">
      <c r="A22" s="45" t="s">
        <v>41</v>
      </c>
      <c r="B22" s="48">
        <f>IF(B21="","",(B21/B20))</f>
      </c>
      <c r="C22" s="45"/>
      <c r="D22" s="43"/>
      <c r="E22" s="43"/>
      <c r="F22" s="43"/>
      <c r="G22" s="43"/>
    </row>
    <row r="23" spans="1:5" s="7" customFormat="1" ht="18" customHeight="1">
      <c r="A23" s="8" t="s">
        <v>21</v>
      </c>
      <c r="B23" s="57"/>
      <c r="C23" s="45" t="s">
        <v>35</v>
      </c>
      <c r="D23" s="50"/>
      <c r="E23" s="39"/>
    </row>
    <row r="24" spans="1:5" s="7" customFormat="1" ht="6" customHeight="1">
      <c r="A24" s="8"/>
      <c r="B24" s="51"/>
      <c r="C24" s="45"/>
      <c r="D24" s="45"/>
      <c r="E24" s="39"/>
    </row>
    <row r="25" spans="1:5" s="7" customFormat="1" ht="18" customHeight="1">
      <c r="A25" s="41" t="s">
        <v>45</v>
      </c>
      <c r="B25" s="51"/>
      <c r="C25" s="45"/>
      <c r="D25" s="45"/>
      <c r="E25" s="39"/>
    </row>
    <row r="26" spans="1:5" s="7" customFormat="1" ht="18" customHeight="1">
      <c r="A26" s="8" t="s">
        <v>22</v>
      </c>
      <c r="B26" s="57"/>
      <c r="C26" s="45" t="s">
        <v>35</v>
      </c>
      <c r="D26" s="45"/>
      <c r="E26" s="39"/>
    </row>
    <row r="27" spans="1:5" s="7" customFormat="1" ht="18" customHeight="1">
      <c r="A27" s="8" t="s">
        <v>46</v>
      </c>
      <c r="B27" s="57"/>
      <c r="C27" s="45" t="s">
        <v>47</v>
      </c>
      <c r="D27" s="45"/>
      <c r="E27" s="39"/>
    </row>
    <row r="28" spans="1:5" s="7" customFormat="1" ht="18" customHeight="1">
      <c r="A28" s="8" t="s">
        <v>48</v>
      </c>
      <c r="B28" s="56"/>
      <c r="C28" s="45" t="s">
        <v>47</v>
      </c>
      <c r="D28" s="45"/>
      <c r="E28" s="39"/>
    </row>
    <row r="29" spans="1:5" s="7" customFormat="1" ht="18" customHeight="1">
      <c r="A29" s="8" t="s">
        <v>49</v>
      </c>
      <c r="B29" s="57"/>
      <c r="C29" s="45" t="s">
        <v>50</v>
      </c>
      <c r="D29" s="45"/>
      <c r="E29" s="39"/>
    </row>
    <row r="30" spans="1:5" s="7" customFormat="1" ht="18" customHeight="1">
      <c r="A30" s="8" t="s">
        <v>64</v>
      </c>
      <c r="B30" s="57"/>
      <c r="C30" s="45" t="s">
        <v>51</v>
      </c>
      <c r="D30" s="45"/>
      <c r="E30" s="39"/>
    </row>
    <row r="31" spans="1:5" s="7" customFormat="1" ht="18" customHeight="1">
      <c r="A31" s="8" t="s">
        <v>65</v>
      </c>
      <c r="B31" s="57"/>
      <c r="C31" s="45" t="s">
        <v>51</v>
      </c>
      <c r="D31" s="45"/>
      <c r="E31" s="39"/>
    </row>
    <row r="32" spans="1:5" s="7" customFormat="1" ht="18" customHeight="1">
      <c r="A32" s="8" t="s">
        <v>52</v>
      </c>
      <c r="B32" s="63">
        <f>IF(B31="","",(B31-B30))</f>
      </c>
      <c r="C32" s="45" t="s">
        <v>51</v>
      </c>
      <c r="D32" s="45"/>
      <c r="E32" s="39"/>
    </row>
    <row r="33" spans="1:5" s="7" customFormat="1" ht="6" customHeight="1">
      <c r="A33" s="8"/>
      <c r="B33" s="51"/>
      <c r="C33" s="45"/>
      <c r="D33" s="45"/>
      <c r="E33" s="39"/>
    </row>
    <row r="34" spans="1:4" s="7" customFormat="1" ht="18" customHeight="1">
      <c r="A34" s="41" t="s">
        <v>81</v>
      </c>
      <c r="B34" s="6"/>
      <c r="D34" s="8"/>
    </row>
    <row r="35" spans="1:4" s="7" customFormat="1" ht="18" customHeight="1">
      <c r="A35" s="8" t="s">
        <v>84</v>
      </c>
      <c r="B35" s="46"/>
      <c r="C35" s="8" t="s">
        <v>16</v>
      </c>
      <c r="D35" s="50"/>
    </row>
    <row r="36" spans="1:4" s="7" customFormat="1" ht="18" customHeight="1">
      <c r="A36" s="8" t="s">
        <v>85</v>
      </c>
      <c r="B36" s="46"/>
      <c r="C36" s="8" t="s">
        <v>16</v>
      </c>
      <c r="D36" s="52">
        <f>IF(B36="","",IF(B36&lt;B35,"Need to provide additional volume","OK"))</f>
      </c>
    </row>
    <row r="37" spans="1:4" s="7" customFormat="1" ht="18" customHeight="1">
      <c r="A37" s="8" t="s">
        <v>23</v>
      </c>
      <c r="B37" s="46"/>
      <c r="C37" s="8" t="s">
        <v>16</v>
      </c>
      <c r="D37" s="52">
        <f>IF(B37="","",IF(B37&lt;B36*0.25,"Increase to at least 25% of volume provided","OK"))</f>
      </c>
    </row>
    <row r="38" spans="1:4" s="7" customFormat="1" ht="6.75" customHeight="1">
      <c r="A38" s="8"/>
      <c r="B38" s="53"/>
      <c r="C38" s="8"/>
      <c r="D38" s="52"/>
    </row>
    <row r="39" spans="1:4" s="7" customFormat="1" ht="18" customHeight="1">
      <c r="A39" s="41" t="s">
        <v>82</v>
      </c>
      <c r="B39" s="54"/>
      <c r="C39" s="45"/>
      <c r="D39" s="52"/>
    </row>
    <row r="40" spans="1:4" s="7" customFormat="1" ht="18" customHeight="1">
      <c r="A40" s="8" t="s">
        <v>83</v>
      </c>
      <c r="B40" s="56"/>
      <c r="C40" s="8" t="s">
        <v>16</v>
      </c>
      <c r="D40" s="52"/>
    </row>
    <row r="41" spans="1:4" s="7" customFormat="1" ht="18" customHeight="1">
      <c r="A41" s="8" t="s">
        <v>62</v>
      </c>
      <c r="B41" s="56"/>
      <c r="C41" s="8" t="s">
        <v>16</v>
      </c>
      <c r="D41" s="52"/>
    </row>
    <row r="42" spans="1:4" s="7" customFormat="1" ht="18" customHeight="1">
      <c r="A42" s="8" t="s">
        <v>63</v>
      </c>
      <c r="B42" s="57"/>
      <c r="C42" s="8" t="s">
        <v>16</v>
      </c>
      <c r="D42" s="52"/>
    </row>
    <row r="43" spans="1:4" s="7" customFormat="1" ht="18" customHeight="1">
      <c r="A43" s="8" t="s">
        <v>84</v>
      </c>
      <c r="B43" s="64" t="str">
        <f>IF(B42=""," ",(IF(B40&gt;(B42-B41),B40,(B42-B41))))</f>
        <v> </v>
      </c>
      <c r="C43" s="8" t="s">
        <v>16</v>
      </c>
      <c r="D43" s="52"/>
    </row>
    <row r="44" spans="1:4" s="7" customFormat="1" ht="18" customHeight="1">
      <c r="A44" s="8" t="s">
        <v>85</v>
      </c>
      <c r="B44" s="57"/>
      <c r="C44" s="8" t="s">
        <v>16</v>
      </c>
      <c r="D44" s="52">
        <f>IF(B44="","",IF(B44&lt;B43,"Need to provide additional volume","OK"))</f>
      </c>
    </row>
    <row r="45" spans="1:4" s="7" customFormat="1" ht="18" customHeight="1">
      <c r="A45" s="8" t="s">
        <v>23</v>
      </c>
      <c r="B45" s="46"/>
      <c r="C45" s="8" t="s">
        <v>16</v>
      </c>
      <c r="D45" s="52">
        <f>IF(B45="","",IF(B45&lt;B44*0.25,"Increase to at least 25% of volume provided","OK"))</f>
      </c>
    </row>
    <row r="46" spans="1:4" s="7" customFormat="1" ht="3.75" customHeight="1">
      <c r="A46" s="8"/>
      <c r="B46" s="55"/>
      <c r="C46" s="8"/>
      <c r="D46" s="52"/>
    </row>
    <row r="47" spans="1:4" s="7" customFormat="1" ht="18" customHeight="1">
      <c r="A47" s="41" t="s">
        <v>11</v>
      </c>
      <c r="B47" s="10"/>
      <c r="D47" s="8"/>
    </row>
    <row r="48" spans="1:5" s="7" customFormat="1" ht="18" customHeight="1">
      <c r="A48" s="8" t="s">
        <v>24</v>
      </c>
      <c r="B48" s="56"/>
      <c r="C48" s="45" t="s">
        <v>8</v>
      </c>
      <c r="D48" s="52">
        <f>IF(B48="","",IF(B48&gt;5,"Drawdown is too long, 5 day maximum time allowed","OK"))</f>
      </c>
      <c r="E48" s="39"/>
    </row>
    <row r="49" spans="1:4" s="7" customFormat="1" ht="18" customHeight="1">
      <c r="A49" s="8" t="s">
        <v>25</v>
      </c>
      <c r="B49" s="56"/>
      <c r="C49" s="8" t="s">
        <v>10</v>
      </c>
      <c r="D49" s="8"/>
    </row>
    <row r="50" spans="1:4" s="7" customFormat="1" ht="18" customHeight="1">
      <c r="A50" s="8" t="s">
        <v>26</v>
      </c>
      <c r="B50" s="56"/>
      <c r="C50" s="8" t="s">
        <v>10</v>
      </c>
      <c r="D50" s="50">
        <f>IF(B50="","",IF(B50-B49&lt;2,"Raise basin bottom, Must be at least 2-ft above SHWT","OK"))</f>
      </c>
    </row>
    <row r="51" spans="1:4" s="7" customFormat="1" ht="18" customHeight="1">
      <c r="A51" s="8" t="s">
        <v>27</v>
      </c>
      <c r="B51" s="57"/>
      <c r="C51" s="8" t="s">
        <v>10</v>
      </c>
      <c r="D51" s="8"/>
    </row>
    <row r="52" spans="1:5" s="7" customFormat="1" ht="18" customHeight="1">
      <c r="A52" s="8" t="s">
        <v>34</v>
      </c>
      <c r="B52" s="49"/>
      <c r="C52" s="45" t="s">
        <v>9</v>
      </c>
      <c r="D52" s="50">
        <f>IF(B52="","",IF(B52&lt;3,"Side Slopes are too steep, maximum 3:1","OK"))</f>
      </c>
      <c r="E52" s="39"/>
    </row>
    <row r="53" spans="1:4" s="7" customFormat="1" ht="18" customHeight="1">
      <c r="A53" s="8" t="s">
        <v>28</v>
      </c>
      <c r="B53" s="56"/>
      <c r="C53" s="8" t="s">
        <v>10</v>
      </c>
      <c r="D53" s="50">
        <f>IF(B53="","",IF(B53-B50&gt;10,"Too deep, maximum depth of 10-feet allowed","OK"))</f>
      </c>
    </row>
    <row r="54" spans="1:4" s="7" customFormat="1" ht="18" customHeight="1">
      <c r="A54" s="8" t="s">
        <v>39</v>
      </c>
      <c r="B54" s="57"/>
      <c r="C54" s="8" t="s">
        <v>36</v>
      </c>
      <c r="D54" s="50">
        <f>IF(B54="","",IF(B54&lt;1,"Need more freeboard, minimum of 1-ft required","OK"))</f>
      </c>
    </row>
    <row r="55" spans="1:4" s="7" customFormat="1" ht="6" customHeight="1">
      <c r="A55" s="8"/>
      <c r="B55" s="58"/>
      <c r="C55" s="8"/>
      <c r="D55" s="8"/>
    </row>
    <row r="56" spans="1:4" s="7" customFormat="1" ht="18" customHeight="1">
      <c r="A56" s="41" t="s">
        <v>12</v>
      </c>
      <c r="B56" s="6"/>
      <c r="D56" s="8"/>
    </row>
    <row r="57" spans="1:4" s="7" customFormat="1" ht="18" customHeight="1">
      <c r="A57" s="8" t="s">
        <v>29</v>
      </c>
      <c r="B57" s="46"/>
      <c r="C57" s="8" t="s">
        <v>36</v>
      </c>
      <c r="D57" s="52"/>
    </row>
    <row r="58" spans="1:3" s="7" customFormat="1" ht="18" customHeight="1">
      <c r="A58" s="8" t="s">
        <v>30</v>
      </c>
      <c r="B58" s="47"/>
      <c r="C58" s="8" t="s">
        <v>36</v>
      </c>
    </row>
    <row r="59" spans="1:4" s="7" customFormat="1" ht="18" customHeight="1">
      <c r="A59" s="8" t="s">
        <v>37</v>
      </c>
      <c r="B59" s="47"/>
      <c r="C59" s="8" t="s">
        <v>9</v>
      </c>
      <c r="D59" s="50">
        <f>IF(B59="","",IF(B59&lt;1.5,"Increase length to width ratio to at least 1.5:1","OK"))</f>
      </c>
    </row>
    <row r="60" spans="1:4" s="7" customFormat="1" ht="6.75" customHeight="1">
      <c r="A60" s="8"/>
      <c r="B60" s="51"/>
      <c r="C60" s="8"/>
      <c r="D60" s="8"/>
    </row>
    <row r="61" spans="1:4" s="7" customFormat="1" ht="18" customHeight="1">
      <c r="A61" s="41" t="s">
        <v>44</v>
      </c>
      <c r="B61" s="51"/>
      <c r="C61" s="8"/>
      <c r="D61" s="8"/>
    </row>
    <row r="62" spans="1:4" s="7" customFormat="1" ht="18" customHeight="1">
      <c r="A62" s="45" t="s">
        <v>70</v>
      </c>
      <c r="B62" s="59"/>
      <c r="C62" s="45" t="s">
        <v>13</v>
      </c>
      <c r="D62" s="50">
        <f>IF(B62="","",IF(B62&gt;10,"Forebay is required","Forebay is not required"))</f>
      </c>
    </row>
    <row r="63" spans="1:5" s="7" customFormat="1" ht="18" customHeight="1">
      <c r="A63" s="8" t="s">
        <v>33</v>
      </c>
      <c r="B63" s="60"/>
      <c r="C63" s="45" t="s">
        <v>0</v>
      </c>
      <c r="D63" s="45"/>
      <c r="E63" s="39"/>
    </row>
    <row r="64" spans="1:5" s="7" customFormat="1" ht="18" customHeight="1">
      <c r="A64" s="8" t="s">
        <v>66</v>
      </c>
      <c r="B64" s="61"/>
      <c r="C64" s="45" t="s">
        <v>0</v>
      </c>
      <c r="D64" s="50">
        <f>IF(B64="","",IF(B64="Y","OK","Need to a recorded drainage easement"))</f>
      </c>
      <c r="E64" s="39"/>
    </row>
    <row r="65" spans="1:5" s="7" customFormat="1" ht="18" customHeight="1">
      <c r="A65" s="8" t="s">
        <v>67</v>
      </c>
      <c r="B65" s="61"/>
      <c r="C65" s="45" t="s">
        <v>0</v>
      </c>
      <c r="D65" s="50">
        <f>IF(B65="","",IF(B65="Y","OK","Required to capture all runoff from the ultimate build-out"))</f>
      </c>
      <c r="E65" s="39"/>
    </row>
    <row r="66" spans="1:5" ht="17.25">
      <c r="A66" s="4" t="s">
        <v>69</v>
      </c>
      <c r="B66" s="61"/>
      <c r="C66" s="45" t="s">
        <v>0</v>
      </c>
      <c r="D66" s="50">
        <f>IF(B66="","",IF(B66="Y","OK","A sediment depth indicator must be included."))</f>
      </c>
      <c r="E66" s="5"/>
    </row>
    <row r="67" spans="1:5" ht="17.25">
      <c r="A67" s="4" t="s">
        <v>68</v>
      </c>
      <c r="B67" s="61"/>
      <c r="C67" s="45" t="s">
        <v>0</v>
      </c>
      <c r="D67" s="50">
        <f>IF(B67="","",IF(B67="Y","OK","A drain must be included."))</f>
      </c>
      <c r="E67" s="5"/>
    </row>
    <row r="73" ht="21.75" customHeight="1"/>
  </sheetData>
  <sheetProtection password="C626" sheet="1" objects="1" scenarios="1"/>
  <mergeCells count="12">
    <mergeCell ref="A7:D7"/>
    <mergeCell ref="A1:D1"/>
    <mergeCell ref="A3:D3"/>
    <mergeCell ref="A5:D5"/>
    <mergeCell ref="A6:D6"/>
    <mergeCell ref="A8:E8"/>
    <mergeCell ref="A9:E9"/>
    <mergeCell ref="B16:D16"/>
    <mergeCell ref="B12:D12"/>
    <mergeCell ref="B13:D13"/>
    <mergeCell ref="B14:D14"/>
    <mergeCell ref="B15:D15"/>
  </mergeCells>
  <printOptions/>
  <pageMargins left="0.59" right="0.58" top="0.75" bottom="0.75" header="0.5" footer="0.5"/>
  <pageSetup fitToHeight="0" fitToWidth="1" horizontalDpi="600" verticalDpi="600" orientation="portrait" scale="66" r:id="rId4"/>
  <headerFooter alignWithMargins="0">
    <oddHeader>&amp;R&amp;12Permit No.______________________&amp;10
&amp;"Arial,Italic"(to be provided by DWQ)</oddHeader>
    <oddFooter>&amp;LForm SW401-Dry Extended Detention Basin-Rev.3&amp;RParts &amp;A, Page &amp;P of &amp;N</oddFooter>
  </headerFooter>
  <rowBreaks count="1" manualBreakCount="1">
    <brk id="60" max="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 topLeftCell="A1">
      <selection activeCell="B10" sqref="B10"/>
    </sheetView>
  </sheetViews>
  <sheetFormatPr defaultColWidth="9.140625" defaultRowHeight="12.75"/>
  <cols>
    <col min="1" max="1" width="12.7109375" style="9" customWidth="1"/>
    <col min="2" max="2" width="12.7109375" style="4" customWidth="1"/>
    <col min="3" max="3" width="4.8515625" style="25" customWidth="1"/>
    <col min="4" max="4" width="90.7109375" style="11" customWidth="1"/>
    <col min="5" max="16384" width="9.140625" style="4" customWidth="1"/>
  </cols>
  <sheetData>
    <row r="1" spans="1:4" ht="18.75">
      <c r="A1" s="20" t="s">
        <v>5</v>
      </c>
      <c r="B1" s="21"/>
      <c r="C1" s="23"/>
      <c r="D1" s="22"/>
    </row>
    <row r="2" spans="1:4" ht="18.75">
      <c r="A2" s="28"/>
      <c r="B2" s="29"/>
      <c r="C2" s="30"/>
      <c r="D2" s="29"/>
    </row>
    <row r="3" spans="1:4" s="8" customFormat="1" ht="78" customHeight="1">
      <c r="A3" s="75" t="s">
        <v>59</v>
      </c>
      <c r="B3" s="76"/>
      <c r="C3" s="76"/>
      <c r="D3" s="76"/>
    </row>
    <row r="4" spans="1:4" ht="17.25">
      <c r="A4" s="31"/>
      <c r="B4" s="32"/>
      <c r="C4" s="33"/>
      <c r="D4" s="34"/>
    </row>
    <row r="5" spans="1:3" ht="42" customHeight="1">
      <c r="A5" s="12" t="s">
        <v>6</v>
      </c>
      <c r="B5" s="12" t="s">
        <v>7</v>
      </c>
      <c r="C5" s="24"/>
    </row>
    <row r="6" spans="1:4" ht="183" customHeight="1">
      <c r="A6" s="62" t="s">
        <v>53</v>
      </c>
      <c r="B6" s="62" t="s">
        <v>53</v>
      </c>
      <c r="C6" s="26" t="s">
        <v>54</v>
      </c>
      <c r="D6" s="13" t="s">
        <v>74</v>
      </c>
    </row>
    <row r="7" spans="1:4" ht="145.5" customHeight="1">
      <c r="A7" s="62" t="s">
        <v>53</v>
      </c>
      <c r="B7" s="62" t="s">
        <v>53</v>
      </c>
      <c r="C7" s="27" t="s">
        <v>55</v>
      </c>
      <c r="D7" s="13" t="s">
        <v>75</v>
      </c>
    </row>
    <row r="8" spans="1:4" ht="76.5" customHeight="1">
      <c r="A8" s="62" t="s">
        <v>53</v>
      </c>
      <c r="B8" s="62" t="s">
        <v>53</v>
      </c>
      <c r="C8" s="26" t="s">
        <v>56</v>
      </c>
      <c r="D8" s="13" t="s">
        <v>86</v>
      </c>
    </row>
    <row r="9" spans="1:4" ht="42.75" customHeight="1">
      <c r="A9" s="62" t="s">
        <v>53</v>
      </c>
      <c r="B9" s="62" t="s">
        <v>53</v>
      </c>
      <c r="C9" s="26" t="s">
        <v>57</v>
      </c>
      <c r="D9" s="13" t="s">
        <v>71</v>
      </c>
    </row>
    <row r="10" spans="1:4" ht="33" customHeight="1">
      <c r="A10" s="62" t="s">
        <v>53</v>
      </c>
      <c r="B10" s="62" t="s">
        <v>53</v>
      </c>
      <c r="C10" s="26" t="s">
        <v>58</v>
      </c>
      <c r="D10" s="13" t="s">
        <v>72</v>
      </c>
    </row>
    <row r="11" spans="1:4" ht="33" customHeight="1">
      <c r="A11" s="62" t="s">
        <v>53</v>
      </c>
      <c r="B11" s="62" t="s">
        <v>53</v>
      </c>
      <c r="C11" s="26" t="s">
        <v>60</v>
      </c>
      <c r="D11" s="13" t="s">
        <v>77</v>
      </c>
    </row>
    <row r="12" spans="1:4" ht="33" customHeight="1">
      <c r="A12" s="62" t="s">
        <v>53</v>
      </c>
      <c r="B12" s="62" t="s">
        <v>53</v>
      </c>
      <c r="C12" s="26" t="s">
        <v>78</v>
      </c>
      <c r="D12" s="13" t="s">
        <v>76</v>
      </c>
    </row>
    <row r="13" spans="1:4" ht="34.5">
      <c r="A13" s="62" t="s">
        <v>53</v>
      </c>
      <c r="B13" s="62" t="s">
        <v>53</v>
      </c>
      <c r="C13" s="26" t="s">
        <v>79</v>
      </c>
      <c r="D13" s="13" t="s">
        <v>80</v>
      </c>
    </row>
  </sheetData>
  <sheetProtection password="C626" sheet="1" objects="1" scenarios="1"/>
  <mergeCells count="1">
    <mergeCell ref="A3:D3"/>
  </mergeCells>
  <printOptions/>
  <pageMargins left="0.75" right="0.75" top="1" bottom="1" header="0.5" footer="0.5"/>
  <pageSetup fitToHeight="2" fitToWidth="1" horizontalDpi="600" verticalDpi="600" orientation="portrait" scale="75" r:id="rId1"/>
  <headerFooter alignWithMargins="0">
    <oddHeader>&amp;R&amp;12Permit No.&amp;10______________________
&amp;"Arial,Italic"(to be provided by DWQ)</oddHeader>
    <oddFooter>&amp;LForm SW401-Dry Extended Detention Basin-Rev.3&amp;RPart &amp;A,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DENR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annette_lucas</dc:creator>
  <cp:keywords/>
  <dc:description/>
  <cp:lastModifiedBy>Robert_Patterson</cp:lastModifiedBy>
  <cp:lastPrinted>2008-02-11T18:24:13Z</cp:lastPrinted>
  <dcterms:created xsi:type="dcterms:W3CDTF">2007-03-29T17:39:34Z</dcterms:created>
  <dcterms:modified xsi:type="dcterms:W3CDTF">2008-10-08T14:57:50Z</dcterms:modified>
  <cp:category/>
  <cp:version/>
  <cp:contentType/>
  <cp:contentStatus/>
</cp:coreProperties>
</file>