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S:\Data\Water_Infrastructure\Data\CDBG-I\9. Sept. 2018 Round\How 2 Apply Training\Handouts\Handout 8 - Interactive ScoreCard\"/>
    </mc:Choice>
  </mc:AlternateContent>
  <bookViews>
    <workbookView xWindow="0" yWindow="0" windowWidth="28800" windowHeight="11610"/>
  </bookViews>
  <sheets>
    <sheet name="CDBG ScoreCard" sheetId="8" r:id="rId1"/>
  </sheets>
  <definedNames>
    <definedName name="_xlnm.Print_Area" localSheetId="0">'CDBG ScoreCard'!$A$1:$E$71</definedName>
    <definedName name="_xlnm.Print_Titles" localSheetId="0">'CDBG ScoreCard'!$4:$4</definedName>
  </definedNames>
  <calcPr calcId="171027"/>
</workbook>
</file>

<file path=xl/calcChain.xml><?xml version="1.0" encoding="utf-8"?>
<calcChain xmlns="http://schemas.openxmlformats.org/spreadsheetml/2006/main">
  <c r="E69" i="8" l="1"/>
  <c r="F52" i="8" l="1"/>
  <c r="F51" i="8"/>
  <c r="F40" i="8"/>
  <c r="F39" i="8"/>
  <c r="F31" i="8"/>
  <c r="F30" i="8"/>
  <c r="E8" i="8" l="1"/>
  <c r="D68" i="8" l="1"/>
  <c r="E68" i="8" s="1"/>
  <c r="E7" i="8"/>
  <c r="E9" i="8"/>
  <c r="E10" i="8"/>
  <c r="E14" i="8"/>
  <c r="E15" i="8"/>
  <c r="E24" i="8"/>
  <c r="E25" i="8"/>
  <c r="E28" i="8"/>
  <c r="E30" i="8"/>
  <c r="E31" i="8"/>
  <c r="E32" i="8"/>
  <c r="E33" i="8"/>
  <c r="E34" i="8"/>
  <c r="E35" i="8"/>
  <c r="E37" i="8"/>
  <c r="E39" i="8"/>
  <c r="E40" i="8"/>
  <c r="E42" i="8"/>
  <c r="E43" i="8"/>
  <c r="E51" i="8"/>
  <c r="E52" i="8"/>
  <c r="E53" i="8"/>
  <c r="E54" i="8"/>
  <c r="E55" i="8"/>
  <c r="E64" i="8"/>
  <c r="E22" i="8" l="1"/>
  <c r="E49" i="8"/>
  <c r="E57" i="8"/>
  <c r="E70" i="8"/>
  <c r="E71" i="8" l="1"/>
  <c r="E2" i="8" s="1"/>
</calcChain>
</file>

<file path=xl/sharedStrings.xml><?xml version="1.0" encoding="utf-8"?>
<sst xmlns="http://schemas.openxmlformats.org/spreadsheetml/2006/main" count="131" uniqueCount="110">
  <si>
    <t>1.A</t>
  </si>
  <si>
    <t>1.B</t>
  </si>
  <si>
    <t>1.C</t>
  </si>
  <si>
    <t xml:space="preserve">Project will rehabilitate or replace infrastructure </t>
  </si>
  <si>
    <t>1.C.1</t>
  </si>
  <si>
    <t>Subtotal for Category 1 – Project Purpose</t>
  </si>
  <si>
    <t>2.A</t>
  </si>
  <si>
    <t>2.A.1</t>
  </si>
  <si>
    <t>2.D</t>
  </si>
  <si>
    <t>2.E</t>
  </si>
  <si>
    <t>Project addresses low pressure in a public water supply system</t>
  </si>
  <si>
    <t>2.G</t>
  </si>
  <si>
    <t>Project provides a public water system interconnection</t>
  </si>
  <si>
    <t>2.H</t>
  </si>
  <si>
    <t>2.J</t>
  </si>
  <si>
    <t>Subtotal for Category 2 – Project Benefits</t>
  </si>
  <si>
    <t>3.B</t>
  </si>
  <si>
    <t>3.C</t>
  </si>
  <si>
    <t>Applicant has implemented an Asset Management Plan as of the date of application</t>
  </si>
  <si>
    <t>3.D</t>
  </si>
  <si>
    <t>3.E</t>
  </si>
  <si>
    <t>Applicant has implemented a water loss reduction program</t>
  </si>
  <si>
    <t>Subtotal for Category 3 – System Management</t>
  </si>
  <si>
    <t>Subtotal for Category 4 – Financial Situation</t>
  </si>
  <si>
    <t>2.I</t>
  </si>
  <si>
    <t>2.F</t>
  </si>
  <si>
    <r>
      <t xml:space="preserve">Project directly </t>
    </r>
    <r>
      <rPr>
        <sz val="11"/>
        <color indexed="8"/>
        <rFont val="Calibri"/>
        <family val="2"/>
      </rPr>
      <t xml:space="preserve">resolves </t>
    </r>
    <r>
      <rPr>
        <sz val="11"/>
        <color indexed="8"/>
        <rFont val="Calibri"/>
        <family val="2"/>
      </rPr>
      <t>a Notice of Violation or Notice of Deficiency</t>
    </r>
  </si>
  <si>
    <t>Project directly addresses a moratorium on a local government unit system</t>
  </si>
  <si>
    <t xml:space="preserve">In the project area, 20% or greater of individual septic tanks are failing or water sources are contaminated </t>
  </si>
  <si>
    <t>Project will resolve failed infrastructure issues</t>
  </si>
  <si>
    <t xml:space="preserve">Applicant has an approved Source Water Protection Plan and/or a Wellhead Protection Plan </t>
  </si>
  <si>
    <t>Project creates an additional or larger interconnection between two systems already interconnected which allows one system’s public health water needs to be met during an emergency</t>
  </si>
  <si>
    <t>System Operating Ratio is greater than or equal to 1.00 based on a current audit, or is less than 1.00 and unit cost is greater than 2.5%</t>
  </si>
  <si>
    <t>CDBG-I Pts</t>
  </si>
  <si>
    <t>Project will extend service for the following specific reasons:</t>
  </si>
  <si>
    <t>Extend water and/or sewer service to new low income housing, or to an area where existing LMI homes are being rehabilitated</t>
  </si>
  <si>
    <t>Connect existing LMI homes to water and/or sewer service</t>
  </si>
  <si>
    <t>Project addresses acute contamination of a water supply source</t>
  </si>
  <si>
    <t>Project addresses contamination of a water supply source other than acute</t>
  </si>
  <si>
    <t>Water loss in system to be rehabilitated or replaced is 30% or greater</t>
  </si>
  <si>
    <t>Water and sewer project is located within the same footprint</t>
  </si>
  <si>
    <t>Calculation; cap = 15</t>
  </si>
  <si>
    <t>Utility rates/MHI</t>
  </si>
  <si>
    <t>0/1</t>
  </si>
  <si>
    <t>Points</t>
  </si>
  <si>
    <t>Reviewer Input:  Poverty Rate enter percent:</t>
  </si>
  <si>
    <t xml:space="preserve">Reviewer Input:  Rates for 5,000 gal of water and sewer (double rates is single utility)  Enter as a dollar:     </t>
  </si>
  <si>
    <t>Reviewers Input:  Median Household Income.  Enter as a dollar:</t>
  </si>
  <si>
    <t xml:space="preserve">    Calculate:    Combined Water &amp; Sewer Rate / MHI per Month = </t>
  </si>
  <si>
    <t>Review Input:  LMI - enter percent LMI:</t>
  </si>
  <si>
    <t>Project addresses promulgated but not yet effective regulations</t>
  </si>
  <si>
    <t xml:space="preserve">Project includes system merger </t>
  </si>
  <si>
    <r>
      <t>Project provides a specific environmental or public health benefit by replacement, repair, or merger</t>
    </r>
    <r>
      <rPr>
        <sz val="11"/>
        <color indexed="8"/>
        <rFont val="Calibri"/>
        <family val="2"/>
      </rPr>
      <t xml:space="preserve">; includes replacing failing septic tanks, replacing dry wells, addressing contamination of a drinking water source by replacing or additional treatment  </t>
    </r>
  </si>
  <si>
    <t>3.A</t>
  </si>
  <si>
    <t xml:space="preserve">Project Title:  </t>
  </si>
  <si>
    <t>Total Consensus Points  ==&gt;&gt;</t>
  </si>
  <si>
    <t>Applicant Claimed Points</t>
  </si>
  <si>
    <t xml:space="preserve">Total Points Awarded  ==&gt;&gt;  </t>
  </si>
  <si>
    <t xml:space="preserve">Project will eliminate, by merger or dissolution, a failing public water supply system  </t>
  </si>
  <si>
    <t>Treatment units, pumps and/or pump stations to be rehabilitated or replaced are greater than 20 years old, OR lines, storage tanks, drinking water wells or intake structures to be rehabilitated or replaced are greater than 40 years old</t>
  </si>
  <si>
    <t xml:space="preserve">Applicant Name:  </t>
  </si>
  <si>
    <t>1.D</t>
  </si>
  <si>
    <t>1.D.1</t>
  </si>
  <si>
    <t>2.B</t>
  </si>
  <si>
    <t>2.C</t>
  </si>
  <si>
    <t>Project directly addresses enforcement documents</t>
  </si>
  <si>
    <r>
      <t xml:space="preserve">Project directly addresses an EPA Administrative Order for a local government applicant located in a Tier 1 county, or addresses an existing or pending SOC or DENR Administrative Order </t>
    </r>
    <r>
      <rPr>
        <b/>
        <sz val="11"/>
        <color rgb="FF000000"/>
        <rFont val="Calibri"/>
        <family val="2"/>
      </rPr>
      <t>OR</t>
    </r>
  </si>
  <si>
    <t>2.K</t>
  </si>
  <si>
    <r>
      <t xml:space="preserve">Applicant has a current Capital Improvement Plan (CIP) that spans at least 10-years and proposed project is included in the plan </t>
    </r>
    <r>
      <rPr>
        <b/>
        <sz val="11"/>
        <color rgb="FF000000"/>
        <rFont val="Calibri"/>
        <family val="2"/>
      </rPr>
      <t>OR</t>
    </r>
  </si>
  <si>
    <t>4.A</t>
  </si>
  <si>
    <t>4.B</t>
  </si>
  <si>
    <t>4.C</t>
  </si>
  <si>
    <t>Reserved for the CWSRF and DWSRF Programs</t>
  </si>
  <si>
    <t>1.E</t>
  </si>
  <si>
    <t>1.E.1</t>
  </si>
  <si>
    <t>1.E.2</t>
  </si>
  <si>
    <t>1.F</t>
  </si>
  <si>
    <t>Reserved for the CWSRF Program</t>
  </si>
  <si>
    <t>1.F.1</t>
  </si>
  <si>
    <t>1.F.2</t>
  </si>
  <si>
    <t>1.G</t>
  </si>
  <si>
    <t>1.G.1</t>
  </si>
  <si>
    <t>1.H</t>
  </si>
  <si>
    <t>Reserved for the DWSRF Program</t>
  </si>
  <si>
    <t>2.E.1</t>
  </si>
  <si>
    <t>2.E.2</t>
  </si>
  <si>
    <t xml:space="preserve">Category 1 – Project Purpose                                                                              Max Points =   </t>
  </si>
  <si>
    <t xml:space="preserve">Category 2 – Project Benefits                                                                       Max Points =  </t>
  </si>
  <si>
    <t xml:space="preserve">Category 3 – System Management                                                                        Max Points =   </t>
  </si>
  <si>
    <t xml:space="preserve">Category 4 – Financial Situation                                                       Max Points =  </t>
  </si>
  <si>
    <t xml:space="preserve">Total of Points for All Categories  (Max Points = 100):  </t>
  </si>
  <si>
    <t>2.L</t>
  </si>
  <si>
    <t>2.L.1</t>
  </si>
  <si>
    <t>2.L.2</t>
  </si>
  <si>
    <t>2.L.3</t>
  </si>
  <si>
    <t>2.M</t>
  </si>
  <si>
    <t>2.N</t>
  </si>
  <si>
    <t>2.O</t>
  </si>
  <si>
    <t>2.P</t>
  </si>
  <si>
    <t>2.Q</t>
  </si>
  <si>
    <t>2.R</t>
  </si>
  <si>
    <t>2.S</t>
  </si>
  <si>
    <r>
      <t xml:space="preserve">Project creates a new interconnection between systems not previously interconnected </t>
    </r>
    <r>
      <rPr>
        <b/>
        <sz val="11"/>
        <color rgb="FF000000"/>
        <rFont val="Calibri"/>
        <family val="2"/>
      </rPr>
      <t xml:space="preserve"> OR</t>
    </r>
  </si>
  <si>
    <t>3.F</t>
  </si>
  <si>
    <t>4.D</t>
  </si>
  <si>
    <t>4.E</t>
  </si>
  <si>
    <t>4.F</t>
  </si>
  <si>
    <t>4.G</t>
  </si>
  <si>
    <t>4.H</t>
  </si>
  <si>
    <t>Calculation; cap =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</si>
</sst>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0"/>
    <numFmt numFmtId="166" formatCode="&quot;$&quot;#,##0.00"/>
  </numFmts>
  <fonts count="22" x14ac:knownFonts="1">
    <font>
      <sz val="11"/>
      <color theme="1"/>
      <name val="Arial"/>
      <family val="2"/>
    </font>
    <font>
      <sz val="11"/>
      <color theme="1"/>
      <name val="Calibri"/>
      <family val="2"/>
      <scheme val="minor"/>
    </font>
    <font>
      <sz val="11"/>
      <color indexed="8"/>
      <name val="Calibri"/>
      <family val="2"/>
    </font>
    <font>
      <sz val="11"/>
      <color theme="1"/>
      <name val="Arial"/>
      <family val="2"/>
    </font>
    <font>
      <sz val="11"/>
      <color theme="1"/>
      <name val="Calibri"/>
      <family val="2"/>
      <scheme val="minor"/>
    </font>
    <font>
      <sz val="11"/>
      <color rgb="FF000000"/>
      <name val="Calibri"/>
      <family val="2"/>
    </font>
    <font>
      <b/>
      <sz val="12"/>
      <color rgb="FF000000"/>
      <name val="Calibri"/>
      <family val="2"/>
    </font>
    <font>
      <sz val="10"/>
      <color theme="1"/>
      <name val="Calibri"/>
      <family val="2"/>
    </font>
    <font>
      <sz val="12"/>
      <color rgb="FF000000"/>
      <name val="Calibri"/>
      <family val="2"/>
    </font>
    <font>
      <b/>
      <sz val="14"/>
      <color rgb="FF000000"/>
      <name val="Calibri"/>
      <family val="2"/>
    </font>
    <font>
      <b/>
      <sz val="16"/>
      <color rgb="FF000000"/>
      <name val="Calibri"/>
      <family val="2"/>
    </font>
    <font>
      <b/>
      <sz val="11"/>
      <color rgb="FF000000"/>
      <name val="Calibri"/>
      <family val="2"/>
    </font>
    <font>
      <sz val="11"/>
      <color theme="1"/>
      <name val="Calibri"/>
      <family val="2"/>
    </font>
    <font>
      <sz val="12"/>
      <color theme="1"/>
      <name val="Calibri"/>
      <family val="2"/>
    </font>
    <font>
      <b/>
      <sz val="12"/>
      <color theme="1"/>
      <name val="Calibri"/>
      <family val="2"/>
    </font>
    <font>
      <b/>
      <sz val="14"/>
      <color theme="1"/>
      <name val="Arial"/>
      <family val="2"/>
    </font>
    <font>
      <b/>
      <sz val="11"/>
      <color theme="1"/>
      <name val="Arial"/>
      <family val="2"/>
    </font>
    <font>
      <sz val="12"/>
      <color theme="1"/>
      <name val="Arial"/>
      <family val="2"/>
    </font>
    <font>
      <b/>
      <sz val="12"/>
      <color theme="1"/>
      <name val="Arial"/>
      <family val="2"/>
    </font>
    <font>
      <sz val="14"/>
      <color rgb="FFFF0000"/>
      <name val="Arial"/>
      <family val="2"/>
    </font>
    <font>
      <sz val="14"/>
      <color theme="1"/>
      <name val="Arial"/>
      <family val="2"/>
    </font>
    <font>
      <b/>
      <sz val="11"/>
      <color rgb="FFFF0000"/>
      <name val="Arial"/>
      <family val="2"/>
    </font>
  </fonts>
  <fills count="10">
    <fill>
      <patternFill patternType="none"/>
    </fill>
    <fill>
      <patternFill patternType="gray125"/>
    </fill>
    <fill>
      <patternFill patternType="solid">
        <fgColor rgb="FFDBE5F1"/>
        <bgColor indexed="64"/>
      </patternFill>
    </fill>
    <fill>
      <patternFill patternType="solid">
        <fgColor theme="1" tint="0.499984740745262"/>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
      <patternFill patternType="solid">
        <fgColor rgb="FF66FFFF"/>
        <bgColor indexed="64"/>
      </patternFill>
    </fill>
    <fill>
      <patternFill patternType="solid">
        <fgColor rgb="FF00FFFF"/>
        <bgColor indexed="64"/>
      </patternFill>
    </fill>
    <fill>
      <patternFill patternType="solid">
        <fgColor theme="0" tint="-0.24994659260841701"/>
        <bgColor indexed="64"/>
      </patternFill>
    </fill>
  </fills>
  <borders count="3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ck">
        <color indexed="64"/>
      </left>
      <right/>
      <top style="thick">
        <color indexed="64"/>
      </top>
      <bottom style="thick">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theme="0" tint="-0.14996795556505021"/>
      </left>
      <right style="thick">
        <color indexed="64"/>
      </right>
      <top style="thick">
        <color indexed="64"/>
      </top>
      <bottom style="thick">
        <color indexed="64"/>
      </bottom>
      <diagonal/>
    </border>
    <border>
      <left style="medium">
        <color theme="1"/>
      </left>
      <right style="medium">
        <color theme="1"/>
      </right>
      <top style="medium">
        <color theme="1"/>
      </top>
      <bottom style="medium">
        <color theme="1"/>
      </bottom>
      <diagonal/>
    </border>
    <border>
      <left style="thin">
        <color theme="0" tint="-0.14996795556505021"/>
      </left>
      <right style="thick">
        <color indexed="64"/>
      </right>
      <top style="thick">
        <color indexed="64"/>
      </top>
      <bottom style="thin">
        <color theme="0" tint="-0.14996795556505021"/>
      </bottom>
      <diagonal/>
    </border>
    <border>
      <left style="medium">
        <color indexed="64"/>
      </left>
      <right/>
      <top/>
      <bottom style="thin">
        <color theme="0" tint="-0.14996795556505021"/>
      </bottom>
      <diagonal/>
    </border>
    <border>
      <left style="medium">
        <color indexed="64"/>
      </left>
      <right/>
      <top style="thin">
        <color theme="0" tint="-0.14996795556505021"/>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theme="0" tint="-0.14996795556505021"/>
      </right>
      <top style="thin">
        <color indexed="64"/>
      </top>
      <bottom style="medium">
        <color indexed="64"/>
      </bottom>
      <diagonal/>
    </border>
    <border>
      <left style="medium">
        <color indexed="64"/>
      </left>
      <right style="medium">
        <color theme="0" tint="-4.9989318521683403E-2"/>
      </right>
      <top/>
      <bottom style="medium">
        <color indexed="64"/>
      </bottom>
      <diagonal/>
    </border>
  </borders>
  <cellStyleXfs count="44">
    <xf numFmtId="0" fontId="0"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7">
    <xf numFmtId="0" fontId="0" fillId="0" borderId="0" xfId="0"/>
    <xf numFmtId="0" fontId="17" fillId="0" borderId="16" xfId="0" applyFont="1" applyBorder="1" applyAlignment="1" applyProtection="1">
      <alignment vertical="center"/>
    </xf>
    <xf numFmtId="0" fontId="18" fillId="5" borderId="23" xfId="0" applyFont="1" applyFill="1" applyBorder="1" applyAlignment="1" applyProtection="1">
      <alignment horizontal="center"/>
    </xf>
    <xf numFmtId="0" fontId="0" fillId="0" borderId="0" xfId="0" applyProtection="1">
      <protection locked="0"/>
    </xf>
    <xf numFmtId="0" fontId="20" fillId="5" borderId="24" xfId="0" applyFont="1" applyFill="1" applyBorder="1" applyAlignment="1" applyProtection="1">
      <alignment horizontal="center" vertical="center"/>
      <protection locked="0"/>
    </xf>
    <xf numFmtId="0" fontId="15" fillId="0" borderId="0" xfId="0" applyFont="1" applyAlignment="1" applyProtection="1">
      <alignment horizontal="center"/>
      <protection locked="0"/>
    </xf>
    <xf numFmtId="0" fontId="18" fillId="0" borderId="17" xfId="0" applyFont="1" applyBorder="1" applyAlignment="1" applyProtection="1">
      <alignment horizontal="center"/>
      <protection locked="0"/>
    </xf>
    <xf numFmtId="166" fontId="6" fillId="7" borderId="26" xfId="0" applyNumberFormat="1" applyFont="1" applyFill="1" applyBorder="1" applyAlignment="1" applyProtection="1">
      <alignment horizontal="center" vertical="center" wrapText="1"/>
      <protection locked="0"/>
    </xf>
    <xf numFmtId="165" fontId="6" fillId="7" borderId="27" xfId="0" applyNumberFormat="1" applyFont="1" applyFill="1" applyBorder="1" applyAlignment="1" applyProtection="1">
      <alignment horizontal="center" vertical="center" wrapText="1"/>
      <protection locked="0"/>
    </xf>
    <xf numFmtId="0" fontId="18" fillId="0" borderId="18" xfId="0" applyFont="1" applyBorder="1" applyAlignment="1" applyProtection="1">
      <alignment horizontal="center"/>
    </xf>
    <xf numFmtId="0" fontId="18" fillId="0" borderId="19" xfId="0" applyFont="1" applyBorder="1" applyAlignment="1" applyProtection="1">
      <alignment horizontal="center"/>
    </xf>
    <xf numFmtId="0" fontId="16" fillId="6" borderId="12" xfId="0" applyFont="1" applyFill="1" applyBorder="1" applyAlignment="1" applyProtection="1">
      <alignment horizontal="center"/>
    </xf>
    <xf numFmtId="0" fontId="18" fillId="0" borderId="12" xfId="0" applyFont="1" applyBorder="1" applyAlignment="1" applyProtection="1">
      <alignment horizontal="center"/>
    </xf>
    <xf numFmtId="0" fontId="16" fillId="5" borderId="12" xfId="0" applyFont="1" applyFill="1" applyBorder="1" applyAlignment="1" applyProtection="1">
      <alignment horizontal="center"/>
    </xf>
    <xf numFmtId="0" fontId="11" fillId="2" borderId="6"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6" fillId="0" borderId="3" xfId="0" applyFont="1" applyBorder="1" applyAlignment="1" applyProtection="1">
      <alignment vertical="center" wrapText="1"/>
    </xf>
    <xf numFmtId="1" fontId="8" fillId="0" borderId="20" xfId="0" applyNumberFormat="1"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0" fillId="8" borderId="21" xfId="0" applyFill="1" applyBorder="1" applyProtection="1"/>
    <xf numFmtId="0" fontId="6" fillId="8" borderId="8" xfId="0" applyFont="1" applyFill="1" applyBorder="1" applyAlignment="1" applyProtection="1">
      <alignment horizontal="right" vertical="center"/>
    </xf>
    <xf numFmtId="0" fontId="6" fillId="0" borderId="4" xfId="0" applyFont="1" applyBorder="1" applyAlignment="1" applyProtection="1">
      <alignment horizontal="center" vertical="center" wrapText="1"/>
    </xf>
    <xf numFmtId="0" fontId="0" fillId="0" borderId="22" xfId="0" applyFill="1" applyBorder="1" applyProtection="1"/>
    <xf numFmtId="0" fontId="6" fillId="0" borderId="9" xfId="0" applyFont="1" applyFill="1" applyBorder="1" applyAlignment="1" applyProtection="1">
      <alignment horizontal="right" vertical="center"/>
    </xf>
    <xf numFmtId="0" fontId="7" fillId="5" borderId="1" xfId="0" applyFont="1" applyFill="1" applyBorder="1" applyAlignment="1" applyProtection="1">
      <alignment horizontal="center" vertical="center"/>
    </xf>
    <xf numFmtId="0" fontId="9" fillId="5" borderId="1" xfId="0" applyFont="1" applyFill="1" applyBorder="1" applyAlignment="1" applyProtection="1">
      <alignment horizontal="right" vertical="center"/>
    </xf>
    <xf numFmtId="164" fontId="8" fillId="5" borderId="2" xfId="0" applyNumberFormat="1" applyFont="1" applyFill="1" applyBorder="1" applyAlignment="1" applyProtection="1">
      <alignment horizontal="center" vertical="center" wrapText="1"/>
    </xf>
    <xf numFmtId="0" fontId="19" fillId="0" borderId="0" xfId="0" applyFont="1" applyBorder="1" applyAlignment="1" applyProtection="1">
      <alignment horizontal="right"/>
    </xf>
    <xf numFmtId="0" fontId="0" fillId="0" borderId="0" xfId="0" applyProtection="1"/>
    <xf numFmtId="0" fontId="6" fillId="4" borderId="2" xfId="0" applyFont="1" applyFill="1" applyBorder="1" applyAlignment="1" applyProtection="1">
      <alignment horizontal="center" vertical="center"/>
    </xf>
    <xf numFmtId="0" fontId="6" fillId="4" borderId="2" xfId="0" applyFont="1" applyFill="1" applyBorder="1" applyAlignment="1" applyProtection="1">
      <alignment vertical="center"/>
    </xf>
    <xf numFmtId="0" fontId="6" fillId="0" borderId="1" xfId="0" applyFont="1" applyBorder="1" applyAlignment="1" applyProtection="1">
      <alignment horizontal="center" vertical="center" wrapText="1"/>
    </xf>
    <xf numFmtId="0" fontId="5" fillId="0" borderId="6" xfId="0" applyFont="1" applyBorder="1" applyAlignment="1" applyProtection="1">
      <alignment vertical="center" wrapText="1"/>
    </xf>
    <xf numFmtId="0" fontId="8" fillId="0" borderId="2" xfId="0" applyFont="1" applyBorder="1" applyAlignment="1" applyProtection="1">
      <alignment horizontal="center" vertical="center" wrapText="1"/>
    </xf>
    <xf numFmtId="0" fontId="5" fillId="0" borderId="2" xfId="0" applyFont="1" applyBorder="1" applyAlignment="1" applyProtection="1">
      <alignment vertical="center" wrapText="1"/>
    </xf>
    <xf numFmtId="0" fontId="6" fillId="0" borderId="7" xfId="0" applyFont="1" applyBorder="1" applyAlignment="1" applyProtection="1">
      <alignment horizontal="center" vertical="center" wrapText="1"/>
    </xf>
    <xf numFmtId="0" fontId="5" fillId="0" borderId="11" xfId="0" applyFont="1" applyBorder="1" applyAlignment="1" applyProtection="1">
      <alignment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right" vertical="center" wrapText="1"/>
    </xf>
    <xf numFmtId="0" fontId="5" fillId="0" borderId="8" xfId="0" applyFont="1" applyBorder="1" applyAlignment="1" applyProtection="1">
      <alignment horizontal="left" vertical="center" wrapText="1" indent="2"/>
    </xf>
    <xf numFmtId="0" fontId="8" fillId="3" borderId="7"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xf>
    <xf numFmtId="0" fontId="6" fillId="6" borderId="1" xfId="0" applyFont="1" applyFill="1" applyBorder="1" applyAlignment="1" applyProtection="1">
      <alignment horizontal="right" vertical="center"/>
    </xf>
    <xf numFmtId="0" fontId="8" fillId="6" borderId="2"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6" fillId="0" borderId="2" xfId="0" applyFont="1" applyBorder="1" applyAlignment="1" applyProtection="1">
      <alignment horizontal="center" vertical="center" wrapText="1"/>
    </xf>
    <xf numFmtId="0" fontId="8" fillId="0" borderId="5" xfId="0" applyFont="1" applyBorder="1" applyAlignment="1" applyProtection="1">
      <alignment horizontal="right" vertical="center" wrapText="1"/>
    </xf>
    <xf numFmtId="0" fontId="8" fillId="0" borderId="5" xfId="0" applyFont="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6" xfId="0" applyFont="1" applyBorder="1" applyAlignment="1" applyProtection="1">
      <alignment horizontal="center" vertical="center" wrapText="1"/>
    </xf>
    <xf numFmtId="0" fontId="7" fillId="6" borderId="1"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7" fillId="2" borderId="5" xfId="0" applyFont="1" applyFill="1" applyBorder="1" applyAlignment="1" applyProtection="1">
      <alignment vertical="center"/>
    </xf>
    <xf numFmtId="0" fontId="8" fillId="6" borderId="2" xfId="0" applyFont="1" applyFill="1" applyBorder="1" applyAlignment="1" applyProtection="1">
      <alignment horizontal="center" vertical="center" wrapText="1"/>
    </xf>
    <xf numFmtId="0" fontId="6" fillId="7" borderId="1" xfId="0" applyFont="1" applyFill="1" applyBorder="1" applyAlignment="1" applyProtection="1">
      <alignment horizontal="right" vertical="center" wrapText="1"/>
    </xf>
    <xf numFmtId="1" fontId="8" fillId="0" borderId="2" xfId="0" applyNumberFormat="1"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7" borderId="6" xfId="0" applyFont="1" applyFill="1" applyBorder="1" applyAlignment="1" applyProtection="1">
      <alignment horizontal="right" vertical="center" wrapText="1"/>
    </xf>
    <xf numFmtId="1" fontId="8" fillId="0" borderId="6" xfId="0" applyNumberFormat="1" applyFont="1" applyFill="1" applyBorder="1" applyAlignment="1" applyProtection="1">
      <alignment horizontal="center" vertical="center" wrapText="1"/>
    </xf>
    <xf numFmtId="0" fontId="6" fillId="6" borderId="2" xfId="0" applyFont="1" applyFill="1" applyBorder="1" applyAlignment="1" applyProtection="1">
      <alignment horizontal="right" vertical="center"/>
    </xf>
    <xf numFmtId="1" fontId="8" fillId="6" borderId="2" xfId="0" applyNumberFormat="1" applyFont="1" applyFill="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18" fillId="0" borderId="25" xfId="0" applyFont="1" applyBorder="1" applyAlignment="1" applyProtection="1">
      <alignment horizontal="right"/>
    </xf>
    <xf numFmtId="0" fontId="15" fillId="0" borderId="0" xfId="0" applyFont="1" applyAlignment="1" applyProtection="1">
      <alignment horizontal="center"/>
    </xf>
    <xf numFmtId="0" fontId="5" fillId="0" borderId="7" xfId="0" applyFont="1" applyFill="1" applyBorder="1" applyAlignment="1" applyProtection="1">
      <alignment horizontal="left" vertical="center" wrapText="1" indent="1"/>
    </xf>
    <xf numFmtId="0" fontId="5" fillId="0" borderId="8" xfId="0" applyFont="1" applyFill="1" applyBorder="1" applyAlignment="1" applyProtection="1">
      <alignment horizontal="left" vertical="center" wrapText="1" indent="2"/>
    </xf>
    <xf numFmtId="0" fontId="5" fillId="0" borderId="10" xfId="0" applyFont="1" applyFill="1" applyBorder="1" applyAlignment="1" applyProtection="1">
      <alignment horizontal="left" vertical="center" wrapText="1" indent="2"/>
    </xf>
    <xf numFmtId="0" fontId="5" fillId="0" borderId="5" xfId="0" applyFont="1" applyBorder="1" applyAlignment="1" applyProtection="1">
      <alignment horizontal="left" vertical="center" wrapText="1" indent="2"/>
    </xf>
    <xf numFmtId="0" fontId="5" fillId="0" borderId="1" xfId="0" applyFont="1" applyBorder="1" applyAlignment="1" applyProtection="1">
      <alignment vertical="center" wrapText="1"/>
    </xf>
    <xf numFmtId="0" fontId="5" fillId="0" borderId="30" xfId="0" applyFont="1" applyBorder="1" applyAlignment="1" applyProtection="1">
      <alignment horizontal="left" vertical="center" wrapText="1" indent="2"/>
    </xf>
    <xf numFmtId="0" fontId="5" fillId="0" borderId="4" xfId="0" applyFont="1" applyBorder="1" applyAlignment="1" applyProtection="1">
      <alignment horizontal="left" vertical="center" wrapText="1" indent="2"/>
    </xf>
    <xf numFmtId="0" fontId="5" fillId="0" borderId="1" xfId="0" applyFont="1" applyFill="1" applyBorder="1" applyAlignment="1" applyProtection="1">
      <alignment vertical="center" wrapText="1"/>
    </xf>
    <xf numFmtId="0" fontId="5" fillId="0" borderId="7" xfId="0" applyFont="1" applyBorder="1" applyAlignment="1" applyProtection="1">
      <alignment vertical="center" wrapText="1"/>
    </xf>
    <xf numFmtId="0" fontId="12" fillId="0" borderId="2" xfId="0" applyFont="1" applyBorder="1" applyAlignment="1" applyProtection="1">
      <alignment vertical="center" wrapText="1"/>
    </xf>
    <xf numFmtId="0" fontId="5" fillId="0" borderId="2"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8" fillId="0" borderId="4" xfId="0" applyFont="1" applyBorder="1" applyAlignment="1" applyProtection="1">
      <alignment horizontal="center"/>
    </xf>
    <xf numFmtId="0" fontId="18" fillId="6" borderId="1" xfId="0" applyFont="1" applyFill="1" applyBorder="1" applyAlignment="1" applyProtection="1">
      <alignment horizontal="center"/>
    </xf>
    <xf numFmtId="0" fontId="18" fillId="0" borderId="1" xfId="0" applyFont="1" applyBorder="1" applyAlignment="1" applyProtection="1">
      <alignment horizontal="center"/>
    </xf>
    <xf numFmtId="0" fontId="18" fillId="0" borderId="17" xfId="0" applyFont="1" applyBorder="1" applyAlignment="1" applyProtection="1">
      <alignment horizontal="center"/>
    </xf>
    <xf numFmtId="0" fontId="18" fillId="5" borderId="1" xfId="0" applyFont="1" applyFill="1" applyBorder="1" applyAlignment="1" applyProtection="1">
      <alignment horizontal="center"/>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18" fillId="0" borderId="1" xfId="0" applyFont="1" applyBorder="1" applyAlignment="1" applyProtection="1">
      <alignment horizontal="center"/>
      <protection locked="0"/>
    </xf>
    <xf numFmtId="0" fontId="18" fillId="0" borderId="28" xfId="0" applyFont="1" applyBorder="1" applyAlignment="1" applyProtection="1">
      <alignment horizontal="center"/>
      <protection locked="0"/>
    </xf>
    <xf numFmtId="0" fontId="18" fillId="0" borderId="29" xfId="0" applyFont="1" applyBorder="1" applyAlignment="1" applyProtection="1">
      <alignment horizontal="center"/>
    </xf>
    <xf numFmtId="0" fontId="18" fillId="0" borderId="31" xfId="0" applyFont="1" applyBorder="1" applyAlignment="1" applyProtection="1">
      <alignment horizontal="center"/>
      <protection locked="0"/>
    </xf>
    <xf numFmtId="0" fontId="18" fillId="0" borderId="14" xfId="0" applyFont="1" applyBorder="1" applyAlignment="1" applyProtection="1">
      <alignment horizontal="center"/>
    </xf>
    <xf numFmtId="0" fontId="6" fillId="2" borderId="3" xfId="0" applyFont="1" applyFill="1" applyBorder="1" applyAlignment="1" applyProtection="1">
      <alignment horizontal="right" vertical="center"/>
    </xf>
    <xf numFmtId="0" fontId="6" fillId="2" borderId="17" xfId="0" applyFont="1" applyFill="1" applyBorder="1" applyAlignment="1" applyProtection="1">
      <alignment horizontal="right" vertical="center"/>
    </xf>
    <xf numFmtId="0" fontId="6" fillId="2" borderId="4" xfId="0" applyFont="1" applyFill="1" applyBorder="1" applyAlignment="1" applyProtection="1">
      <alignment horizontal="right" vertical="center" wrapText="1"/>
    </xf>
    <xf numFmtId="0" fontId="6" fillId="2" borderId="15" xfId="0" applyFont="1" applyFill="1" applyBorder="1" applyAlignment="1" applyProtection="1">
      <alignment horizontal="right" vertical="center" wrapText="1"/>
    </xf>
    <xf numFmtId="0" fontId="18" fillId="0" borderId="32" xfId="0" applyFont="1" applyBorder="1" applyAlignment="1" applyProtection="1">
      <alignment horizontal="center"/>
      <protection locked="0"/>
    </xf>
    <xf numFmtId="0" fontId="18" fillId="0" borderId="33" xfId="0" applyFont="1" applyBorder="1" applyAlignment="1" applyProtection="1">
      <alignment horizontal="center"/>
    </xf>
    <xf numFmtId="0" fontId="18" fillId="0" borderId="4" xfId="0" applyFont="1" applyBorder="1" applyAlignment="1" applyProtection="1">
      <alignment horizontal="center"/>
      <protection locked="0"/>
    </xf>
    <xf numFmtId="0" fontId="10" fillId="2" borderId="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6" fillId="0" borderId="7" xfId="0" applyFont="1" applyFill="1" applyBorder="1" applyAlignment="1">
      <alignment horizontal="center" vertical="center" wrapText="1"/>
    </xf>
    <xf numFmtId="0" fontId="21" fillId="0" borderId="0" xfId="0" applyFont="1" applyProtection="1"/>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8" fillId="3" borderId="7" xfId="0" applyFont="1" applyFill="1" applyBorder="1" applyAlignment="1">
      <alignment horizontal="center" vertical="center" wrapText="1"/>
    </xf>
    <xf numFmtId="0" fontId="8" fillId="0" borderId="8" xfId="0" applyFont="1" applyBorder="1" applyAlignment="1">
      <alignment horizontal="right" vertical="center" wrapText="1"/>
    </xf>
    <xf numFmtId="0" fontId="14"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8" xfId="0" applyFont="1" applyFill="1" applyBorder="1" applyAlignment="1">
      <alignment horizontal="right" vertical="center" wrapText="1"/>
    </xf>
    <xf numFmtId="0" fontId="13" fillId="0" borderId="10" xfId="0" applyFont="1" applyFill="1" applyBorder="1" applyAlignment="1">
      <alignment horizontal="right" vertical="center" wrapText="1"/>
    </xf>
    <xf numFmtId="0" fontId="5" fillId="0" borderId="28" xfId="0" applyFont="1" applyFill="1" applyBorder="1" applyAlignment="1">
      <alignment vertical="center" wrapText="1"/>
    </xf>
    <xf numFmtId="0" fontId="8" fillId="0" borderId="5" xfId="0" applyFont="1" applyBorder="1" applyAlignment="1">
      <alignment horizontal="right" vertical="center" wrapText="1"/>
    </xf>
    <xf numFmtId="0" fontId="6" fillId="9" borderId="2" xfId="0" applyFont="1" applyFill="1" applyBorder="1" applyAlignment="1">
      <alignment horizontal="center" vertical="center" wrapText="1"/>
    </xf>
    <xf numFmtId="0" fontId="5" fillId="9" borderId="6" xfId="0" applyFont="1" applyFill="1" applyBorder="1" applyAlignment="1">
      <alignment vertical="center" wrapText="1"/>
    </xf>
    <xf numFmtId="0" fontId="6" fillId="9" borderId="6" xfId="0" applyFont="1" applyFill="1" applyBorder="1" applyAlignment="1">
      <alignment horizontal="center" vertical="center" wrapText="1"/>
    </xf>
    <xf numFmtId="0" fontId="8" fillId="9" borderId="9" xfId="0" applyFont="1" applyFill="1" applyBorder="1" applyAlignment="1">
      <alignment horizontal="right" vertical="center" wrapText="1"/>
    </xf>
    <xf numFmtId="0" fontId="6" fillId="9" borderId="5"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8" fillId="9" borderId="8" xfId="0" applyFont="1" applyFill="1" applyBorder="1" applyAlignment="1">
      <alignment horizontal="right" vertical="center" wrapText="1"/>
    </xf>
    <xf numFmtId="0" fontId="8" fillId="9" borderId="10" xfId="0" applyFont="1" applyFill="1" applyBorder="1" applyAlignment="1">
      <alignment horizontal="right" vertical="center" wrapText="1"/>
    </xf>
    <xf numFmtId="0" fontId="5" fillId="9" borderId="9" xfId="0" applyFont="1" applyFill="1" applyBorder="1" applyAlignment="1">
      <alignment horizontal="left" vertical="center" wrapText="1" indent="2"/>
    </xf>
    <xf numFmtId="0" fontId="18" fillId="7" borderId="34" xfId="0" applyFont="1" applyFill="1" applyBorder="1" applyAlignment="1" applyProtection="1">
      <alignment horizontal="center"/>
      <protection locked="0"/>
    </xf>
    <xf numFmtId="0" fontId="18" fillId="7" borderId="35" xfId="0" applyFont="1" applyFill="1" applyBorder="1" applyAlignment="1" applyProtection="1">
      <alignment horizontal="center"/>
      <protection locked="0"/>
    </xf>
    <xf numFmtId="10" fontId="6" fillId="0" borderId="4" xfId="0" applyNumberFormat="1" applyFont="1" applyFill="1" applyBorder="1" applyAlignment="1" applyProtection="1">
      <alignment horizontal="center" vertical="center" wrapText="1"/>
    </xf>
    <xf numFmtId="0" fontId="6" fillId="8" borderId="21" xfId="0" applyFont="1" applyFill="1" applyBorder="1" applyAlignment="1" applyProtection="1">
      <alignment horizontal="right" vertical="center" wrapText="1"/>
    </xf>
    <xf numFmtId="0" fontId="0" fillId="0" borderId="14" xfId="0" applyBorder="1" applyAlignment="1" applyProtection="1">
      <alignment wrapText="1"/>
    </xf>
    <xf numFmtId="0" fontId="18" fillId="0" borderId="1" xfId="0" applyFont="1" applyBorder="1" applyAlignment="1" applyProtection="1">
      <alignment horizontal="center" wrapText="1"/>
    </xf>
    <xf numFmtId="0" fontId="17" fillId="0" borderId="12" xfId="0" applyFont="1" applyBorder="1" applyAlignment="1" applyProtection="1">
      <alignment horizontal="center" wrapText="1"/>
    </xf>
    <xf numFmtId="0" fontId="16" fillId="0" borderId="1" xfId="0" applyFont="1" applyBorder="1" applyAlignment="1" applyProtection="1">
      <alignment horizontal="left" vertical="center"/>
      <protection locked="0"/>
    </xf>
    <xf numFmtId="0" fontId="0" fillId="0" borderId="13"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horizontal="left" vertical="center"/>
      <protection locked="0"/>
    </xf>
    <xf numFmtId="0" fontId="0" fillId="0" borderId="12" xfId="0" applyBorder="1" applyAlignment="1" applyProtection="1">
      <alignment horizontal="left" vertical="center"/>
      <protection locked="0"/>
    </xf>
  </cellXfs>
  <cellStyles count="44">
    <cellStyle name="Normal" xfId="0" builtinId="0"/>
    <cellStyle name="Normal 2" xfId="1"/>
    <cellStyle name="Normal 2 2" xfId="2"/>
    <cellStyle name="Normal 2 3" xfId="3"/>
    <cellStyle name="Normal 2 3 2" xfId="4"/>
    <cellStyle name="Normal 2 3 2 2" xfId="5"/>
    <cellStyle name="Normal 2 3 2 2 2" xfId="33"/>
    <cellStyle name="Normal 2 3 2 2 3" xfId="19"/>
    <cellStyle name="Normal 2 3 2 3" xfId="32"/>
    <cellStyle name="Normal 2 3 2 4" xfId="18"/>
    <cellStyle name="Normal 2 3 3" xfId="6"/>
    <cellStyle name="Normal 2 3 3 2" xfId="34"/>
    <cellStyle name="Normal 2 3 3 3" xfId="20"/>
    <cellStyle name="Normal 2 3 4" xfId="31"/>
    <cellStyle name="Normal 2 3 5" xfId="17"/>
    <cellStyle name="Normal 2 4" xfId="7"/>
    <cellStyle name="Normal 2 4 2" xfId="8"/>
    <cellStyle name="Normal 2 4 2 2" xfId="36"/>
    <cellStyle name="Normal 2 4 2 3" xfId="22"/>
    <cellStyle name="Normal 2 4 3" xfId="35"/>
    <cellStyle name="Normal 2 4 4" xfId="21"/>
    <cellStyle name="Normal 2 5" xfId="9"/>
    <cellStyle name="Normal 2 5 2" xfId="37"/>
    <cellStyle name="Normal 2 5 3" xfId="23"/>
    <cellStyle name="Normal 2 6" xfId="30"/>
    <cellStyle name="Normal 2 7" xfId="16"/>
    <cellStyle name="Normal 3" xfId="10"/>
    <cellStyle name="Normal 3 2" xfId="11"/>
    <cellStyle name="Normal 3 2 2" xfId="12"/>
    <cellStyle name="Normal 3 2 2 2" xfId="40"/>
    <cellStyle name="Normal 3 2 2 3" xfId="26"/>
    <cellStyle name="Normal 3 2 3" xfId="39"/>
    <cellStyle name="Normal 3 2 4" xfId="25"/>
    <cellStyle name="Normal 3 3" xfId="13"/>
    <cellStyle name="Normal 3 3 2" xfId="41"/>
    <cellStyle name="Normal 3 3 3" xfId="27"/>
    <cellStyle name="Normal 3 4" xfId="38"/>
    <cellStyle name="Normal 3 5" xfId="24"/>
    <cellStyle name="Normal 4" xfId="14"/>
    <cellStyle name="Normal 4 2" xfId="42"/>
    <cellStyle name="Normal 4 3" xfId="28"/>
    <cellStyle name="Normal 5" xfId="15"/>
    <cellStyle name="Normal 5 2" xfId="43"/>
    <cellStyle name="Normal 5 3"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71"/>
  <sheetViews>
    <sheetView tabSelected="1" topLeftCell="A64" zoomScale="90" zoomScaleNormal="90" zoomScaleSheetLayoutView="40" workbookViewId="0">
      <selection activeCell="D70" sqref="D70"/>
    </sheetView>
  </sheetViews>
  <sheetFormatPr defaultColWidth="9" defaultRowHeight="14.25" x14ac:dyDescent="0.2"/>
  <cols>
    <col min="1" max="1" width="9" style="3"/>
    <col min="2" max="2" width="82.75" style="3" customWidth="1"/>
    <col min="3" max="3" width="14" style="3" customWidth="1"/>
    <col min="4" max="4" width="10.75" style="3" customWidth="1"/>
    <col min="5" max="5" width="12.625" style="3" customWidth="1"/>
    <col min="6" max="16384" width="9" style="3"/>
  </cols>
  <sheetData>
    <row r="1" spans="1:9" ht="26.25" customHeight="1" thickBot="1" x14ac:dyDescent="0.3">
      <c r="A1" s="30"/>
      <c r="B1" s="29" t="s">
        <v>55</v>
      </c>
      <c r="C1" s="4"/>
    </row>
    <row r="2" spans="1:9" ht="29.25" customHeight="1" thickTop="1" thickBot="1" x14ac:dyDescent="0.3">
      <c r="A2" s="30"/>
      <c r="B2" s="30"/>
      <c r="C2" s="68" t="s">
        <v>57</v>
      </c>
      <c r="D2" s="1"/>
      <c r="E2" s="2">
        <f>$E$71</f>
        <v>5</v>
      </c>
    </row>
    <row r="3" spans="1:9" s="5" customFormat="1" ht="34.5" customHeight="1" thickTop="1" thickBot="1" x14ac:dyDescent="0.3">
      <c r="A3" s="132" t="s">
        <v>60</v>
      </c>
      <c r="B3" s="133"/>
      <c r="C3" s="134"/>
      <c r="D3" s="69"/>
      <c r="E3" s="69"/>
    </row>
    <row r="4" spans="1:9" ht="42" customHeight="1" thickBot="1" x14ac:dyDescent="0.3">
      <c r="A4" s="132" t="s">
        <v>54</v>
      </c>
      <c r="B4" s="135"/>
      <c r="C4" s="136"/>
      <c r="D4" s="130" t="s">
        <v>56</v>
      </c>
      <c r="E4" s="131"/>
      <c r="H4" s="5"/>
      <c r="I4" s="5"/>
    </row>
    <row r="5" spans="1:9" ht="21.75" customHeight="1" thickBot="1" x14ac:dyDescent="0.3">
      <c r="A5" s="31"/>
      <c r="B5" s="32"/>
      <c r="C5" s="31" t="s">
        <v>33</v>
      </c>
      <c r="D5" s="83" t="s">
        <v>43</v>
      </c>
      <c r="E5" s="9" t="s">
        <v>44</v>
      </c>
      <c r="H5" s="5"/>
      <c r="I5" s="5"/>
    </row>
    <row r="6" spans="1:9" ht="35.25" customHeight="1" thickBot="1" x14ac:dyDescent="0.3">
      <c r="A6" s="14"/>
      <c r="B6" s="95" t="s">
        <v>86</v>
      </c>
      <c r="C6" s="15">
        <v>15</v>
      </c>
      <c r="D6" s="102"/>
      <c r="E6" s="103"/>
      <c r="H6" s="5"/>
      <c r="I6" s="5"/>
    </row>
    <row r="7" spans="1:9" ht="24.6" customHeight="1" thickBot="1" x14ac:dyDescent="0.3">
      <c r="A7" s="33" t="s">
        <v>0</v>
      </c>
      <c r="B7" s="34" t="s">
        <v>58</v>
      </c>
      <c r="C7" s="35">
        <v>15</v>
      </c>
      <c r="D7" s="90"/>
      <c r="E7" s="12">
        <f>IF(D7 = 1,$C7,0)</f>
        <v>0</v>
      </c>
      <c r="H7" s="5"/>
      <c r="I7" s="5"/>
    </row>
    <row r="8" spans="1:9" ht="27.75" customHeight="1" thickBot="1" x14ac:dyDescent="0.3">
      <c r="A8" s="33" t="s">
        <v>1</v>
      </c>
      <c r="B8" s="36" t="s">
        <v>29</v>
      </c>
      <c r="C8" s="35">
        <v>5</v>
      </c>
      <c r="D8" s="90"/>
      <c r="E8" s="12">
        <f t="shared" ref="E8:E15" si="0">IF(D8 = 1,$C8,0)</f>
        <v>0</v>
      </c>
      <c r="H8" s="5"/>
      <c r="I8" s="5"/>
    </row>
    <row r="9" spans="1:9" ht="26.25" customHeight="1" x14ac:dyDescent="0.25">
      <c r="A9" s="37" t="s">
        <v>2</v>
      </c>
      <c r="B9" s="38" t="s">
        <v>3</v>
      </c>
      <c r="C9" s="39">
        <v>10</v>
      </c>
      <c r="D9" s="91"/>
      <c r="E9" s="92">
        <f t="shared" si="0"/>
        <v>0</v>
      </c>
    </row>
    <row r="10" spans="1:9" ht="49.9" customHeight="1" thickBot="1" x14ac:dyDescent="0.3">
      <c r="A10" s="40" t="s">
        <v>4</v>
      </c>
      <c r="B10" s="41" t="s">
        <v>59</v>
      </c>
      <c r="C10" s="16">
        <v>5</v>
      </c>
      <c r="D10" s="6"/>
      <c r="E10" s="10">
        <f t="shared" si="0"/>
        <v>0</v>
      </c>
    </row>
    <row r="11" spans="1:9" ht="19.899999999999999" customHeight="1" thickBot="1" x14ac:dyDescent="0.25">
      <c r="A11" s="121" t="s">
        <v>61</v>
      </c>
      <c r="B11" s="117" t="s">
        <v>72</v>
      </c>
      <c r="C11" s="108"/>
      <c r="D11" s="88"/>
      <c r="E11" s="89"/>
    </row>
    <row r="12" spans="1:9" ht="19.899999999999999" customHeight="1" thickBot="1" x14ac:dyDescent="0.25">
      <c r="A12" s="122" t="s">
        <v>62</v>
      </c>
      <c r="B12" s="117" t="s">
        <v>72</v>
      </c>
      <c r="C12" s="108"/>
      <c r="D12" s="88"/>
      <c r="E12" s="89"/>
    </row>
    <row r="13" spans="1:9" ht="27.75" customHeight="1" x14ac:dyDescent="0.2">
      <c r="A13" s="110" t="s">
        <v>73</v>
      </c>
      <c r="B13" s="70" t="s">
        <v>34</v>
      </c>
      <c r="C13" s="42"/>
      <c r="D13" s="88"/>
      <c r="E13" s="89"/>
    </row>
    <row r="14" spans="1:9" ht="35.25" customHeight="1" x14ac:dyDescent="0.25">
      <c r="A14" s="112" t="s">
        <v>74</v>
      </c>
      <c r="B14" s="71" t="s">
        <v>35</v>
      </c>
      <c r="C14" s="16">
        <v>15</v>
      </c>
      <c r="D14" s="93"/>
      <c r="E14" s="94">
        <f t="shared" si="0"/>
        <v>0</v>
      </c>
    </row>
    <row r="15" spans="1:9" ht="30" customHeight="1" thickBot="1" x14ac:dyDescent="0.3">
      <c r="A15" s="113" t="s">
        <v>75</v>
      </c>
      <c r="B15" s="72" t="s">
        <v>36</v>
      </c>
      <c r="C15" s="17">
        <v>10</v>
      </c>
      <c r="D15" s="6"/>
      <c r="E15" s="10">
        <f t="shared" si="0"/>
        <v>0</v>
      </c>
    </row>
    <row r="16" spans="1:9" ht="19.899999999999999" customHeight="1" thickBot="1" x14ac:dyDescent="0.25">
      <c r="A16" s="121" t="s">
        <v>76</v>
      </c>
      <c r="B16" s="117" t="s">
        <v>77</v>
      </c>
      <c r="C16" s="108"/>
      <c r="D16" s="88"/>
      <c r="E16" s="89"/>
    </row>
    <row r="17" spans="1:6" ht="19.899999999999999" customHeight="1" thickBot="1" x14ac:dyDescent="0.25">
      <c r="A17" s="122" t="s">
        <v>78</v>
      </c>
      <c r="B17" s="117" t="s">
        <v>77</v>
      </c>
      <c r="C17" s="108"/>
      <c r="D17" s="88"/>
      <c r="E17" s="89"/>
    </row>
    <row r="18" spans="1:6" ht="19.899999999999999" customHeight="1" thickBot="1" x14ac:dyDescent="0.25">
      <c r="A18" s="123" t="s">
        <v>79</v>
      </c>
      <c r="B18" s="117" t="s">
        <v>77</v>
      </c>
      <c r="C18" s="108"/>
      <c r="D18" s="88"/>
      <c r="E18" s="89"/>
    </row>
    <row r="19" spans="1:6" ht="19.899999999999999" customHeight="1" thickBot="1" x14ac:dyDescent="0.25">
      <c r="A19" s="121" t="s">
        <v>80</v>
      </c>
      <c r="B19" s="117" t="s">
        <v>77</v>
      </c>
      <c r="C19" s="108"/>
      <c r="D19" s="88"/>
      <c r="E19" s="89"/>
    </row>
    <row r="20" spans="1:6" ht="19.899999999999999" customHeight="1" thickBot="1" x14ac:dyDescent="0.25">
      <c r="A20" s="119" t="s">
        <v>81</v>
      </c>
      <c r="B20" s="117" t="s">
        <v>77</v>
      </c>
      <c r="C20" s="108"/>
      <c r="D20" s="88"/>
      <c r="E20" s="89"/>
    </row>
    <row r="21" spans="1:6" ht="19.899999999999999" customHeight="1" thickBot="1" x14ac:dyDescent="0.25">
      <c r="A21" s="116" t="s">
        <v>82</v>
      </c>
      <c r="B21" s="117" t="s">
        <v>77</v>
      </c>
      <c r="C21" s="108"/>
      <c r="D21" s="88"/>
      <c r="E21" s="89"/>
    </row>
    <row r="22" spans="1:6" ht="32.25" customHeight="1" thickBot="1" x14ac:dyDescent="0.3">
      <c r="A22" s="43"/>
      <c r="B22" s="44" t="s">
        <v>5</v>
      </c>
      <c r="C22" s="45"/>
      <c r="D22" s="84"/>
      <c r="E22" s="11">
        <f>IF(SUM(E7:E15)&gt;$C$6,$C$6,SUM(E7:E15))</f>
        <v>0</v>
      </c>
    </row>
    <row r="23" spans="1:6" ht="40.700000000000003" customHeight="1" thickBot="1" x14ac:dyDescent="0.25">
      <c r="A23" s="46"/>
      <c r="B23" s="96" t="s">
        <v>87</v>
      </c>
      <c r="C23" s="47">
        <v>20</v>
      </c>
      <c r="D23" s="102"/>
      <c r="E23" s="103"/>
    </row>
    <row r="24" spans="1:6" ht="51" customHeight="1" x14ac:dyDescent="0.25">
      <c r="A24" s="37" t="s">
        <v>6</v>
      </c>
      <c r="B24" s="78" t="s">
        <v>52</v>
      </c>
      <c r="C24" s="39">
        <v>15</v>
      </c>
      <c r="D24" s="91"/>
      <c r="E24" s="92">
        <f t="shared" ref="E24:E43" si="1">IF(D24 = 1,$C24,0)</f>
        <v>0</v>
      </c>
    </row>
    <row r="25" spans="1:6" ht="30.6" customHeight="1" thickBot="1" x14ac:dyDescent="0.3">
      <c r="A25" s="49" t="s">
        <v>7</v>
      </c>
      <c r="B25" s="73" t="s">
        <v>28</v>
      </c>
      <c r="C25" s="50">
        <v>5</v>
      </c>
      <c r="D25" s="6"/>
      <c r="E25" s="10">
        <f t="shared" si="1"/>
        <v>0</v>
      </c>
    </row>
    <row r="26" spans="1:6" ht="19.899999999999999" customHeight="1" thickBot="1" x14ac:dyDescent="0.25">
      <c r="A26" s="120" t="s">
        <v>63</v>
      </c>
      <c r="B26" s="117" t="s">
        <v>83</v>
      </c>
      <c r="C26" s="108"/>
      <c r="D26" s="88"/>
      <c r="E26" s="89"/>
    </row>
    <row r="27" spans="1:6" ht="19.899999999999999" customHeight="1" thickBot="1" x14ac:dyDescent="0.25">
      <c r="A27" s="116" t="s">
        <v>64</v>
      </c>
      <c r="B27" s="117" t="s">
        <v>77</v>
      </c>
      <c r="C27" s="108"/>
      <c r="D27" s="88"/>
      <c r="E27" s="89"/>
    </row>
    <row r="28" spans="1:6" ht="25.15" customHeight="1" thickBot="1" x14ac:dyDescent="0.3">
      <c r="A28" s="106" t="s">
        <v>8</v>
      </c>
      <c r="B28" s="74" t="s">
        <v>50</v>
      </c>
      <c r="C28" s="35">
        <v>3</v>
      </c>
      <c r="D28" s="6"/>
      <c r="E28" s="10">
        <f t="shared" si="1"/>
        <v>0</v>
      </c>
    </row>
    <row r="29" spans="1:6" ht="25.15" customHeight="1" thickBot="1" x14ac:dyDescent="0.25">
      <c r="A29" s="107" t="s">
        <v>9</v>
      </c>
      <c r="B29" s="74" t="s">
        <v>65</v>
      </c>
      <c r="C29" s="42"/>
      <c r="D29" s="66"/>
      <c r="E29" s="67"/>
    </row>
    <row r="30" spans="1:6" ht="40.15" customHeight="1" x14ac:dyDescent="0.25">
      <c r="A30" s="109" t="s">
        <v>84</v>
      </c>
      <c r="B30" s="75" t="s">
        <v>66</v>
      </c>
      <c r="C30" s="39">
        <v>5</v>
      </c>
      <c r="D30" s="93"/>
      <c r="E30" s="94">
        <f t="shared" si="1"/>
        <v>0</v>
      </c>
      <c r="F30" s="105" t="str">
        <f>IF(AND(D30&gt;0,D31&gt;0),"ERROR:  You may Choose Only 2.E.1 OR 2.E.2","")</f>
        <v/>
      </c>
    </row>
    <row r="31" spans="1:6" ht="27" customHeight="1" thickBot="1" x14ac:dyDescent="0.3">
      <c r="A31" s="115" t="s">
        <v>85</v>
      </c>
      <c r="B31" s="76" t="s">
        <v>26</v>
      </c>
      <c r="C31" s="50">
        <v>3</v>
      </c>
      <c r="D31" s="101"/>
      <c r="E31" s="9">
        <f t="shared" si="1"/>
        <v>0</v>
      </c>
      <c r="F31" s="105" t="str">
        <f>IF(AND(D30&gt;0,D31&gt;0),"ERROR:  You may Choose Only 2.E.1 OR 2.E.2","")</f>
        <v/>
      </c>
    </row>
    <row r="32" spans="1:6" ht="38.450000000000003" customHeight="1" thickBot="1" x14ac:dyDescent="0.3">
      <c r="A32" s="111" t="s">
        <v>25</v>
      </c>
      <c r="B32" s="77" t="s">
        <v>51</v>
      </c>
      <c r="C32" s="35">
        <v>10</v>
      </c>
      <c r="D32" s="90"/>
      <c r="E32" s="12">
        <f t="shared" si="1"/>
        <v>0</v>
      </c>
    </row>
    <row r="33" spans="1:6" ht="27" customHeight="1" thickBot="1" x14ac:dyDescent="0.3">
      <c r="A33" s="106" t="s">
        <v>11</v>
      </c>
      <c r="B33" s="74" t="s">
        <v>10</v>
      </c>
      <c r="C33" s="35">
        <v>5</v>
      </c>
      <c r="D33" s="90"/>
      <c r="E33" s="12">
        <f t="shared" si="1"/>
        <v>0</v>
      </c>
    </row>
    <row r="34" spans="1:6" ht="29.1" customHeight="1" thickBot="1" x14ac:dyDescent="0.3">
      <c r="A34" s="106" t="s">
        <v>13</v>
      </c>
      <c r="B34" s="74" t="s">
        <v>37</v>
      </c>
      <c r="C34" s="35">
        <v>15</v>
      </c>
      <c r="D34" s="90"/>
      <c r="E34" s="12">
        <f t="shared" si="1"/>
        <v>0</v>
      </c>
    </row>
    <row r="35" spans="1:6" ht="30.6" customHeight="1" thickBot="1" x14ac:dyDescent="0.3">
      <c r="A35" s="106" t="s">
        <v>24</v>
      </c>
      <c r="B35" s="74" t="s">
        <v>38</v>
      </c>
      <c r="C35" s="35">
        <v>10</v>
      </c>
      <c r="D35" s="90"/>
      <c r="E35" s="12">
        <f t="shared" si="1"/>
        <v>0</v>
      </c>
    </row>
    <row r="36" spans="1:6" ht="19.899999999999999" customHeight="1" thickBot="1" x14ac:dyDescent="0.25">
      <c r="A36" s="116" t="s">
        <v>14</v>
      </c>
      <c r="B36" s="117" t="s">
        <v>72</v>
      </c>
      <c r="C36" s="108"/>
      <c r="D36" s="66"/>
      <c r="E36" s="67"/>
    </row>
    <row r="37" spans="1:6" ht="31.7" customHeight="1" thickBot="1" x14ac:dyDescent="0.3">
      <c r="A37" s="106" t="s">
        <v>67</v>
      </c>
      <c r="B37" s="74" t="s">
        <v>39</v>
      </c>
      <c r="C37" s="35">
        <v>10</v>
      </c>
      <c r="D37" s="6"/>
      <c r="E37" s="10">
        <f t="shared" si="1"/>
        <v>0</v>
      </c>
    </row>
    <row r="38" spans="1:6" ht="28.5" customHeight="1" x14ac:dyDescent="0.2">
      <c r="A38" s="104" t="s">
        <v>91</v>
      </c>
      <c r="B38" s="114" t="s">
        <v>12</v>
      </c>
      <c r="C38" s="42"/>
      <c r="D38" s="66"/>
      <c r="E38" s="67"/>
    </row>
    <row r="39" spans="1:6" ht="31.7" customHeight="1" x14ac:dyDescent="0.25">
      <c r="A39" s="109" t="s">
        <v>92</v>
      </c>
      <c r="B39" s="41" t="s">
        <v>102</v>
      </c>
      <c r="C39" s="51">
        <v>5</v>
      </c>
      <c r="D39" s="93"/>
      <c r="E39" s="94">
        <f t="shared" si="1"/>
        <v>0</v>
      </c>
      <c r="F39" s="105" t="str">
        <f>IF(AND(D39&gt;0,D40&gt;0),"ERROR:  You may Choose Only 2.L.1 OR 2.L.2","")</f>
        <v/>
      </c>
    </row>
    <row r="40" spans="1:6" ht="42.6" customHeight="1" thickBot="1" x14ac:dyDescent="0.3">
      <c r="A40" s="109" t="s">
        <v>93</v>
      </c>
      <c r="B40" s="41" t="s">
        <v>31</v>
      </c>
      <c r="C40" s="51">
        <v>3</v>
      </c>
      <c r="D40" s="6"/>
      <c r="E40" s="10">
        <f t="shared" si="1"/>
        <v>0</v>
      </c>
      <c r="F40" s="105" t="str">
        <f>IF(AND(D39&gt;0,D40&gt;0),"ERROR:  You may Choose Only 2.L.1 OR 2.L.2","")</f>
        <v/>
      </c>
    </row>
    <row r="41" spans="1:6" ht="19.899999999999999" customHeight="1" thickBot="1" x14ac:dyDescent="0.25">
      <c r="A41" s="119" t="s">
        <v>94</v>
      </c>
      <c r="B41" s="124" t="s">
        <v>83</v>
      </c>
      <c r="C41" s="108"/>
      <c r="D41" s="66"/>
      <c r="E41" s="67"/>
    </row>
    <row r="42" spans="1:6" ht="26.65" customHeight="1" thickBot="1" x14ac:dyDescent="0.3">
      <c r="A42" s="106" t="s">
        <v>95</v>
      </c>
      <c r="B42" s="79" t="s">
        <v>27</v>
      </c>
      <c r="C42" s="35">
        <v>7</v>
      </c>
      <c r="D42" s="99"/>
      <c r="E42" s="100">
        <f t="shared" si="1"/>
        <v>0</v>
      </c>
    </row>
    <row r="43" spans="1:6" ht="26.65" customHeight="1" thickBot="1" x14ac:dyDescent="0.3">
      <c r="A43" s="106" t="s">
        <v>96</v>
      </c>
      <c r="B43" s="79" t="s">
        <v>40</v>
      </c>
      <c r="C43" s="52">
        <v>5</v>
      </c>
      <c r="D43" s="6"/>
      <c r="E43" s="10">
        <f t="shared" si="1"/>
        <v>0</v>
      </c>
    </row>
    <row r="44" spans="1:6" ht="19.899999999999999" customHeight="1" thickBot="1" x14ac:dyDescent="0.25">
      <c r="A44" s="120" t="s">
        <v>97</v>
      </c>
      <c r="B44" s="117" t="s">
        <v>83</v>
      </c>
      <c r="C44" s="108"/>
      <c r="D44" s="66"/>
      <c r="E44" s="67"/>
    </row>
    <row r="45" spans="1:6" ht="19.899999999999999" customHeight="1" thickBot="1" x14ac:dyDescent="0.25">
      <c r="A45" s="118" t="s">
        <v>98</v>
      </c>
      <c r="B45" s="117" t="s">
        <v>77</v>
      </c>
      <c r="C45" s="108"/>
      <c r="D45" s="66"/>
      <c r="E45" s="67"/>
    </row>
    <row r="46" spans="1:6" ht="19.899999999999999" customHeight="1" thickBot="1" x14ac:dyDescent="0.25">
      <c r="A46" s="116" t="s">
        <v>99</v>
      </c>
      <c r="B46" s="117" t="s">
        <v>77</v>
      </c>
      <c r="C46" s="108"/>
      <c r="D46" s="66"/>
      <c r="E46" s="67"/>
    </row>
    <row r="47" spans="1:6" ht="19.899999999999999" customHeight="1" thickBot="1" x14ac:dyDescent="0.25">
      <c r="A47" s="116" t="s">
        <v>100</v>
      </c>
      <c r="B47" s="117" t="s">
        <v>77</v>
      </c>
      <c r="C47" s="108"/>
      <c r="D47" s="66"/>
      <c r="E47" s="67"/>
    </row>
    <row r="48" spans="1:6" ht="19.899999999999999" customHeight="1" thickBot="1" x14ac:dyDescent="0.25">
      <c r="A48" s="118" t="s">
        <v>101</v>
      </c>
      <c r="B48" s="117" t="s">
        <v>77</v>
      </c>
      <c r="C48" s="108"/>
      <c r="D48" s="66"/>
      <c r="E48" s="67"/>
    </row>
    <row r="49" spans="1:6" ht="30.75" customHeight="1" thickBot="1" x14ac:dyDescent="0.3">
      <c r="A49" s="53"/>
      <c r="B49" s="44" t="s">
        <v>15</v>
      </c>
      <c r="C49" s="54"/>
      <c r="D49" s="84"/>
      <c r="E49" s="11">
        <f>IF(SUM(E24:E43)&gt;$C$23,$C$23,SUM(E24:E43))</f>
        <v>0</v>
      </c>
    </row>
    <row r="50" spans="1:6" ht="35.25" customHeight="1" thickBot="1" x14ac:dyDescent="0.25">
      <c r="A50" s="55"/>
      <c r="B50" s="97" t="s">
        <v>88</v>
      </c>
      <c r="C50" s="47">
        <v>15</v>
      </c>
      <c r="D50" s="102"/>
      <c r="E50" s="103"/>
    </row>
    <row r="51" spans="1:6" ht="33" customHeight="1" thickBot="1" x14ac:dyDescent="0.3">
      <c r="A51" s="48" t="s">
        <v>53</v>
      </c>
      <c r="B51" s="80" t="s">
        <v>68</v>
      </c>
      <c r="C51" s="35">
        <v>3</v>
      </c>
      <c r="D51" s="90"/>
      <c r="E51" s="12">
        <f>IF(D51 = 1,$C51,0)</f>
        <v>0</v>
      </c>
      <c r="F51" s="105" t="str">
        <f>IF(AND(D51&gt;0,D52&gt;0),"ERROR:  You may Choose Only 3.A OR 3.B","")</f>
        <v/>
      </c>
    </row>
    <row r="52" spans="1:6" ht="33.75" customHeight="1" thickBot="1" x14ac:dyDescent="0.3">
      <c r="A52" s="64" t="s">
        <v>16</v>
      </c>
      <c r="B52" s="81" t="s">
        <v>18</v>
      </c>
      <c r="C52" s="52">
        <v>10</v>
      </c>
      <c r="D52" s="90"/>
      <c r="E52" s="12">
        <f>IF(D52 = 1,$C52,0)</f>
        <v>0</v>
      </c>
      <c r="F52" s="105" t="str">
        <f>IF(AND(D51&gt;0,D52&gt;0),"ERROR:  You may Choose Only 3.A OR 3.B","")</f>
        <v/>
      </c>
    </row>
    <row r="53" spans="1:6" ht="39" customHeight="1" thickBot="1" x14ac:dyDescent="0.3">
      <c r="A53" s="48" t="s">
        <v>17</v>
      </c>
      <c r="B53" s="80" t="s">
        <v>32</v>
      </c>
      <c r="C53" s="35">
        <v>5</v>
      </c>
      <c r="D53" s="90"/>
      <c r="E53" s="12">
        <f>IF(D53 = 1,$C53,0)</f>
        <v>0</v>
      </c>
    </row>
    <row r="54" spans="1:6" ht="27" customHeight="1" thickBot="1" x14ac:dyDescent="0.3">
      <c r="A54" s="65" t="s">
        <v>19</v>
      </c>
      <c r="B54" s="82" t="s">
        <v>30</v>
      </c>
      <c r="C54" s="50">
        <v>5</v>
      </c>
      <c r="D54" s="90"/>
      <c r="E54" s="12">
        <f>IF(D54 = 1,$C54,0)</f>
        <v>0</v>
      </c>
    </row>
    <row r="55" spans="1:6" ht="27" customHeight="1" thickBot="1" x14ac:dyDescent="0.3">
      <c r="A55" s="64" t="s">
        <v>20</v>
      </c>
      <c r="B55" s="80" t="s">
        <v>21</v>
      </c>
      <c r="C55" s="52">
        <v>5</v>
      </c>
      <c r="D55" s="90"/>
      <c r="E55" s="12">
        <f>IF(D55 = 1,$C55,0)</f>
        <v>0</v>
      </c>
    </row>
    <row r="56" spans="1:6" ht="19.899999999999999" customHeight="1" thickBot="1" x14ac:dyDescent="0.25">
      <c r="A56" s="116" t="s">
        <v>103</v>
      </c>
      <c r="B56" s="117" t="s">
        <v>83</v>
      </c>
      <c r="C56" s="108"/>
      <c r="D56" s="66"/>
      <c r="E56" s="67"/>
    </row>
    <row r="57" spans="1:6" ht="39" customHeight="1" thickBot="1" x14ac:dyDescent="0.3">
      <c r="A57" s="43"/>
      <c r="B57" s="44" t="s">
        <v>22</v>
      </c>
      <c r="C57" s="56"/>
      <c r="D57" s="84"/>
      <c r="E57" s="11">
        <f>IF(SUM(E51:E55)&gt;$C$50,$C$50,SUM(E51:E55))</f>
        <v>0</v>
      </c>
    </row>
    <row r="58" spans="1:6" ht="35.25" customHeight="1" thickBot="1" x14ac:dyDescent="0.3">
      <c r="A58" s="55"/>
      <c r="B58" s="98" t="s">
        <v>89</v>
      </c>
      <c r="C58" s="47">
        <v>50</v>
      </c>
      <c r="D58" s="85"/>
      <c r="E58" s="12"/>
    </row>
    <row r="59" spans="1:6" ht="19.899999999999999" customHeight="1" thickBot="1" x14ac:dyDescent="0.25">
      <c r="A59" s="120" t="s">
        <v>69</v>
      </c>
      <c r="B59" s="117" t="s">
        <v>72</v>
      </c>
      <c r="C59" s="108"/>
      <c r="D59" s="66"/>
      <c r="E59" s="67"/>
    </row>
    <row r="60" spans="1:6" ht="19.899999999999999" customHeight="1" thickBot="1" x14ac:dyDescent="0.25">
      <c r="A60" s="116" t="s">
        <v>70</v>
      </c>
      <c r="B60" s="117" t="s">
        <v>77</v>
      </c>
      <c r="C60" s="108"/>
      <c r="D60" s="66"/>
      <c r="E60" s="67"/>
    </row>
    <row r="61" spans="1:6" ht="19.899999999999999" customHeight="1" thickBot="1" x14ac:dyDescent="0.25">
      <c r="A61" s="116" t="s">
        <v>71</v>
      </c>
      <c r="B61" s="117" t="s">
        <v>83</v>
      </c>
      <c r="C61" s="108"/>
      <c r="D61" s="66"/>
      <c r="E61" s="67"/>
    </row>
    <row r="62" spans="1:6" ht="19.899999999999999" customHeight="1" thickBot="1" x14ac:dyDescent="0.25">
      <c r="A62" s="116" t="s">
        <v>104</v>
      </c>
      <c r="B62" s="117" t="s">
        <v>77</v>
      </c>
      <c r="C62" s="108"/>
      <c r="D62" s="66"/>
      <c r="E62" s="67"/>
    </row>
    <row r="63" spans="1:6" ht="19.899999999999999" customHeight="1" thickBot="1" x14ac:dyDescent="0.25">
      <c r="A63" s="116" t="s">
        <v>105</v>
      </c>
      <c r="B63" s="117" t="s">
        <v>77</v>
      </c>
      <c r="C63" s="108"/>
      <c r="D63" s="66"/>
      <c r="E63" s="67"/>
    </row>
    <row r="64" spans="1:6" ht="31.9" customHeight="1" thickBot="1" x14ac:dyDescent="0.3">
      <c r="A64" s="33" t="s">
        <v>106</v>
      </c>
      <c r="B64" s="57" t="s">
        <v>45</v>
      </c>
      <c r="C64" s="58" t="s">
        <v>41</v>
      </c>
      <c r="D64" s="125"/>
      <c r="E64" s="100">
        <f>IF(D64&lt;16.8,0, IF(  ROUND(0.4518072*D64-7.5903614,2)  &gt; 15, 15, ROUND(0.4518072*D64-7.5903614,2))   )</f>
        <v>0</v>
      </c>
    </row>
    <row r="65" spans="1:5" ht="33.6" customHeight="1" x14ac:dyDescent="0.25">
      <c r="A65" s="59" t="s">
        <v>107</v>
      </c>
      <c r="B65" s="18" t="s">
        <v>42</v>
      </c>
      <c r="C65" s="19" t="s">
        <v>41</v>
      </c>
      <c r="D65" s="86"/>
      <c r="E65" s="10"/>
    </row>
    <row r="66" spans="1:5" ht="31.9" customHeight="1" x14ac:dyDescent="0.25">
      <c r="A66" s="20"/>
      <c r="B66" s="128" t="s">
        <v>46</v>
      </c>
      <c r="C66" s="129"/>
      <c r="D66" s="7"/>
      <c r="E66" s="10"/>
    </row>
    <row r="67" spans="1:5" ht="33.75" customHeight="1" x14ac:dyDescent="0.25">
      <c r="A67" s="20"/>
      <c r="B67" s="21"/>
      <c r="C67" s="22" t="s">
        <v>47</v>
      </c>
      <c r="D67" s="8"/>
      <c r="E67" s="10"/>
    </row>
    <row r="68" spans="1:5" ht="42" customHeight="1" thickBot="1" x14ac:dyDescent="0.3">
      <c r="A68" s="23"/>
      <c r="B68" s="24"/>
      <c r="C68" s="25" t="s">
        <v>48</v>
      </c>
      <c r="D68" s="127" t="str">
        <f>IF(OR(D66="",D67=""),"", D66/(D67/12))</f>
        <v/>
      </c>
      <c r="E68" s="9">
        <f xml:space="preserve"> IF(D68 = "", 0, IF( ROUND(D68*300,2) &gt; 15, 15, ROUND(D68*300,2)  ) )</f>
        <v>0</v>
      </c>
    </row>
    <row r="69" spans="1:5" ht="48" customHeight="1" thickBot="1" x14ac:dyDescent="0.3">
      <c r="A69" s="59" t="s">
        <v>108</v>
      </c>
      <c r="B69" s="60" t="s">
        <v>49</v>
      </c>
      <c r="C69" s="61" t="s">
        <v>109</v>
      </c>
      <c r="D69" s="126">
        <v>51</v>
      </c>
      <c r="E69" s="10">
        <f xml:space="preserve"> IF( OR(D69 &lt; 51,D69&gt;100), "Error", IF( ROUND(0.3061224*D69 - 10.612245,2) &gt; 25, 25, ROUND(0.3061224*D69 - 10.612245,2) ) )</f>
        <v>5</v>
      </c>
    </row>
    <row r="70" spans="1:5" ht="31.15" customHeight="1" thickBot="1" x14ac:dyDescent="0.3">
      <c r="A70" s="53"/>
      <c r="B70" s="62" t="s">
        <v>23</v>
      </c>
      <c r="C70" s="63"/>
      <c r="D70" s="84"/>
      <c r="E70" s="11">
        <f>IF(SUM(E64:E69)&gt;$C$58,$C$58,SUM(E64:E69))</f>
        <v>5</v>
      </c>
    </row>
    <row r="71" spans="1:5" ht="31.15" customHeight="1" thickBot="1" x14ac:dyDescent="0.3">
      <c r="A71" s="26"/>
      <c r="B71" s="27" t="s">
        <v>90</v>
      </c>
      <c r="C71" s="28"/>
      <c r="D71" s="87"/>
      <c r="E71" s="13">
        <f>SUM(E22+E49+E57+E70)</f>
        <v>5</v>
      </c>
    </row>
  </sheetData>
  <sheetProtection algorithmName="SHA-512" hashValue="75Zz2YovzLMefv8IVLTYj3SrlCre2FNEdjraTSZ2Q+RuPaXNy6+CCWRC/4sb3b1/yTioxoj4FrcO4XlfcAZbLQ==" saltValue="8WT6FSt1tFydS9F4UgBMIg==" spinCount="100000" sheet="1" objects="1" scenarios="1"/>
  <mergeCells count="4">
    <mergeCell ref="B66:C66"/>
    <mergeCell ref="D4:E4"/>
    <mergeCell ref="A3:C3"/>
    <mergeCell ref="A4:C4"/>
  </mergeCells>
  <dataValidations count="1">
    <dataValidation allowBlank="1" showInputMessage="1" showErrorMessage="1" prompt="LMI must be 51 or greater." sqref="D69"/>
  </dataValidations>
  <printOptions horizontalCentered="1"/>
  <pageMargins left="0.25" right="0.25" top="0.25" bottom="0.5" header="0.3" footer="0.3"/>
  <pageSetup scale="73" fitToHeight="0" orientation="portrait" r:id="rId1"/>
  <headerFooter>
    <oddFooter>&amp;L&amp;F</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CDBG ScoreCard</vt:lpstr>
      <vt:lpstr>'CDBG ScoreCard'!Print_Area</vt:lpstr>
      <vt:lpstr>'CDBG ScoreCard'!Print_Titles</vt:lpstr>
    </vt:vector>
  </TitlesOfParts>
  <Company>NCDENR 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H Colson</dc:creator>
  <cp:lastModifiedBy>Windows User</cp:lastModifiedBy>
  <cp:lastPrinted>2018-03-27T13:59:07Z</cp:lastPrinted>
  <dcterms:created xsi:type="dcterms:W3CDTF">2015-03-10T12:58:51Z</dcterms:created>
  <dcterms:modified xsi:type="dcterms:W3CDTF">2018-03-27T13:59:08Z</dcterms:modified>
</cp:coreProperties>
</file>