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255" windowWidth="19200" windowHeight="11160"/>
  </bookViews>
  <sheets>
    <sheet name="Page 1" sheetId="1" r:id="rId1"/>
    <sheet name="Certification Page" sheetId="9" r:id="rId2"/>
    <sheet name="Formulas" sheetId="7" r:id="rId3"/>
    <sheet name="Dropdown Menu" sheetId="8" state="hidden" r:id="rId4"/>
  </sheets>
  <definedNames>
    <definedName name="County">'Dropdown Menu'!$B$1:$B$101</definedName>
    <definedName name="Flow" localSheetId="1">'Dropdown Menu'!#REF!</definedName>
    <definedName name="Flow">'Dropdown Menu'!#REF!</definedName>
    <definedName name="LOAD">'Dropdown Menu'!$D$1:$D$4</definedName>
    <definedName name="Month">'Dropdown Menu'!$A$1:$A$13</definedName>
    <definedName name="Parameters" localSheetId="1">Formulas!#REF!</definedName>
    <definedName name="Parameters">Formulas!#REF!</definedName>
    <definedName name="PCS" localSheetId="1">Formulas!#REF!</definedName>
    <definedName name="PCS">Formulas!#REF!</definedName>
    <definedName name="PCSCODE" localSheetId="1">Formulas!#REF!</definedName>
    <definedName name="PCSCODE">Formulas!#REF!</definedName>
    <definedName name="PPI" localSheetId="1">'Dropdown Menu'!#REF!</definedName>
    <definedName name="PPI">'Dropdown Menu'!#REF!</definedName>
    <definedName name="_xlnm.Print_Area" localSheetId="1">'Certification Page'!$B$1:$V$19</definedName>
    <definedName name="_xlnm.Print_Area" localSheetId="2">Formulas!#REF!</definedName>
    <definedName name="_xlnm.Print_Area" localSheetId="0">'Page 1'!$B$1:$V$23</definedName>
    <definedName name="SamplingType" localSheetId="1">'Dropdown Menu'!#REF!</definedName>
    <definedName name="SamplingType">'Dropdown Menu'!#REF!</definedName>
    <definedName name="Weather" localSheetId="1">'Dropdown Menu'!#REF!</definedName>
    <definedName name="Weather">'Dropdown Menu'!#REF!</definedName>
    <definedName name="Year">'Dropdown Menu'!$C$1:$C$21</definedName>
  </definedNames>
  <calcPr calcId="125725"/>
</workbook>
</file>

<file path=xl/calcChain.xml><?xml version="1.0" encoding="utf-8"?>
<calcChain xmlns="http://schemas.openxmlformats.org/spreadsheetml/2006/main">
  <c r="T7" i="1"/>
  <c r="P7"/>
  <c r="L7"/>
  <c r="H7"/>
  <c r="V20" l="1"/>
  <c r="V19"/>
  <c r="V18"/>
  <c r="V17"/>
  <c r="V16"/>
  <c r="V15"/>
  <c r="V14"/>
  <c r="V13"/>
  <c r="V12"/>
  <c r="V11"/>
  <c r="V10"/>
  <c r="V9"/>
  <c r="R20"/>
  <c r="R19"/>
  <c r="R18"/>
  <c r="R17"/>
  <c r="R16"/>
  <c r="R15"/>
  <c r="R14"/>
  <c r="R13"/>
  <c r="R12"/>
  <c r="R11"/>
  <c r="R10"/>
  <c r="R9"/>
  <c r="N20"/>
  <c r="N19"/>
  <c r="N18"/>
  <c r="N17"/>
  <c r="N16"/>
  <c r="N15"/>
  <c r="N14"/>
  <c r="N13"/>
  <c r="N12"/>
  <c r="N11"/>
  <c r="N10"/>
  <c r="N9"/>
  <c r="J20"/>
  <c r="J19"/>
  <c r="J18"/>
  <c r="J17"/>
  <c r="J16"/>
  <c r="J15"/>
  <c r="J14"/>
  <c r="J13"/>
  <c r="J12"/>
  <c r="J11"/>
  <c r="J10"/>
  <c r="J9"/>
  <c r="U20"/>
  <c r="U19"/>
  <c r="U18"/>
  <c r="U17"/>
  <c r="U16"/>
  <c r="U15"/>
  <c r="U14"/>
  <c r="U13"/>
  <c r="U12"/>
  <c r="U11"/>
  <c r="U10"/>
  <c r="U9"/>
  <c r="Q20"/>
  <c r="Q19"/>
  <c r="Q18"/>
  <c r="Q17"/>
  <c r="Q16"/>
  <c r="Q15"/>
  <c r="Q14"/>
  <c r="Q13"/>
  <c r="Q12"/>
  <c r="Q11"/>
  <c r="Q10"/>
  <c r="Q9"/>
  <c r="M20"/>
  <c r="M19"/>
  <c r="M18"/>
  <c r="M17"/>
  <c r="M16"/>
  <c r="M15"/>
  <c r="M14"/>
  <c r="M13"/>
  <c r="M12"/>
  <c r="M11"/>
  <c r="M10"/>
  <c r="M9"/>
  <c r="I20"/>
  <c r="I19"/>
  <c r="I18"/>
  <c r="I17"/>
  <c r="I16"/>
  <c r="I15"/>
  <c r="I14"/>
  <c r="I13"/>
  <c r="I12"/>
  <c r="I11"/>
  <c r="I10"/>
  <c r="I9"/>
  <c r="E20"/>
  <c r="E19"/>
  <c r="E18"/>
  <c r="E17"/>
  <c r="E16"/>
  <c r="E15"/>
  <c r="E14"/>
  <c r="E13"/>
  <c r="E12"/>
  <c r="E11"/>
  <c r="E10"/>
  <c r="E9"/>
  <c r="F9" s="1"/>
  <c r="F13" l="1"/>
  <c r="F17"/>
  <c r="F11"/>
  <c r="F15"/>
  <c r="F10"/>
  <c r="F12"/>
  <c r="F14"/>
  <c r="F16"/>
  <c r="F18"/>
  <c r="F20"/>
  <c r="F19"/>
  <c r="Q21"/>
  <c r="I21"/>
  <c r="B20"/>
  <c r="B22"/>
  <c r="B21"/>
  <c r="V7"/>
  <c r="U7"/>
  <c r="R7"/>
  <c r="Q7"/>
  <c r="N7"/>
  <c r="M7"/>
  <c r="J7"/>
  <c r="I7"/>
  <c r="F7"/>
  <c r="E7"/>
  <c r="D7"/>
  <c r="A20" l="1"/>
  <c r="A19" s="1"/>
  <c r="A18" s="1"/>
  <c r="A17" s="1"/>
  <c r="A16" s="1"/>
  <c r="A15" s="1"/>
  <c r="A14" s="1"/>
  <c r="A13" s="1"/>
  <c r="A12" s="1"/>
  <c r="A11" s="1"/>
  <c r="A10" s="1"/>
  <c r="A9" s="1"/>
  <c r="B9" s="1"/>
  <c r="E21"/>
  <c r="M21"/>
  <c r="U21"/>
  <c r="C3" i="8"/>
  <c r="C4" s="1"/>
  <c r="C5" s="1"/>
  <c r="C6" s="1"/>
  <c r="C7" s="1"/>
  <c r="C8" s="1"/>
  <c r="C9" s="1"/>
  <c r="C10" s="1"/>
  <c r="C11" s="1"/>
  <c r="C12" s="1"/>
  <c r="C13" s="1"/>
  <c r="C14" s="1"/>
  <c r="C15" s="1"/>
  <c r="C16" s="1"/>
  <c r="C17" s="1"/>
  <c r="C18" s="1"/>
  <c r="C19" s="1"/>
  <c r="C20" s="1"/>
  <c r="C21" s="1"/>
  <c r="B18" i="1" l="1"/>
  <c r="B19"/>
  <c r="B17"/>
  <c r="B16" l="1"/>
  <c r="B15" l="1"/>
  <c r="B14" l="1"/>
  <c r="B13" l="1"/>
  <c r="B12" l="1"/>
  <c r="B11" l="1"/>
  <c r="B10" l="1"/>
</calcChain>
</file>

<file path=xl/comments1.xml><?xml version="1.0" encoding="utf-8"?>
<comments xmlns="http://schemas.openxmlformats.org/spreadsheetml/2006/main">
  <authors>
    <author>Nathaniel Thornburg</author>
  </authors>
  <commentList>
    <comment ref="C7" authorId="0">
      <text>
        <r>
          <rPr>
            <sz val="8"/>
            <color indexed="81"/>
            <rFont val="Tahoma"/>
            <family val="2"/>
          </rPr>
          <t>Volume Applied is the volume of water reported on the NDAR-1 for this field for each particular month.</t>
        </r>
      </text>
    </comment>
    <comment ref="D7" authorId="0">
      <text>
        <r>
          <rPr>
            <sz val="8"/>
            <color indexed="81"/>
            <rFont val="Tahoma"/>
            <family val="2"/>
          </rPr>
          <t>Average Concentration is the average concentration reported on the NDMR for the selected parameter for each particular month.</t>
        </r>
      </text>
    </comment>
    <comment ref="G7" authorId="0">
      <text>
        <r>
          <rPr>
            <sz val="8"/>
            <color indexed="81"/>
            <rFont val="Tahoma"/>
            <family val="2"/>
          </rPr>
          <t>Volume Applied is the volume of water reported on the NDAR-1 for this field for each particular month.</t>
        </r>
      </text>
    </comment>
    <comment ref="H7" authorId="0">
      <text>
        <r>
          <rPr>
            <sz val="8"/>
            <color indexed="81"/>
            <rFont val="Tahoma"/>
            <family val="2"/>
          </rPr>
          <t>Average Concentration is the average concentration reported on the NDMR for the selected parameter for each particular month.</t>
        </r>
      </text>
    </comment>
    <comment ref="K7" authorId="0">
      <text>
        <r>
          <rPr>
            <sz val="8"/>
            <color indexed="81"/>
            <rFont val="Tahoma"/>
            <family val="2"/>
          </rPr>
          <t>Volume Applied is the volume of water reported on the NDAR-1 for this field for each particular month.</t>
        </r>
      </text>
    </comment>
    <comment ref="L7" authorId="0">
      <text>
        <r>
          <rPr>
            <sz val="8"/>
            <color indexed="81"/>
            <rFont val="Tahoma"/>
            <family val="2"/>
          </rPr>
          <t>Average Concentration is the average concentration reported on the NDMR for the selected parameter for each particular month.</t>
        </r>
      </text>
    </comment>
    <comment ref="O7" authorId="0">
      <text>
        <r>
          <rPr>
            <sz val="8"/>
            <color indexed="81"/>
            <rFont val="Tahoma"/>
            <family val="2"/>
          </rPr>
          <t>Volume Applied is the volume of water reported on the NDAR-1 for this field for each particular month.</t>
        </r>
      </text>
    </comment>
    <comment ref="P7" authorId="0">
      <text>
        <r>
          <rPr>
            <sz val="8"/>
            <color indexed="81"/>
            <rFont val="Tahoma"/>
            <family val="2"/>
          </rPr>
          <t>Average Concentration is the average concentration reported on the NDMR for the selected parameter for each particular month.</t>
        </r>
      </text>
    </comment>
    <comment ref="S7" authorId="0">
      <text>
        <r>
          <rPr>
            <sz val="8"/>
            <color indexed="81"/>
            <rFont val="Tahoma"/>
            <family val="2"/>
          </rPr>
          <t>Volume Applied is the volume of water reported on the NDAR-1 for this field for each particular month.</t>
        </r>
      </text>
    </comment>
    <comment ref="T7" authorId="0">
      <text>
        <r>
          <rPr>
            <sz val="8"/>
            <color indexed="81"/>
            <rFont val="Tahoma"/>
            <family val="2"/>
          </rPr>
          <t>Average Concentration is the average concentration reported on the NDMR for the selected parameter for each particular month.</t>
        </r>
      </text>
    </comment>
  </commentList>
</comments>
</file>

<file path=xl/sharedStrings.xml><?xml version="1.0" encoding="utf-8"?>
<sst xmlns="http://schemas.openxmlformats.org/spreadsheetml/2006/main" count="211" uniqueCount="167">
  <si>
    <t>1617 Mail Service Center</t>
  </si>
  <si>
    <t>Date</t>
  </si>
  <si>
    <t>Facility Name:</t>
  </si>
  <si>
    <t>Month:</t>
  </si>
  <si>
    <t>Year:</t>
  </si>
  <si>
    <t>County:</t>
  </si>
  <si>
    <t>Information Processing Unit</t>
  </si>
  <si>
    <t>Operator in Responsible Charge (ORC) Certification</t>
  </si>
  <si>
    <t>Permittee Certification</t>
  </si>
  <si>
    <t>Phone Number:</t>
  </si>
  <si>
    <t>Signature</t>
  </si>
  <si>
    <t>By this signature, I certify that this report is accurrate and complete to the best of my knowledge.</t>
  </si>
  <si>
    <t>I certify, under penalty of law, that this document and all attachments were prepared under my direction or supervision in accordance with a system designed to assure that all qualified personnel properly gathered and evaluated the information submitted. Based on my inquiry of the person or persons who manage the system, or those persons directly responsible for gathering the information, the information submitted is, to the best of my knowledge and belief, true, accurate, and complete. I am aware that there are significant penalties for submitting false information, including the possibility of fines and imprisonment for knowing violations.</t>
  </si>
  <si>
    <t>Raleigh, North Carolina 27699-1617</t>
  </si>
  <si>
    <t>Mail Original and Two Copies to:</t>
  </si>
  <si>
    <t xml:space="preserve">Alamance  </t>
  </si>
  <si>
    <t xml:space="preserve">Alexander  </t>
  </si>
  <si>
    <t xml:space="preserve">Alleghany  </t>
  </si>
  <si>
    <t xml:space="preserve">Anson  </t>
  </si>
  <si>
    <t xml:space="preserve">Ashe  </t>
  </si>
  <si>
    <t xml:space="preserve">Avery  </t>
  </si>
  <si>
    <t xml:space="preserve">Beaufort  </t>
  </si>
  <si>
    <t xml:space="preserve">Bertie  </t>
  </si>
  <si>
    <t xml:space="preserve">Bladen  </t>
  </si>
  <si>
    <t xml:space="preserve">Brunswick  </t>
  </si>
  <si>
    <t xml:space="preserve">Buncombe  </t>
  </si>
  <si>
    <t xml:space="preserve">Burke  </t>
  </si>
  <si>
    <t xml:space="preserve">Cabarrus  </t>
  </si>
  <si>
    <t xml:space="preserve">Caldwell  </t>
  </si>
  <si>
    <t xml:space="preserve">Camden  </t>
  </si>
  <si>
    <t xml:space="preserve">Carteret  </t>
  </si>
  <si>
    <t xml:space="preserve">Caswell  </t>
  </si>
  <si>
    <t xml:space="preserve">Catawba  </t>
  </si>
  <si>
    <t xml:space="preserve">Chatham  </t>
  </si>
  <si>
    <t xml:space="preserve">Cherokee  </t>
  </si>
  <si>
    <t xml:space="preserve">Chowan  </t>
  </si>
  <si>
    <t xml:space="preserve">Clay  </t>
  </si>
  <si>
    <t xml:space="preserve">Cleveland  </t>
  </si>
  <si>
    <t xml:space="preserve">Columbus  </t>
  </si>
  <si>
    <t xml:space="preserve">Craven  </t>
  </si>
  <si>
    <t xml:space="preserve">Cumberland  </t>
  </si>
  <si>
    <t xml:space="preserve">Currituck  </t>
  </si>
  <si>
    <t xml:space="preserve">Dare  </t>
  </si>
  <si>
    <t xml:space="preserve">Davidson  </t>
  </si>
  <si>
    <t xml:space="preserve">Davie  </t>
  </si>
  <si>
    <t xml:space="preserve">Duplin  </t>
  </si>
  <si>
    <t xml:space="preserve">Durham  </t>
  </si>
  <si>
    <t xml:space="preserve">Edgecombe  </t>
  </si>
  <si>
    <t xml:space="preserve">Forsyth  </t>
  </si>
  <si>
    <t xml:space="preserve">Franklin  </t>
  </si>
  <si>
    <t xml:space="preserve">Gaston  </t>
  </si>
  <si>
    <t xml:space="preserve">Gates  </t>
  </si>
  <si>
    <t xml:space="preserve">Graham  </t>
  </si>
  <si>
    <t xml:space="preserve">Granville  </t>
  </si>
  <si>
    <t xml:space="preserve">Greene  </t>
  </si>
  <si>
    <t xml:space="preserve">Guilford  </t>
  </si>
  <si>
    <t xml:space="preserve">Halifax  </t>
  </si>
  <si>
    <t xml:space="preserve">Harnett  </t>
  </si>
  <si>
    <t xml:space="preserve">Haywood  </t>
  </si>
  <si>
    <t xml:space="preserve">Henderson  </t>
  </si>
  <si>
    <t xml:space="preserve">Hertford  </t>
  </si>
  <si>
    <t xml:space="preserve">Hoke  </t>
  </si>
  <si>
    <t xml:space="preserve">Hyde  </t>
  </si>
  <si>
    <t xml:space="preserve">Iredell  </t>
  </si>
  <si>
    <t xml:space="preserve">Jackson  </t>
  </si>
  <si>
    <t xml:space="preserve">Johnston  </t>
  </si>
  <si>
    <t xml:space="preserve">Jones  </t>
  </si>
  <si>
    <t xml:space="preserve">Lee  </t>
  </si>
  <si>
    <t xml:space="preserve">Lenoir  </t>
  </si>
  <si>
    <t xml:space="preserve">Lincoln  </t>
  </si>
  <si>
    <t xml:space="preserve">Macon  </t>
  </si>
  <si>
    <t xml:space="preserve">Madison  </t>
  </si>
  <si>
    <t xml:space="preserve">Martin  </t>
  </si>
  <si>
    <t xml:space="preserve">McDowell  </t>
  </si>
  <si>
    <t xml:space="preserve">Mecklenburg  </t>
  </si>
  <si>
    <t xml:space="preserve">Mitchell  </t>
  </si>
  <si>
    <t xml:space="preserve">Montgomery  </t>
  </si>
  <si>
    <t xml:space="preserve">Moore  </t>
  </si>
  <si>
    <t xml:space="preserve">Nash  </t>
  </si>
  <si>
    <t xml:space="preserve">New Hanover  </t>
  </si>
  <si>
    <t xml:space="preserve">Northampton  </t>
  </si>
  <si>
    <t xml:space="preserve">Onslow  </t>
  </si>
  <si>
    <t xml:space="preserve">Orange  </t>
  </si>
  <si>
    <t xml:space="preserve">Pamlico  </t>
  </si>
  <si>
    <t xml:space="preserve">Pasquotank  </t>
  </si>
  <si>
    <t xml:space="preserve">Pender  </t>
  </si>
  <si>
    <t xml:space="preserve">Perquimans  </t>
  </si>
  <si>
    <t xml:space="preserve">Person  </t>
  </si>
  <si>
    <t xml:space="preserve">Pitt  </t>
  </si>
  <si>
    <t xml:space="preserve">Polk  </t>
  </si>
  <si>
    <t xml:space="preserve">Randolph  </t>
  </si>
  <si>
    <t xml:space="preserve">Richmond  </t>
  </si>
  <si>
    <t xml:space="preserve">Robeson  </t>
  </si>
  <si>
    <t xml:space="preserve">Rockingham  </t>
  </si>
  <si>
    <t xml:space="preserve">Rowan  </t>
  </si>
  <si>
    <t xml:space="preserve">Rutherford  </t>
  </si>
  <si>
    <t xml:space="preserve">Sampson  </t>
  </si>
  <si>
    <t xml:space="preserve">Scotland  </t>
  </si>
  <si>
    <t xml:space="preserve">Stanly  </t>
  </si>
  <si>
    <t xml:space="preserve">Stokes  </t>
  </si>
  <si>
    <t xml:space="preserve">Surry  </t>
  </si>
  <si>
    <t xml:space="preserve">Swain  </t>
  </si>
  <si>
    <t xml:space="preserve">Transylvania  </t>
  </si>
  <si>
    <t xml:space="preserve">Tyrrell  </t>
  </si>
  <si>
    <t xml:space="preserve">Union  </t>
  </si>
  <si>
    <t xml:space="preserve">Vance  </t>
  </si>
  <si>
    <t xml:space="preserve">Wake  </t>
  </si>
  <si>
    <t xml:space="preserve">Warren  </t>
  </si>
  <si>
    <t xml:space="preserve">Washington  </t>
  </si>
  <si>
    <t xml:space="preserve">Watauga  </t>
  </si>
  <si>
    <t xml:space="preserve">Wayne  </t>
  </si>
  <si>
    <t xml:space="preserve">Wilkes  </t>
  </si>
  <si>
    <t xml:space="preserve">Wilson  </t>
  </si>
  <si>
    <t xml:space="preserve">Yadkin  </t>
  </si>
  <si>
    <t xml:space="preserve">Yancey  </t>
  </si>
  <si>
    <t>January</t>
  </si>
  <si>
    <t>February</t>
  </si>
  <si>
    <t>March</t>
  </si>
  <si>
    <t>April</t>
  </si>
  <si>
    <t>May</t>
  </si>
  <si>
    <t>June</t>
  </si>
  <si>
    <t>July</t>
  </si>
  <si>
    <t>August</t>
  </si>
  <si>
    <t>September</t>
  </si>
  <si>
    <t>October</t>
  </si>
  <si>
    <t>November</t>
  </si>
  <si>
    <t>December</t>
  </si>
  <si>
    <t>If the facility is non-compliant, please explain in the space below the reason(s) the facility was not in compliance.  Provide in your explanation the date(s) of the non-compliance and describe the corrective action(s) taken. Attach additional sheets if necessary.</t>
  </si>
  <si>
    <t xml:space="preserve"> Permittee:</t>
  </si>
  <si>
    <t xml:space="preserve"> Signing Official:</t>
  </si>
  <si>
    <t xml:space="preserve"> Signing Official's Title:</t>
  </si>
  <si>
    <t xml:space="preserve"> ORC:</t>
  </si>
  <si>
    <t xml:space="preserve"> Grade:</t>
  </si>
  <si>
    <t>Field Name:</t>
  </si>
  <si>
    <t>Area (acres):</t>
  </si>
  <si>
    <t>Cover Crop:</t>
  </si>
  <si>
    <t>Volume Applied</t>
  </si>
  <si>
    <t>gal</t>
  </si>
  <si>
    <t>Permit Exp.:</t>
  </si>
  <si>
    <t>Formulas</t>
  </si>
  <si>
    <t xml:space="preserve"> Has the ORC changed since the previous NDMLR?</t>
  </si>
  <si>
    <t>Field Loaded?</t>
  </si>
  <si>
    <t>lbs/ac</t>
  </si>
  <si>
    <t>Month</t>
  </si>
  <si>
    <t>Load Type:</t>
  </si>
  <si>
    <t>PAN</t>
  </si>
  <si>
    <r>
      <t>BOD</t>
    </r>
    <r>
      <rPr>
        <vertAlign val="subscript"/>
        <sz val="8"/>
        <rFont val="Times New Roman"/>
        <family val="1"/>
      </rPr>
      <t>5</t>
    </r>
  </si>
  <si>
    <t>TDS</t>
  </si>
  <si>
    <t xml:space="preserve"> Permit No.:</t>
  </si>
  <si>
    <t xml:space="preserve"> Phone No.:</t>
  </si>
  <si>
    <t xml:space="preserve"> Certification Number:</t>
  </si>
  <si>
    <t>Did the mass loading rates exceed the limits in Attachment B of your permit?</t>
  </si>
  <si>
    <t>mg/L</t>
  </si>
  <si>
    <t>Weather Codes</t>
  </si>
  <si>
    <t>Clear</t>
  </si>
  <si>
    <t>C</t>
  </si>
  <si>
    <t>Cloudy</t>
  </si>
  <si>
    <t>CL</t>
  </si>
  <si>
    <t>Partly Cloudy</t>
  </si>
  <si>
    <t>PC</t>
  </si>
  <si>
    <t>Rain</t>
  </si>
  <si>
    <t>R</t>
  </si>
  <si>
    <t>Sleet</t>
  </si>
  <si>
    <t>SL</t>
  </si>
  <si>
    <t>Snow</t>
  </si>
  <si>
    <t>SN</t>
  </si>
  <si>
    <t>Division of Water Resources</t>
  </si>
</sst>
</file>

<file path=xl/styles.xml><?xml version="1.0" encoding="utf-8"?>
<styleSheet xmlns="http://schemas.openxmlformats.org/spreadsheetml/2006/main">
  <numFmts count="3">
    <numFmt numFmtId="164" formatCode="00000"/>
    <numFmt numFmtId="165" formatCode="m/d/yy;@"/>
    <numFmt numFmtId="166" formatCode="0.0"/>
  </numFmts>
  <fonts count="18">
    <font>
      <sz val="10"/>
      <name val="Arial"/>
    </font>
    <font>
      <sz val="8"/>
      <name val="Arial"/>
      <family val="2"/>
    </font>
    <font>
      <b/>
      <sz val="14"/>
      <name val="Arial"/>
      <family val="2"/>
    </font>
    <font>
      <sz val="10"/>
      <name val="Arial"/>
      <family val="2"/>
    </font>
    <font>
      <b/>
      <sz val="10"/>
      <name val="Arial"/>
      <family val="2"/>
    </font>
    <font>
      <sz val="12"/>
      <name val="Arial"/>
      <family val="2"/>
    </font>
    <font>
      <b/>
      <sz val="11"/>
      <name val="Arial"/>
      <family val="2"/>
    </font>
    <font>
      <sz val="8"/>
      <name val="Tahoma"/>
      <family val="2"/>
    </font>
    <font>
      <sz val="8"/>
      <name val="Trebuchet MS"/>
      <family val="2"/>
    </font>
    <font>
      <sz val="8"/>
      <name val="Times New Roman"/>
      <family val="1"/>
    </font>
    <font>
      <sz val="16"/>
      <name val="Arial"/>
      <family val="2"/>
    </font>
    <font>
      <b/>
      <sz val="16"/>
      <name val="Arial"/>
      <family val="2"/>
    </font>
    <font>
      <sz val="11"/>
      <name val="Calibri"/>
      <family val="2"/>
    </font>
    <font>
      <b/>
      <sz val="12"/>
      <name val="Trebuchet MS"/>
      <family val="2"/>
    </font>
    <font>
      <vertAlign val="subscript"/>
      <sz val="8"/>
      <name val="Times New Roman"/>
      <family val="1"/>
    </font>
    <font>
      <sz val="8"/>
      <color indexed="81"/>
      <name val="Tahoma"/>
      <family val="2"/>
    </font>
    <font>
      <b/>
      <sz val="10"/>
      <name val="Trebuchet MS"/>
      <family val="2"/>
    </font>
    <font>
      <sz val="10"/>
      <name val="Trebuchet MS"/>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darkUp">
        <bgColor theme="0" tint="-0.249977111117893"/>
      </patternFill>
    </fill>
    <fill>
      <patternFill patternType="darkUp">
        <bgColor theme="0"/>
      </patternFill>
    </fill>
    <fill>
      <patternFill patternType="solid">
        <fgColor theme="0" tint="-0.24994659260841701"/>
        <bgColor indexed="64"/>
      </patternFill>
    </fill>
  </fills>
  <borders count="73">
    <border>
      <left/>
      <right/>
      <top/>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bottom/>
      <diagonal/>
    </border>
    <border>
      <left/>
      <right style="double">
        <color auto="1"/>
      </right>
      <top/>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bottom style="medium">
        <color indexed="64"/>
      </bottom>
      <diagonal/>
    </border>
    <border>
      <left style="double">
        <color indexed="64"/>
      </left>
      <right/>
      <top style="medium">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double">
        <color indexed="64"/>
      </right>
      <top style="medium">
        <color indexed="64"/>
      </top>
      <bottom style="medium">
        <color indexed="64"/>
      </bottom>
      <diagonal/>
    </border>
    <border>
      <left style="double">
        <color auto="1"/>
      </left>
      <right/>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double">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s>
  <cellStyleXfs count="1">
    <xf numFmtId="0" fontId="0" fillId="0" borderId="0"/>
  </cellStyleXfs>
  <cellXfs count="219">
    <xf numFmtId="0" fontId="0" fillId="0" borderId="0" xfId="0"/>
    <xf numFmtId="0" fontId="3" fillId="0" borderId="0" xfId="0" applyFont="1" applyProtection="1"/>
    <xf numFmtId="0" fontId="3" fillId="0" borderId="0" xfId="0" applyFont="1" applyAlignment="1" applyProtection="1">
      <alignment horizontal="left"/>
    </xf>
    <xf numFmtId="0" fontId="3" fillId="2" borderId="7" xfId="0" applyNumberFormat="1" applyFont="1" applyFill="1" applyBorder="1" applyAlignment="1" applyProtection="1">
      <alignment horizontal="center" vertical="center"/>
      <protection locked="0"/>
    </xf>
    <xf numFmtId="0" fontId="9" fillId="0" borderId="0" xfId="0" applyFont="1" applyAlignment="1">
      <alignment horizontal="center"/>
    </xf>
    <xf numFmtId="0" fontId="3" fillId="0" borderId="0" xfId="0" applyFont="1" applyAlignment="1" applyProtection="1">
      <alignment vertical="center"/>
    </xf>
    <xf numFmtId="164" fontId="4" fillId="2" borderId="16" xfId="0" applyNumberFormat="1" applyFont="1" applyFill="1" applyBorder="1" applyAlignment="1" applyProtection="1">
      <alignment horizontal="center" vertical="center" textRotation="90" wrapText="1"/>
    </xf>
    <xf numFmtId="164" fontId="4" fillId="3" borderId="16" xfId="0" applyNumberFormat="1" applyFont="1" applyFill="1" applyBorder="1" applyAlignment="1" applyProtection="1">
      <alignment horizontal="center" vertical="center" textRotation="90" wrapText="1"/>
    </xf>
    <xf numFmtId="0" fontId="3" fillId="2" borderId="17" xfId="0" applyNumberFormat="1" applyFont="1" applyFill="1" applyBorder="1" applyAlignment="1" applyProtection="1">
      <alignment horizontal="center" vertical="center"/>
      <protection locked="0"/>
    </xf>
    <xf numFmtId="0" fontId="3" fillId="3" borderId="7"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horizontal="left" vertical="center"/>
      <protection locked="0"/>
    </xf>
    <xf numFmtId="0" fontId="3" fillId="3" borderId="17" xfId="0" applyNumberFormat="1" applyFont="1" applyFill="1" applyBorder="1" applyAlignment="1" applyProtection="1">
      <alignment horizontal="center" vertical="center"/>
      <protection locked="0"/>
    </xf>
    <xf numFmtId="0" fontId="3" fillId="2" borderId="8" xfId="0" applyNumberFormat="1" applyFont="1" applyFill="1" applyBorder="1" applyAlignment="1" applyProtection="1">
      <alignment horizontal="center" vertical="center"/>
      <protection locked="0"/>
    </xf>
    <xf numFmtId="0" fontId="3" fillId="2" borderId="9" xfId="0" applyNumberFormat="1" applyFont="1" applyFill="1" applyBorder="1" applyAlignment="1" applyProtection="1">
      <alignment horizontal="center" vertical="center"/>
      <protection locked="0"/>
    </xf>
    <xf numFmtId="0" fontId="4" fillId="3" borderId="6" xfId="0" applyFont="1" applyFill="1" applyBorder="1" applyAlignment="1" applyProtection="1">
      <alignment horizontal="left" vertical="center"/>
      <protection locked="0"/>
    </xf>
    <xf numFmtId="164" fontId="4" fillId="3" borderId="52" xfId="0" applyNumberFormat="1" applyFont="1" applyFill="1" applyBorder="1" applyAlignment="1" applyProtection="1">
      <alignment horizontal="center" vertical="center" textRotation="90" wrapText="1"/>
    </xf>
    <xf numFmtId="164" fontId="4" fillId="2" borderId="51" xfId="0" applyNumberFormat="1" applyFont="1" applyFill="1" applyBorder="1" applyAlignment="1" applyProtection="1">
      <alignment horizontal="center" vertical="center" textRotation="90" wrapText="1"/>
    </xf>
    <xf numFmtId="164" fontId="4" fillId="2" borderId="52" xfId="0" applyNumberFormat="1" applyFont="1" applyFill="1" applyBorder="1" applyAlignment="1" applyProtection="1">
      <alignment horizontal="center" vertical="center" textRotation="90" wrapText="1"/>
    </xf>
    <xf numFmtId="0" fontId="0" fillId="3" borderId="50" xfId="0" applyFill="1" applyBorder="1" applyAlignment="1" applyProtection="1">
      <alignment horizontal="left" vertical="center"/>
      <protection locked="0"/>
    </xf>
    <xf numFmtId="0" fontId="0" fillId="2" borderId="50"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3" fontId="3" fillId="3" borderId="53" xfId="0" applyNumberFormat="1" applyFont="1" applyFill="1" applyBorder="1" applyAlignment="1" applyProtection="1">
      <alignment horizontal="center" vertical="center"/>
      <protection locked="0"/>
    </xf>
    <xf numFmtId="3" fontId="3" fillId="3" borderId="54" xfId="0" applyNumberFormat="1" applyFont="1" applyFill="1" applyBorder="1" applyAlignment="1" applyProtection="1">
      <alignment horizontal="center" vertical="center"/>
      <protection locked="0"/>
    </xf>
    <xf numFmtId="3" fontId="3" fillId="2" borderId="53" xfId="0" applyNumberFormat="1" applyFont="1" applyFill="1" applyBorder="1" applyAlignment="1" applyProtection="1">
      <alignment horizontal="center" vertical="center"/>
      <protection locked="0"/>
    </xf>
    <xf numFmtId="3" fontId="3" fillId="2" borderId="54" xfId="0" applyNumberFormat="1"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13" fillId="2" borderId="43" xfId="0" applyFont="1" applyFill="1" applyBorder="1" applyAlignment="1">
      <alignment horizontal="left" vertical="center"/>
    </xf>
    <xf numFmtId="0" fontId="8" fillId="2" borderId="12" xfId="0" applyFont="1" applyFill="1" applyBorder="1" applyAlignment="1">
      <alignment horizontal="center" vertical="center"/>
    </xf>
    <xf numFmtId="0" fontId="8" fillId="2" borderId="56" xfId="0" applyFont="1" applyFill="1" applyBorder="1" applyAlignment="1">
      <alignment horizontal="center" vertical="center"/>
    </xf>
    <xf numFmtId="0" fontId="12" fillId="2" borderId="57" xfId="0" applyFont="1" applyFill="1" applyBorder="1"/>
    <xf numFmtId="0" fontId="8" fillId="2" borderId="0" xfId="0" applyFont="1" applyFill="1" applyBorder="1" applyAlignment="1">
      <alignment horizontal="center" vertical="center"/>
    </xf>
    <xf numFmtId="0" fontId="8" fillId="2" borderId="58" xfId="0" applyFont="1" applyFill="1" applyBorder="1" applyAlignment="1">
      <alignment horizontal="center" vertical="center"/>
    </xf>
    <xf numFmtId="0" fontId="8" fillId="2" borderId="57" xfId="0" applyFont="1" applyFill="1" applyBorder="1" applyAlignment="1">
      <alignment horizontal="center" vertical="center"/>
    </xf>
    <xf numFmtId="0" fontId="8" fillId="2" borderId="59"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41" xfId="0" applyFont="1" applyFill="1" applyBorder="1" applyAlignment="1">
      <alignment horizontal="center" vertical="center"/>
    </xf>
    <xf numFmtId="0" fontId="3" fillId="5" borderId="4" xfId="0" applyFont="1" applyFill="1" applyBorder="1" applyProtection="1"/>
    <xf numFmtId="0" fontId="11" fillId="2" borderId="21" xfId="0" applyFont="1" applyFill="1" applyBorder="1" applyAlignment="1" applyProtection="1">
      <alignment horizontal="center" vertical="center" wrapText="1"/>
    </xf>
    <xf numFmtId="0" fontId="10" fillId="2" borderId="21" xfId="0" applyFont="1" applyFill="1" applyBorder="1" applyAlignment="1" applyProtection="1">
      <alignment wrapText="1"/>
    </xf>
    <xf numFmtId="0" fontId="4" fillId="2" borderId="42" xfId="0" applyFont="1" applyFill="1" applyBorder="1" applyAlignment="1" applyProtection="1">
      <alignment horizontal="center" vertical="center" textRotation="90"/>
    </xf>
    <xf numFmtId="0" fontId="5" fillId="2" borderId="31" xfId="0" applyFont="1" applyFill="1" applyBorder="1" applyAlignment="1" applyProtection="1">
      <alignment horizontal="center" vertical="center"/>
      <protection locked="0"/>
    </xf>
    <xf numFmtId="164" fontId="4" fillId="2" borderId="60" xfId="0" applyNumberFormat="1" applyFont="1" applyFill="1" applyBorder="1" applyAlignment="1" applyProtection="1">
      <alignment horizontal="center" vertical="center"/>
    </xf>
    <xf numFmtId="164" fontId="4" fillId="2" borderId="61" xfId="0" applyNumberFormat="1" applyFont="1" applyFill="1" applyBorder="1" applyAlignment="1" applyProtection="1">
      <alignment horizontal="center" vertical="center"/>
    </xf>
    <xf numFmtId="164" fontId="4" fillId="3" borderId="60" xfId="0" applyNumberFormat="1" applyFont="1" applyFill="1" applyBorder="1" applyAlignment="1" applyProtection="1">
      <alignment horizontal="center" vertical="center"/>
    </xf>
    <xf numFmtId="164" fontId="4" fillId="3" borderId="61" xfId="0" applyNumberFormat="1" applyFont="1" applyFill="1" applyBorder="1" applyAlignment="1" applyProtection="1">
      <alignment horizontal="center" vertical="center"/>
    </xf>
    <xf numFmtId="3" fontId="3" fillId="2" borderId="51" xfId="0" applyNumberFormat="1" applyFont="1" applyFill="1" applyBorder="1" applyAlignment="1" applyProtection="1">
      <alignment horizontal="center" vertical="center"/>
      <protection locked="0"/>
    </xf>
    <xf numFmtId="0" fontId="4" fillId="2" borderId="27" xfId="0" applyFont="1" applyFill="1" applyBorder="1" applyAlignment="1" applyProtection="1">
      <alignment horizontal="left" vertical="center"/>
    </xf>
    <xf numFmtId="0" fontId="3" fillId="2" borderId="20" xfId="0" applyNumberFormat="1" applyFont="1" applyFill="1" applyBorder="1" applyAlignment="1" applyProtection="1">
      <alignment horizontal="center" vertical="center"/>
    </xf>
    <xf numFmtId="0" fontId="9" fillId="0" borderId="0" xfId="0" applyNumberFormat="1" applyFont="1" applyAlignment="1">
      <alignment horizontal="center"/>
    </xf>
    <xf numFmtId="0" fontId="3" fillId="0" borderId="0" xfId="0" applyFont="1" applyAlignment="1" applyProtection="1">
      <alignment horizontal="center" vertical="center"/>
    </xf>
    <xf numFmtId="0" fontId="3" fillId="2" borderId="26" xfId="0" applyNumberFormat="1" applyFont="1" applyFill="1" applyBorder="1" applyAlignment="1" applyProtection="1">
      <alignment horizontal="center" vertical="center"/>
    </xf>
    <xf numFmtId="3" fontId="3" fillId="2" borderId="66" xfId="0" applyNumberFormat="1" applyFont="1" applyFill="1" applyBorder="1" applyAlignment="1" applyProtection="1">
      <alignment horizontal="center" vertical="center"/>
      <protection locked="0"/>
    </xf>
    <xf numFmtId="0" fontId="3" fillId="2" borderId="3" xfId="0" applyNumberFormat="1" applyFont="1" applyFill="1" applyBorder="1" applyAlignment="1" applyProtection="1">
      <alignment horizontal="center" vertical="center"/>
      <protection locked="0"/>
    </xf>
    <xf numFmtId="3" fontId="3" fillId="3" borderId="66" xfId="0" applyNumberFormat="1" applyFont="1" applyFill="1" applyBorder="1" applyAlignment="1" applyProtection="1">
      <alignment horizontal="center" vertical="center"/>
      <protection locked="0"/>
    </xf>
    <xf numFmtId="0" fontId="3" fillId="3" borderId="3" xfId="0" applyNumberFormat="1" applyFont="1" applyFill="1" applyBorder="1" applyAlignment="1" applyProtection="1">
      <alignment horizontal="center" vertical="center"/>
      <protection locked="0"/>
    </xf>
    <xf numFmtId="0" fontId="3" fillId="2" borderId="13" xfId="0" applyNumberFormat="1" applyFont="1" applyFill="1" applyBorder="1" applyAlignment="1" applyProtection="1">
      <alignment horizontal="center" vertical="center"/>
      <protection locked="0"/>
    </xf>
    <xf numFmtId="4" fontId="3" fillId="5" borderId="17" xfId="0" applyNumberFormat="1" applyFont="1" applyFill="1" applyBorder="1" applyAlignment="1" applyProtection="1">
      <alignment horizontal="center" vertical="center"/>
    </xf>
    <xf numFmtId="4" fontId="3" fillId="4" borderId="17" xfId="0" applyNumberFormat="1" applyFont="1" applyFill="1" applyBorder="1" applyAlignment="1" applyProtection="1">
      <alignment horizontal="center" vertical="center"/>
    </xf>
    <xf numFmtId="4" fontId="3" fillId="5" borderId="14" xfId="0" applyNumberFormat="1" applyFont="1" applyFill="1" applyBorder="1" applyAlignment="1" applyProtection="1">
      <alignment horizontal="center" vertical="center"/>
    </xf>
    <xf numFmtId="4" fontId="3" fillId="4" borderId="3" xfId="0" applyNumberFormat="1" applyFont="1" applyFill="1" applyBorder="1" applyAlignment="1" applyProtection="1">
      <alignment horizontal="center" vertical="center"/>
    </xf>
    <xf numFmtId="2" fontId="3" fillId="3" borderId="3" xfId="0" applyNumberFormat="1" applyFont="1" applyFill="1" applyBorder="1" applyAlignment="1" applyProtection="1">
      <alignment horizontal="center" vertical="center"/>
      <protection locked="0"/>
    </xf>
    <xf numFmtId="4" fontId="3" fillId="5" borderId="3" xfId="0" applyNumberFormat="1" applyFont="1" applyFill="1" applyBorder="1" applyAlignment="1" applyProtection="1">
      <alignment horizontal="center" vertical="center"/>
    </xf>
    <xf numFmtId="2" fontId="3" fillId="2" borderId="3" xfId="0" applyNumberFormat="1" applyFont="1" applyFill="1" applyBorder="1" applyAlignment="1" applyProtection="1">
      <alignment horizontal="center" vertical="center"/>
      <protection locked="0"/>
    </xf>
    <xf numFmtId="0" fontId="4" fillId="2" borderId="29" xfId="0" applyFont="1" applyFill="1" applyBorder="1" applyAlignment="1" applyProtection="1">
      <alignment horizontal="left" vertical="center"/>
    </xf>
    <xf numFmtId="0" fontId="4" fillId="2" borderId="65" xfId="0" applyFont="1" applyFill="1" applyBorder="1" applyAlignment="1" applyProtection="1">
      <alignment horizontal="center" vertical="center"/>
    </xf>
    <xf numFmtId="0" fontId="4" fillId="2" borderId="69" xfId="0" applyFont="1" applyFill="1" applyBorder="1" applyAlignment="1" applyProtection="1">
      <alignment horizontal="center" vertical="center" textRotation="90"/>
    </xf>
    <xf numFmtId="164" fontId="4" fillId="2" borderId="15" xfId="0" applyNumberFormat="1" applyFont="1" applyFill="1" applyBorder="1" applyAlignment="1" applyProtection="1">
      <alignment horizontal="center" vertical="center" textRotation="90" wrapText="1"/>
    </xf>
    <xf numFmtId="164" fontId="4" fillId="2" borderId="70"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wrapText="1"/>
    </xf>
    <xf numFmtId="0" fontId="3" fillId="2" borderId="0" xfId="0" applyFont="1" applyFill="1" applyAlignment="1" applyProtection="1">
      <alignment horizontal="center" vertical="center"/>
    </xf>
    <xf numFmtId="0" fontId="0" fillId="2" borderId="0" xfId="0" applyFill="1" applyBorder="1" applyAlignment="1" applyProtection="1">
      <alignment vertical="center"/>
    </xf>
    <xf numFmtId="0" fontId="3" fillId="2" borderId="0" xfId="0" applyFont="1" applyFill="1" applyProtection="1"/>
    <xf numFmtId="4" fontId="3" fillId="2" borderId="0" xfId="0" applyNumberFormat="1" applyFont="1" applyFill="1" applyBorder="1" applyAlignment="1" applyProtection="1">
      <alignment horizontal="center" vertical="center"/>
    </xf>
    <xf numFmtId="0" fontId="3" fillId="2" borderId="0" xfId="0" applyFont="1" applyFill="1" applyBorder="1" applyProtection="1"/>
    <xf numFmtId="0" fontId="4" fillId="2" borderId="29" xfId="0" applyFont="1" applyFill="1" applyBorder="1" applyAlignment="1" applyProtection="1">
      <alignment horizontal="center" vertical="center"/>
    </xf>
    <xf numFmtId="0" fontId="3" fillId="0" borderId="0" xfId="0" applyFont="1" applyAlignment="1" applyProtection="1"/>
    <xf numFmtId="0" fontId="3" fillId="2" borderId="21" xfId="0" applyFont="1" applyFill="1" applyBorder="1" applyAlignment="1" applyProtection="1">
      <alignment wrapText="1"/>
    </xf>
    <xf numFmtId="166" fontId="3" fillId="2" borderId="64" xfId="0" applyNumberFormat="1" applyFont="1" applyFill="1" applyBorder="1" applyAlignment="1" applyProtection="1">
      <alignment horizontal="center" vertical="center"/>
    </xf>
    <xf numFmtId="166" fontId="3" fillId="2" borderId="18" xfId="0" applyNumberFormat="1" applyFont="1" applyFill="1" applyBorder="1" applyAlignment="1" applyProtection="1">
      <alignment horizontal="center" vertical="center"/>
    </xf>
    <xf numFmtId="166" fontId="3" fillId="3" borderId="64" xfId="0" applyNumberFormat="1" applyFont="1" applyFill="1" applyBorder="1" applyAlignment="1" applyProtection="1">
      <alignment horizontal="center" vertical="center"/>
    </xf>
    <xf numFmtId="166" fontId="3" fillId="3" borderId="18" xfId="0" applyNumberFormat="1" applyFont="1" applyFill="1" applyBorder="1" applyAlignment="1" applyProtection="1">
      <alignment horizontal="center" vertical="center"/>
    </xf>
    <xf numFmtId="166" fontId="3" fillId="2" borderId="71" xfId="0" applyNumberFormat="1" applyFont="1" applyFill="1" applyBorder="1" applyAlignment="1" applyProtection="1">
      <alignment horizontal="center" vertical="center"/>
    </xf>
    <xf numFmtId="166" fontId="3" fillId="2" borderId="7" xfId="0" applyNumberFormat="1" applyFont="1" applyFill="1" applyBorder="1" applyAlignment="1" applyProtection="1">
      <alignment horizontal="center" vertical="center"/>
    </xf>
    <xf numFmtId="166" fontId="3" fillId="2" borderId="55" xfId="0" applyNumberFormat="1" applyFont="1" applyFill="1" applyBorder="1" applyAlignment="1" applyProtection="1">
      <alignment horizontal="center" vertical="center"/>
    </xf>
    <xf numFmtId="166" fontId="3" fillId="3" borderId="7" xfId="0" applyNumberFormat="1" applyFont="1" applyFill="1" applyBorder="1" applyAlignment="1" applyProtection="1">
      <alignment horizontal="center" vertical="center"/>
    </xf>
    <xf numFmtId="166" fontId="3" fillId="3" borderId="55" xfId="0" applyNumberFormat="1" applyFont="1" applyFill="1" applyBorder="1" applyAlignment="1" applyProtection="1">
      <alignment horizontal="center" vertical="center"/>
    </xf>
    <xf numFmtId="166" fontId="3" fillId="2" borderId="15" xfId="0" applyNumberFormat="1" applyFont="1" applyFill="1" applyBorder="1" applyAlignment="1" applyProtection="1">
      <alignment horizontal="center" vertical="center"/>
    </xf>
    <xf numFmtId="166" fontId="3" fillId="2" borderId="61" xfId="0" applyNumberFormat="1" applyFont="1" applyFill="1" applyBorder="1" applyAlignment="1" applyProtection="1">
      <alignment horizontal="center" vertical="center"/>
    </xf>
    <xf numFmtId="166" fontId="3" fillId="3" borderId="61" xfId="0" applyNumberFormat="1" applyFont="1" applyFill="1" applyBorder="1" applyAlignment="1" applyProtection="1">
      <alignment horizontal="center" vertical="center"/>
    </xf>
    <xf numFmtId="166" fontId="3" fillId="2" borderId="4" xfId="0" applyNumberFormat="1" applyFont="1" applyFill="1" applyBorder="1" applyAlignment="1" applyProtection="1">
      <alignment horizontal="center" vertical="center"/>
    </xf>
    <xf numFmtId="166" fontId="3" fillId="2" borderId="17" xfId="0" applyNumberFormat="1" applyFont="1" applyFill="1" applyBorder="1" applyAlignment="1" applyProtection="1">
      <alignment horizontal="center" vertical="center"/>
    </xf>
    <xf numFmtId="166" fontId="3" fillId="3" borderId="17" xfId="0" applyNumberFormat="1" applyFont="1" applyFill="1" applyBorder="1" applyAlignment="1" applyProtection="1">
      <alignment horizontal="center" vertical="center"/>
    </xf>
    <xf numFmtId="0" fontId="0" fillId="2" borderId="0" xfId="0" applyFill="1" applyBorder="1" applyAlignment="1" applyProtection="1">
      <alignment horizontal="right" vertical="center" wrapText="1"/>
    </xf>
    <xf numFmtId="2" fontId="3" fillId="2" borderId="0" xfId="0" applyNumberFormat="1" applyFont="1" applyFill="1" applyBorder="1" applyAlignment="1" applyProtection="1">
      <alignment horizontal="center" vertical="center"/>
    </xf>
    <xf numFmtId="2" fontId="3" fillId="2" borderId="0" xfId="0" applyNumberFormat="1" applyFont="1" applyFill="1" applyBorder="1" applyProtection="1"/>
    <xf numFmtId="0" fontId="0" fillId="0" borderId="3" xfId="0" applyBorder="1" applyAlignment="1" applyProtection="1">
      <alignment horizontal="center" vertical="center"/>
      <protection locked="0"/>
    </xf>
    <xf numFmtId="164" fontId="4" fillId="6" borderId="51" xfId="0" applyNumberFormat="1" applyFont="1" applyFill="1" applyBorder="1" applyAlignment="1" applyProtection="1">
      <alignment horizontal="center" vertical="center" textRotation="90" wrapText="1"/>
    </xf>
    <xf numFmtId="0" fontId="17" fillId="0" borderId="16" xfId="0" applyFont="1" applyBorder="1" applyAlignment="1">
      <alignment horizontal="center" vertical="center"/>
    </xf>
    <xf numFmtId="0" fontId="17" fillId="0" borderId="7" xfId="0" applyFont="1" applyBorder="1" applyAlignment="1">
      <alignment horizontal="center" vertical="center"/>
    </xf>
    <xf numFmtId="0" fontId="4" fillId="2" borderId="21" xfId="0" applyFont="1" applyFill="1" applyBorder="1" applyAlignment="1" applyProtection="1">
      <alignment horizontal="left" vertical="center"/>
    </xf>
    <xf numFmtId="0" fontId="3" fillId="0" borderId="0" xfId="0" applyFont="1" applyAlignment="1" applyProtection="1"/>
    <xf numFmtId="164" fontId="4" fillId="2" borderId="49" xfId="0" applyNumberFormat="1" applyFont="1" applyFill="1" applyBorder="1" applyAlignment="1" applyProtection="1">
      <alignment horizontal="right" vertical="center"/>
    </xf>
    <xf numFmtId="0" fontId="0" fillId="0" borderId="1" xfId="0" applyBorder="1" applyProtection="1"/>
    <xf numFmtId="0" fontId="4" fillId="2" borderId="49" xfId="0" applyFont="1" applyFill="1" applyBorder="1" applyAlignment="1" applyProtection="1">
      <alignment horizontal="right" vertical="center"/>
    </xf>
    <xf numFmtId="0" fontId="3" fillId="2" borderId="9" xfId="0" applyFont="1" applyFill="1" applyBorder="1" applyAlignment="1" applyProtection="1">
      <alignment horizontal="center" vertical="center"/>
      <protection locked="0"/>
    </xf>
    <xf numFmtId="0" fontId="0" fillId="0" borderId="50" xfId="0" applyBorder="1" applyProtection="1">
      <protection locked="0"/>
    </xf>
    <xf numFmtId="0" fontId="3" fillId="3" borderId="9" xfId="0" applyFont="1" applyFill="1" applyBorder="1" applyAlignment="1" applyProtection="1">
      <alignment horizontal="center" vertical="center"/>
      <protection locked="0"/>
    </xf>
    <xf numFmtId="0" fontId="0" fillId="3" borderId="50" xfId="0" applyFill="1" applyBorder="1" applyProtection="1">
      <protection locked="0"/>
    </xf>
    <xf numFmtId="0" fontId="4" fillId="3" borderId="49" xfId="0" applyFont="1" applyFill="1" applyBorder="1" applyAlignment="1" applyProtection="1">
      <alignment horizontal="right" vertical="center"/>
    </xf>
    <xf numFmtId="0" fontId="0" fillId="0" borderId="1" xfId="0" applyBorder="1" applyAlignment="1" applyProtection="1">
      <alignment horizontal="right" vertical="center"/>
    </xf>
    <xf numFmtId="164" fontId="4" fillId="3" borderId="49" xfId="0" applyNumberFormat="1" applyFont="1" applyFill="1" applyBorder="1" applyAlignment="1" applyProtection="1">
      <alignment horizontal="right" vertical="center"/>
    </xf>
    <xf numFmtId="0" fontId="4" fillId="2" borderId="48" xfId="0" applyFont="1" applyFill="1" applyBorder="1" applyAlignment="1" applyProtection="1">
      <alignment horizontal="right" vertical="center"/>
    </xf>
    <xf numFmtId="0" fontId="0" fillId="0" borderId="62" xfId="0" applyBorder="1" applyProtection="1"/>
    <xf numFmtId="0" fontId="3" fillId="2" borderId="8" xfId="0" applyFont="1" applyFill="1" applyBorder="1" applyAlignment="1" applyProtection="1">
      <alignment horizontal="center" vertical="center"/>
      <protection locked="0"/>
    </xf>
    <xf numFmtId="0" fontId="0" fillId="0" borderId="63" xfId="0" applyBorder="1" applyProtection="1">
      <protection locked="0"/>
    </xf>
    <xf numFmtId="0" fontId="4" fillId="3" borderId="45" xfId="0" applyFont="1" applyFill="1" applyBorder="1" applyAlignment="1" applyProtection="1">
      <alignment horizontal="right" vertical="center"/>
    </xf>
    <xf numFmtId="0" fontId="4" fillId="3" borderId="41" xfId="0" applyFont="1" applyFill="1" applyBorder="1" applyAlignment="1" applyProtection="1">
      <alignment horizontal="right" vertical="center"/>
    </xf>
    <xf numFmtId="0" fontId="5" fillId="2" borderId="30" xfId="0" applyFont="1" applyFill="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0" xfId="0" applyFont="1"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4" fillId="2" borderId="30" xfId="0" applyFont="1" applyFill="1" applyBorder="1" applyAlignment="1" applyProtection="1">
      <alignment horizontal="center" vertical="center"/>
    </xf>
    <xf numFmtId="0" fontId="0" fillId="0" borderId="30" xfId="0" applyBorder="1" applyAlignment="1" applyProtection="1">
      <alignment vertical="center"/>
    </xf>
    <xf numFmtId="0" fontId="0" fillId="0" borderId="31" xfId="0" applyBorder="1" applyAlignment="1" applyProtection="1">
      <alignment horizontal="center" vertical="center"/>
      <protection locked="0"/>
    </xf>
    <xf numFmtId="0" fontId="5" fillId="2" borderId="30" xfId="0" applyNumberFormat="1" applyFont="1" applyFill="1" applyBorder="1" applyAlignment="1" applyProtection="1">
      <alignment horizontal="center" vertical="center"/>
      <protection locked="0"/>
    </xf>
    <xf numFmtId="0" fontId="0" fillId="0" borderId="31" xfId="0" applyNumberFormat="1" applyBorder="1" applyAlignment="1" applyProtection="1">
      <alignment horizontal="center" vertical="center"/>
      <protection locked="0"/>
    </xf>
    <xf numFmtId="0" fontId="4" fillId="2" borderId="29" xfId="0" applyFont="1" applyFill="1" applyBorder="1" applyAlignment="1" applyProtection="1">
      <alignment horizontal="center" vertical="center"/>
    </xf>
    <xf numFmtId="0" fontId="0" fillId="2" borderId="30" xfId="0" applyFill="1" applyBorder="1" applyAlignment="1" applyProtection="1"/>
    <xf numFmtId="0" fontId="4" fillId="2" borderId="30" xfId="0" applyFont="1" applyFill="1" applyBorder="1" applyAlignment="1" applyProtection="1">
      <alignment horizontal="right" vertical="center"/>
    </xf>
    <xf numFmtId="0" fontId="3" fillId="3" borderId="6" xfId="0" applyFont="1" applyFill="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50" xfId="0" applyFont="1" applyFill="1" applyBorder="1" applyAlignment="1" applyProtection="1">
      <alignment horizontal="center" vertical="center"/>
      <protection locked="0"/>
    </xf>
    <xf numFmtId="0" fontId="0" fillId="0" borderId="10" xfId="0" applyBorder="1" applyProtection="1">
      <protection locked="0"/>
    </xf>
    <xf numFmtId="0" fontId="3" fillId="2" borderId="5"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4" fillId="2" borderId="68" xfId="0" applyFont="1" applyFill="1" applyBorder="1" applyAlignment="1" applyProtection="1">
      <alignment horizontal="right" vertical="center" wrapText="1"/>
    </xf>
    <xf numFmtId="0" fontId="0" fillId="0" borderId="3" xfId="0" applyBorder="1" applyAlignment="1" applyProtection="1">
      <alignment horizontal="right" vertical="center" wrapText="1"/>
    </xf>
    <xf numFmtId="0" fontId="3" fillId="3" borderId="5" xfId="0" applyFont="1" applyFill="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4" fillId="0" borderId="1" xfId="0" applyFont="1" applyBorder="1" applyAlignment="1" applyProtection="1">
      <alignment horizontal="right" vertical="center"/>
    </xf>
    <xf numFmtId="0" fontId="4" fillId="2" borderId="45" xfId="0" applyFont="1" applyFill="1" applyBorder="1" applyAlignment="1" applyProtection="1">
      <alignment horizontal="right" vertical="center"/>
    </xf>
    <xf numFmtId="0" fontId="0" fillId="0" borderId="41" xfId="0" applyBorder="1" applyProtection="1"/>
    <xf numFmtId="0" fontId="3" fillId="2" borderId="35" xfId="0" applyFont="1" applyFill="1" applyBorder="1" applyAlignment="1" applyProtection="1">
      <alignment horizontal="center" vertical="center"/>
      <protection locked="0"/>
    </xf>
    <xf numFmtId="0" fontId="4" fillId="2" borderId="67" xfId="0" applyFont="1" applyFill="1" applyBorder="1" applyAlignment="1" applyProtection="1">
      <alignment horizontal="right" vertical="center" wrapText="1"/>
    </xf>
    <xf numFmtId="0" fontId="0" fillId="0" borderId="17" xfId="0" applyBorder="1" applyAlignment="1" applyProtection="1">
      <alignment horizontal="right" vertical="center" wrapText="1"/>
    </xf>
    <xf numFmtId="0" fontId="4" fillId="2" borderId="21" xfId="0" applyFont="1" applyFill="1" applyBorder="1" applyAlignment="1" applyProtection="1">
      <alignment horizontal="left" vertical="center"/>
    </xf>
    <xf numFmtId="0" fontId="0" fillId="0" borderId="0" xfId="0" applyAlignment="1" applyProtection="1">
      <alignment horizontal="left" vertical="center"/>
    </xf>
    <xf numFmtId="0" fontId="5" fillId="2" borderId="0" xfId="0" applyFont="1" applyFill="1" applyAlignment="1" applyProtection="1">
      <alignment horizontal="left" vertical="center"/>
      <protection locked="0"/>
    </xf>
    <xf numFmtId="0" fontId="5" fillId="2" borderId="0" xfId="0" applyFont="1" applyFill="1" applyAlignment="1" applyProtection="1">
      <protection locked="0"/>
    </xf>
    <xf numFmtId="0" fontId="5" fillId="2" borderId="33" xfId="0" applyFont="1" applyFill="1" applyBorder="1" applyAlignment="1" applyProtection="1">
      <protection locked="0"/>
    </xf>
    <xf numFmtId="0" fontId="4" fillId="2" borderId="32" xfId="0" applyFont="1" applyFill="1" applyBorder="1" applyAlignment="1" applyProtection="1">
      <alignment horizontal="left" vertical="center"/>
    </xf>
    <xf numFmtId="0" fontId="5" fillId="2" borderId="0" xfId="0" applyFont="1" applyFill="1" applyBorder="1" applyAlignment="1" applyProtection="1">
      <protection locked="0"/>
    </xf>
    <xf numFmtId="0" fontId="5" fillId="0" borderId="0" xfId="0" applyFont="1" applyAlignment="1" applyProtection="1">
      <protection locked="0"/>
    </xf>
    <xf numFmtId="0" fontId="5" fillId="0" borderId="19" xfId="0" applyFont="1" applyBorder="1" applyAlignment="1" applyProtection="1">
      <protection locked="0"/>
    </xf>
    <xf numFmtId="0" fontId="2" fillId="2" borderId="0" xfId="0" applyFont="1" applyFill="1" applyBorder="1" applyAlignment="1" applyProtection="1">
      <alignment horizontal="left" vertical="center"/>
      <protection locked="0"/>
    </xf>
    <xf numFmtId="0" fontId="0" fillId="0" borderId="0" xfId="0" applyBorder="1" applyAlignment="1" applyProtection="1">
      <protection locked="0"/>
    </xf>
    <xf numFmtId="0" fontId="3" fillId="2" borderId="2" xfId="0" applyFont="1" applyFill="1" applyBorder="1" applyAlignment="1" applyProtection="1">
      <alignment horizontal="center" vertical="center" wrapText="1"/>
    </xf>
    <xf numFmtId="0" fontId="0" fillId="0" borderId="2" xfId="0" applyBorder="1" applyAlignment="1" applyProtection="1">
      <alignment horizontal="center" vertical="center"/>
    </xf>
    <xf numFmtId="0" fontId="3" fillId="2" borderId="30" xfId="0" applyFont="1" applyFill="1" applyBorder="1" applyAlignment="1" applyProtection="1"/>
    <xf numFmtId="0" fontId="0" fillId="0" borderId="30" xfId="0" applyBorder="1" applyAlignment="1" applyProtection="1"/>
    <xf numFmtId="0" fontId="0" fillId="0" borderId="44" xfId="0" applyBorder="1" applyAlignment="1" applyProtection="1"/>
    <xf numFmtId="0" fontId="4" fillId="2" borderId="38" xfId="0" applyFont="1" applyFill="1" applyBorder="1" applyAlignment="1" applyProtection="1">
      <alignment horizontal="center" vertical="center"/>
    </xf>
    <xf numFmtId="0" fontId="0" fillId="0" borderId="31" xfId="0" applyBorder="1" applyAlignment="1" applyProtection="1"/>
    <xf numFmtId="0" fontId="5" fillId="0" borderId="18" xfId="0" applyFont="1" applyBorder="1" applyAlignment="1" applyProtection="1">
      <alignment horizontal="left" vertical="center"/>
      <protection locked="0"/>
    </xf>
    <xf numFmtId="0" fontId="5" fillId="0" borderId="18" xfId="0" applyFont="1" applyBorder="1" applyAlignment="1" applyProtection="1">
      <protection locked="0"/>
    </xf>
    <xf numFmtId="0" fontId="5" fillId="0" borderId="34" xfId="0" applyFont="1" applyBorder="1" applyAlignment="1" applyProtection="1">
      <protection locked="0"/>
    </xf>
    <xf numFmtId="0" fontId="4" fillId="2" borderId="40" xfId="0" applyFont="1" applyFill="1" applyBorder="1" applyAlignment="1" applyProtection="1">
      <alignment horizontal="left" vertical="center"/>
    </xf>
    <xf numFmtId="0" fontId="0" fillId="0" borderId="18" xfId="0" applyBorder="1" applyAlignment="1" applyProtection="1">
      <alignment horizontal="left" vertical="center"/>
    </xf>
    <xf numFmtId="0" fontId="5" fillId="2" borderId="18" xfId="0" applyFont="1" applyFill="1" applyBorder="1" applyAlignment="1" applyProtection="1">
      <protection locked="0"/>
    </xf>
    <xf numFmtId="0" fontId="5" fillId="2" borderId="22" xfId="0" applyFont="1" applyFill="1" applyBorder="1" applyAlignment="1" applyProtection="1">
      <protection locked="0"/>
    </xf>
    <xf numFmtId="0" fontId="4" fillId="2" borderId="21" xfId="0" applyFont="1" applyFill="1" applyBorder="1" applyAlignment="1" applyProtection="1">
      <alignment horizontal="left" vertical="center"/>
      <protection locked="0"/>
    </xf>
    <xf numFmtId="0" fontId="0" fillId="2" borderId="0" xfId="0" applyFill="1" applyAlignment="1" applyProtection="1">
      <protection locked="0"/>
    </xf>
    <xf numFmtId="0" fontId="0" fillId="2" borderId="33" xfId="0" applyFill="1" applyBorder="1" applyAlignment="1" applyProtection="1">
      <protection locked="0"/>
    </xf>
    <xf numFmtId="0" fontId="0" fillId="2" borderId="0" xfId="0" applyFill="1" applyAlignment="1" applyProtection="1">
      <alignment horizontal="left" vertical="center"/>
    </xf>
    <xf numFmtId="0" fontId="4" fillId="2" borderId="0" xfId="0" applyFont="1" applyFill="1" applyAlignment="1" applyProtection="1">
      <alignment horizontal="left" vertical="center"/>
    </xf>
    <xf numFmtId="165" fontId="5" fillId="2" borderId="19" xfId="0" applyNumberFormat="1" applyFont="1" applyFill="1" applyBorder="1" applyAlignment="1" applyProtection="1">
      <alignment horizontal="left" vertical="center"/>
      <protection locked="0"/>
    </xf>
    <xf numFmtId="165" fontId="0" fillId="2" borderId="0" xfId="0" applyNumberFormat="1" applyFill="1" applyBorder="1" applyAlignment="1" applyProtection="1">
      <protection locked="0"/>
    </xf>
    <xf numFmtId="165" fontId="0" fillId="2" borderId="19" xfId="0" applyNumberFormat="1" applyFill="1" applyBorder="1" applyAlignment="1" applyProtection="1">
      <protection locked="0"/>
    </xf>
    <xf numFmtId="0" fontId="5" fillId="0" borderId="0" xfId="0" applyFont="1" applyAlignment="1" applyProtection="1">
      <alignment horizontal="left" vertical="center"/>
      <protection locked="0"/>
    </xf>
    <xf numFmtId="0" fontId="4" fillId="2" borderId="0" xfId="0" applyFont="1" applyFill="1" applyBorder="1" applyAlignment="1" applyProtection="1">
      <alignment horizontal="left" vertical="center"/>
    </xf>
    <xf numFmtId="0" fontId="5" fillId="0" borderId="0" xfId="0" applyFont="1" applyBorder="1" applyAlignment="1" applyProtection="1">
      <alignment horizontal="left" vertical="center"/>
      <protection locked="0"/>
    </xf>
    <xf numFmtId="0" fontId="0" fillId="0" borderId="19" xfId="0" applyBorder="1" applyAlignment="1" applyProtection="1">
      <protection locked="0"/>
    </xf>
    <xf numFmtId="165" fontId="5" fillId="2" borderId="0" xfId="0" applyNumberFormat="1" applyFont="1" applyFill="1" applyBorder="1" applyAlignment="1" applyProtection="1">
      <protection locked="0"/>
    </xf>
    <xf numFmtId="165" fontId="5" fillId="0" borderId="19" xfId="0" applyNumberFormat="1" applyFont="1" applyBorder="1" applyAlignment="1" applyProtection="1">
      <protection locked="0"/>
    </xf>
    <xf numFmtId="165" fontId="5" fillId="0" borderId="5" xfId="0" applyNumberFormat="1" applyFont="1" applyBorder="1" applyAlignment="1" applyProtection="1">
      <protection locked="0"/>
    </xf>
    <xf numFmtId="165" fontId="5" fillId="0" borderId="25" xfId="0" applyNumberFormat="1" applyFont="1" applyBorder="1" applyAlignment="1" applyProtection="1">
      <protection locked="0"/>
    </xf>
    <xf numFmtId="0" fontId="3" fillId="2" borderId="28" xfId="0" applyFont="1" applyFill="1" applyBorder="1" applyAlignment="1" applyProtection="1">
      <alignment horizontal="center" vertical="center"/>
    </xf>
    <xf numFmtId="0" fontId="0" fillId="0" borderId="12" xfId="0" applyBorder="1" applyAlignment="1" applyProtection="1"/>
    <xf numFmtId="0" fontId="3" fillId="2" borderId="12" xfId="0" applyFont="1" applyFill="1" applyBorder="1" applyAlignment="1" applyProtection="1">
      <alignment horizontal="center" vertical="center"/>
    </xf>
    <xf numFmtId="0" fontId="0" fillId="0" borderId="36" xfId="0" applyBorder="1" applyAlignment="1" applyProtection="1">
      <alignment horizontal="center" vertical="center"/>
    </xf>
    <xf numFmtId="0" fontId="3" fillId="2" borderId="46" xfId="0" applyFont="1" applyFill="1" applyBorder="1" applyAlignment="1" applyProtection="1">
      <alignment horizontal="center" vertical="center"/>
    </xf>
    <xf numFmtId="0" fontId="0" fillId="0" borderId="47" xfId="0" applyBorder="1" applyAlignment="1" applyProtection="1">
      <alignment horizontal="center" vertical="center"/>
    </xf>
    <xf numFmtId="0" fontId="3" fillId="2" borderId="21" xfId="0" applyFont="1" applyFill="1" applyBorder="1" applyAlignment="1" applyProtection="1"/>
    <xf numFmtId="0" fontId="0" fillId="0" borderId="0" xfId="0" applyAlignment="1" applyProtection="1"/>
    <xf numFmtId="0" fontId="0" fillId="0" borderId="11" xfId="0" applyBorder="1" applyAlignment="1" applyProtection="1"/>
    <xf numFmtId="0" fontId="0" fillId="0" borderId="5" xfId="0" applyBorder="1" applyAlignment="1" applyProtection="1"/>
    <xf numFmtId="0" fontId="3" fillId="0" borderId="0" xfId="0" applyFont="1" applyAlignment="1" applyProtection="1"/>
    <xf numFmtId="165" fontId="5" fillId="0" borderId="33" xfId="0" applyNumberFormat="1" applyFont="1" applyBorder="1" applyAlignment="1" applyProtection="1">
      <protection locked="0"/>
    </xf>
    <xf numFmtId="165" fontId="5" fillId="0" borderId="35" xfId="0" applyNumberFormat="1" applyFont="1" applyBorder="1" applyAlignment="1" applyProtection="1">
      <protection locked="0"/>
    </xf>
    <xf numFmtId="0" fontId="3" fillId="2" borderId="32" xfId="0" applyFont="1" applyFill="1" applyBorder="1" applyAlignment="1" applyProtection="1"/>
    <xf numFmtId="0" fontId="0" fillId="0" borderId="45" xfId="0" applyBorder="1" applyAlignment="1" applyProtection="1"/>
    <xf numFmtId="0" fontId="6" fillId="2" borderId="0" xfId="0" applyFont="1" applyFill="1" applyBorder="1" applyAlignment="1" applyProtection="1">
      <alignment horizontal="center" vertical="center" wrapText="1"/>
    </xf>
    <xf numFmtId="0" fontId="6" fillId="2" borderId="0" xfId="0" applyFont="1" applyFill="1" applyAlignment="1" applyProtection="1">
      <alignment horizontal="center" vertical="center" wrapText="1"/>
    </xf>
    <xf numFmtId="0" fontId="1" fillId="2" borderId="24" xfId="0" applyFont="1" applyFill="1" applyBorder="1" applyAlignment="1" applyProtection="1">
      <alignment horizontal="center" vertical="top" wrapText="1"/>
    </xf>
    <xf numFmtId="0" fontId="0" fillId="2" borderId="2" xfId="0" applyFill="1" applyBorder="1" applyAlignment="1" applyProtection="1">
      <alignment horizontal="center" vertical="top" wrapText="1"/>
    </xf>
    <xf numFmtId="0" fontId="0" fillId="0" borderId="37" xfId="0" applyBorder="1" applyAlignment="1" applyProtection="1"/>
    <xf numFmtId="0" fontId="1" fillId="2" borderId="39" xfId="0" applyFont="1" applyFill="1" applyBorder="1" applyAlignment="1" applyProtection="1">
      <alignment horizontal="center" vertical="top" wrapText="1"/>
    </xf>
    <xf numFmtId="0" fontId="0" fillId="0" borderId="2" xfId="0" applyBorder="1" applyAlignment="1" applyProtection="1"/>
    <xf numFmtId="0" fontId="0" fillId="0" borderId="23" xfId="0" applyBorder="1" applyAlignment="1" applyProtection="1"/>
    <xf numFmtId="0" fontId="6" fillId="2" borderId="18" xfId="0" applyFont="1" applyFill="1" applyBorder="1" applyAlignment="1" applyProtection="1">
      <alignment horizontal="center" vertical="center" wrapText="1"/>
    </xf>
    <xf numFmtId="0" fontId="0" fillId="0" borderId="18" xfId="0" applyBorder="1" applyAlignment="1" applyProtection="1"/>
    <xf numFmtId="0" fontId="16" fillId="0" borderId="13" xfId="0" applyFont="1" applyBorder="1" applyAlignment="1">
      <alignment horizontal="center" vertical="center"/>
    </xf>
    <xf numFmtId="0" fontId="16" fillId="0" borderId="72" xfId="0" applyFont="1" applyBorder="1" applyAlignment="1">
      <alignment horizontal="center" vertical="center"/>
    </xf>
    <xf numFmtId="0" fontId="3" fillId="2" borderId="29" xfId="0" applyFont="1" applyFill="1"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809625</xdr:colOff>
      <xdr:row>5</xdr:row>
      <xdr:rowOff>104775</xdr:rowOff>
    </xdr:to>
    <xdr:pic>
      <xdr:nvPicPr>
        <xdr:cNvPr id="2053" name="Picture 5"/>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0" y="419100"/>
          <a:ext cx="6753225" cy="8096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W23"/>
  <sheetViews>
    <sheetView tabSelected="1" topLeftCell="B1" zoomScale="80" zoomScaleNormal="80" workbookViewId="0">
      <selection activeCell="C1" sqref="C1:D1"/>
    </sheetView>
  </sheetViews>
  <sheetFormatPr defaultRowHeight="12.75"/>
  <cols>
    <col min="1" max="1" width="9.140625" style="49" hidden="1" customWidth="1"/>
    <col min="2" max="2" width="12.42578125" style="75" bestFit="1" customWidth="1"/>
    <col min="3" max="3" width="9.85546875" style="75" bestFit="1" customWidth="1"/>
    <col min="4" max="6" width="7.140625" style="1" customWidth="1"/>
    <col min="7" max="7" width="9.85546875" style="1" bestFit="1" customWidth="1"/>
    <col min="8" max="10" width="7.140625" style="1" customWidth="1"/>
    <col min="11" max="11" width="9.85546875" style="1" bestFit="1" customWidth="1"/>
    <col min="12" max="14" width="7.140625" style="1" customWidth="1"/>
    <col min="15" max="15" width="9.85546875" style="1" bestFit="1" customWidth="1"/>
    <col min="16" max="18" width="7.140625" style="1" customWidth="1"/>
    <col min="19" max="19" width="9.85546875" style="1" bestFit="1" customWidth="1"/>
    <col min="20" max="22" width="7.140625" style="1" customWidth="1"/>
    <col min="23" max="16384" width="9.140625" style="1"/>
  </cols>
  <sheetData>
    <row r="1" spans="1:23" ht="26.25" customHeight="1" thickBot="1">
      <c r="B1" s="63" t="s">
        <v>148</v>
      </c>
      <c r="C1" s="117"/>
      <c r="D1" s="118"/>
      <c r="E1" s="127" t="s">
        <v>2</v>
      </c>
      <c r="F1" s="128"/>
      <c r="G1" s="119"/>
      <c r="H1" s="120"/>
      <c r="I1" s="120"/>
      <c r="J1" s="120"/>
      <c r="K1" s="120"/>
      <c r="L1" s="121"/>
      <c r="M1" s="122" t="s">
        <v>5</v>
      </c>
      <c r="N1" s="123"/>
      <c r="O1" s="117"/>
      <c r="P1" s="124"/>
      <c r="Q1" s="129" t="s">
        <v>3</v>
      </c>
      <c r="R1" s="123"/>
      <c r="S1" s="125"/>
      <c r="T1" s="126"/>
      <c r="U1" s="74" t="s">
        <v>4</v>
      </c>
      <c r="V1" s="40"/>
      <c r="W1" s="2"/>
    </row>
    <row r="2" spans="1:23" ht="18.75" customHeight="1">
      <c r="B2" s="37"/>
      <c r="C2" s="111" t="s">
        <v>133</v>
      </c>
      <c r="D2" s="112"/>
      <c r="E2" s="113"/>
      <c r="F2" s="114"/>
      <c r="G2" s="115" t="s">
        <v>133</v>
      </c>
      <c r="H2" s="116"/>
      <c r="I2" s="140"/>
      <c r="J2" s="141"/>
      <c r="K2" s="143" t="s">
        <v>133</v>
      </c>
      <c r="L2" s="144"/>
      <c r="M2" s="135"/>
      <c r="N2" s="145"/>
      <c r="O2" s="115" t="s">
        <v>133</v>
      </c>
      <c r="P2" s="116"/>
      <c r="Q2" s="140"/>
      <c r="R2" s="141"/>
      <c r="S2" s="111" t="s">
        <v>133</v>
      </c>
      <c r="T2" s="112"/>
      <c r="U2" s="135"/>
      <c r="V2" s="136"/>
    </row>
    <row r="3" spans="1:23" ht="18.75" customHeight="1">
      <c r="B3" s="38"/>
      <c r="C3" s="103" t="s">
        <v>134</v>
      </c>
      <c r="D3" s="102"/>
      <c r="E3" s="104"/>
      <c r="F3" s="105"/>
      <c r="G3" s="108" t="s">
        <v>134</v>
      </c>
      <c r="H3" s="142"/>
      <c r="I3" s="130"/>
      <c r="J3" s="131"/>
      <c r="K3" s="103" t="s">
        <v>134</v>
      </c>
      <c r="L3" s="102"/>
      <c r="M3" s="132"/>
      <c r="N3" s="133"/>
      <c r="O3" s="108" t="s">
        <v>134</v>
      </c>
      <c r="P3" s="142"/>
      <c r="Q3" s="130"/>
      <c r="R3" s="131"/>
      <c r="S3" s="103" t="s">
        <v>134</v>
      </c>
      <c r="T3" s="102"/>
      <c r="U3" s="132"/>
      <c r="V3" s="137"/>
    </row>
    <row r="4" spans="1:23" ht="18.75" customHeight="1">
      <c r="B4" s="38"/>
      <c r="C4" s="103" t="s">
        <v>135</v>
      </c>
      <c r="D4" s="102"/>
      <c r="E4" s="104"/>
      <c r="F4" s="105"/>
      <c r="G4" s="108" t="s">
        <v>135</v>
      </c>
      <c r="H4" s="109"/>
      <c r="I4" s="130"/>
      <c r="J4" s="131"/>
      <c r="K4" s="103" t="s">
        <v>135</v>
      </c>
      <c r="L4" s="102"/>
      <c r="M4" s="132"/>
      <c r="N4" s="133"/>
      <c r="O4" s="108" t="s">
        <v>135</v>
      </c>
      <c r="P4" s="109"/>
      <c r="Q4" s="130"/>
      <c r="R4" s="131"/>
      <c r="S4" s="103" t="s">
        <v>135</v>
      </c>
      <c r="T4" s="102"/>
      <c r="U4" s="132"/>
      <c r="V4" s="137"/>
    </row>
    <row r="5" spans="1:23" ht="18.75" customHeight="1">
      <c r="B5" s="76"/>
      <c r="C5" s="103" t="s">
        <v>144</v>
      </c>
      <c r="D5" s="102"/>
      <c r="E5" s="104"/>
      <c r="F5" s="105"/>
      <c r="G5" s="108" t="s">
        <v>144</v>
      </c>
      <c r="H5" s="109"/>
      <c r="I5" s="106"/>
      <c r="J5" s="107"/>
      <c r="K5" s="103" t="s">
        <v>144</v>
      </c>
      <c r="L5" s="102"/>
      <c r="M5" s="104"/>
      <c r="N5" s="105"/>
      <c r="O5" s="108" t="s">
        <v>144</v>
      </c>
      <c r="P5" s="109"/>
      <c r="Q5" s="106"/>
      <c r="R5" s="107"/>
      <c r="S5" s="103" t="s">
        <v>144</v>
      </c>
      <c r="T5" s="102"/>
      <c r="U5" s="104"/>
      <c r="V5" s="134"/>
    </row>
    <row r="6" spans="1:23" ht="18.75" customHeight="1">
      <c r="B6" s="39"/>
      <c r="C6" s="101" t="s">
        <v>141</v>
      </c>
      <c r="D6" s="102"/>
      <c r="E6" s="10"/>
      <c r="F6" s="19"/>
      <c r="G6" s="110" t="s">
        <v>141</v>
      </c>
      <c r="H6" s="109"/>
      <c r="I6" s="14"/>
      <c r="J6" s="18"/>
      <c r="K6" s="101" t="s">
        <v>141</v>
      </c>
      <c r="L6" s="102"/>
      <c r="M6" s="10"/>
      <c r="N6" s="19"/>
      <c r="O6" s="110" t="s">
        <v>141</v>
      </c>
      <c r="P6" s="109"/>
      <c r="Q6" s="14"/>
      <c r="R6" s="18"/>
      <c r="S6" s="101" t="s">
        <v>141</v>
      </c>
      <c r="T6" s="102"/>
      <c r="U6" s="10"/>
      <c r="V6" s="20"/>
    </row>
    <row r="7" spans="1:23" ht="82.5" customHeight="1">
      <c r="B7" s="65" t="s">
        <v>1</v>
      </c>
      <c r="C7" s="16" t="s">
        <v>136</v>
      </c>
      <c r="D7" s="6" t="str">
        <f>"Average "&amp;E5&amp;" Concentration"</f>
        <v>Average  Concentration</v>
      </c>
      <c r="E7" s="6" t="str">
        <f>"Monthly "&amp;E5&amp;" Load"</f>
        <v>Monthly  Load</v>
      </c>
      <c r="F7" s="17" t="str">
        <f>"Cumulative "&amp;E5&amp;" Load"</f>
        <v>Cumulative  Load</v>
      </c>
      <c r="G7" s="96" t="s">
        <v>136</v>
      </c>
      <c r="H7" s="7" t="str">
        <f>"Average "&amp;I5&amp;" Concentration"</f>
        <v>Average  Concentration</v>
      </c>
      <c r="I7" s="7" t="str">
        <f>"Monthly "&amp;I5&amp;" Load"</f>
        <v>Monthly  Load</v>
      </c>
      <c r="J7" s="15" t="str">
        <f>"Cumulative "&amp;I5&amp;" Load"</f>
        <v>Cumulative  Load</v>
      </c>
      <c r="K7" s="16" t="s">
        <v>136</v>
      </c>
      <c r="L7" s="6" t="str">
        <f>"Average "&amp;M5&amp;" Concentration"</f>
        <v>Average  Concentration</v>
      </c>
      <c r="M7" s="6" t="str">
        <f>"Monthly "&amp;M5&amp;" Load"</f>
        <v>Monthly  Load</v>
      </c>
      <c r="N7" s="17" t="str">
        <f>"Cumulative "&amp;M5&amp;" Load"</f>
        <v>Cumulative  Load</v>
      </c>
      <c r="O7" s="96" t="s">
        <v>136</v>
      </c>
      <c r="P7" s="7" t="str">
        <f>"Average "&amp;Q5&amp;" Concentration"</f>
        <v>Average  Concentration</v>
      </c>
      <c r="Q7" s="7" t="str">
        <f>"Monthly "&amp;Q5&amp;" Load"</f>
        <v>Monthly  Load</v>
      </c>
      <c r="R7" s="15" t="str">
        <f>"Cumulative "&amp;Q5&amp;" Load"</f>
        <v>Cumulative  Load</v>
      </c>
      <c r="S7" s="16" t="s">
        <v>136</v>
      </c>
      <c r="T7" s="6" t="str">
        <f>"Average "&amp;U5&amp;" Concentration"</f>
        <v>Average  Concentration</v>
      </c>
      <c r="U7" s="6" t="str">
        <f>"Monthly "&amp;U5&amp;" Load"</f>
        <v>Monthly  Load</v>
      </c>
      <c r="V7" s="66" t="str">
        <f>"Cumulative "&amp;U5&amp;" Load"</f>
        <v>Cumulative  Load</v>
      </c>
    </row>
    <row r="8" spans="1:23" ht="15.75" customHeight="1" thickBot="1">
      <c r="B8" s="64" t="s">
        <v>143</v>
      </c>
      <c r="C8" s="41" t="s">
        <v>137</v>
      </c>
      <c r="D8" s="42" t="s">
        <v>152</v>
      </c>
      <c r="E8" s="42" t="s">
        <v>142</v>
      </c>
      <c r="F8" s="42" t="s">
        <v>142</v>
      </c>
      <c r="G8" s="43" t="s">
        <v>137</v>
      </c>
      <c r="H8" s="44" t="s">
        <v>152</v>
      </c>
      <c r="I8" s="44" t="s">
        <v>142</v>
      </c>
      <c r="J8" s="44" t="s">
        <v>142</v>
      </c>
      <c r="K8" s="41" t="s">
        <v>137</v>
      </c>
      <c r="L8" s="42" t="s">
        <v>152</v>
      </c>
      <c r="M8" s="42" t="s">
        <v>142</v>
      </c>
      <c r="N8" s="42" t="s">
        <v>142</v>
      </c>
      <c r="O8" s="43" t="s">
        <v>137</v>
      </c>
      <c r="P8" s="44" t="s">
        <v>152</v>
      </c>
      <c r="Q8" s="44" t="s">
        <v>142</v>
      </c>
      <c r="R8" s="44" t="s">
        <v>142</v>
      </c>
      <c r="S8" s="41" t="s">
        <v>137</v>
      </c>
      <c r="T8" s="42" t="s">
        <v>152</v>
      </c>
      <c r="U8" s="42" t="s">
        <v>142</v>
      </c>
      <c r="V8" s="67" t="s">
        <v>142</v>
      </c>
    </row>
    <row r="9" spans="1:23" ht="15" customHeight="1">
      <c r="A9" s="49">
        <f t="shared" ref="A9:A19" si="0">A10-1</f>
        <v>-11</v>
      </c>
      <c r="B9" s="47" t="str">
        <f>IF((ISBLANK(S1)), " ", IF(A9=1,"January", IF(A9=2,"February", IF(A9=3,"March", IF(A9=4,"April", IF(A9=5,"May", IF(A9=6,"June", IF(A9=7,"July", IF(A9=8,"August", IF(A9=9,"September", IF(A9=10,"October", IF(A9=11,"November", IF(A9=12,"December", IF(A9=13,"January", IF(A9=14,"February", IF(A9=15,"March", IF(A9=16,"April", IF(A9=17,"May", IF(A9=18,"June", IF(A9=19,"July", IF(A9=20,"August", IF(A9=21,"September", IF(A9=22,"October", IF(A9=23,"November"))))))))))))))))))))))))</f>
        <v xml:space="preserve"> </v>
      </c>
      <c r="C9" s="23"/>
      <c r="D9" s="8"/>
      <c r="E9" s="77" t="str">
        <f>IF(ISBLANK(C9), " ", (D9*C9*8.34/1000000)/E$3)</f>
        <v xml:space="preserve"> </v>
      </c>
      <c r="F9" s="78" t="str">
        <f>IF(ISBLANK(C9), " ", SUM(E$9))</f>
        <v xml:space="preserve"> </v>
      </c>
      <c r="G9" s="21"/>
      <c r="H9" s="11"/>
      <c r="I9" s="79" t="str">
        <f>IF(ISBLANK(G9), " ", (H9*G9*8.34/1000000)/I$3)</f>
        <v xml:space="preserve"> </v>
      </c>
      <c r="J9" s="80" t="str">
        <f>IF(ISBLANK(G9), " ", SUM(I$9))</f>
        <v xml:space="preserve"> </v>
      </c>
      <c r="K9" s="23"/>
      <c r="L9" s="8"/>
      <c r="M9" s="77" t="str">
        <f>IF(ISBLANK(K9), " ", (L9*K9*8.34/1000000)/M$3)</f>
        <v xml:space="preserve"> </v>
      </c>
      <c r="N9" s="78" t="str">
        <f>IF(ISBLANK(K9), " ", SUM(M$9))</f>
        <v xml:space="preserve"> </v>
      </c>
      <c r="O9" s="21"/>
      <c r="P9" s="11"/>
      <c r="Q9" s="79" t="str">
        <f>IF(ISBLANK(O9), " ", (P9*O9*8.34/1000000)/Q$3)</f>
        <v xml:space="preserve"> </v>
      </c>
      <c r="R9" s="80" t="str">
        <f>IF(ISBLANK(O9), " ", SUM(Q$9))</f>
        <v xml:space="preserve"> </v>
      </c>
      <c r="S9" s="23"/>
      <c r="T9" s="12"/>
      <c r="U9" s="77" t="str">
        <f>IF(ISBLANK(S9), " ", (T9*S9*8.34/1000000)/U$3)</f>
        <v xml:space="preserve"> </v>
      </c>
      <c r="V9" s="81" t="str">
        <f>IF(ISBLANK(S9), " ", SUM(U$9))</f>
        <v xml:space="preserve"> </v>
      </c>
    </row>
    <row r="10" spans="1:23" ht="15" customHeight="1">
      <c r="A10" s="49">
        <f t="shared" si="0"/>
        <v>-10</v>
      </c>
      <c r="B10" s="47" t="str">
        <f>IF((ISBLANK(S1)), " ", IF(A10=2,"February", IF(A10=3,"March", IF(A10=4,"April", IF(A10=5,"May", IF(A10=6,"June", IF(A10=7,"July", IF(A10=8,"August", IF(A10=9,"September", IF(A10=10,"October", IF(A10=11,"November", IF(A10=12,"December", IF(A10=13,"January", IF(A10=14,"February", IF(A10=15,"March", IF(A10=16,"April", IF(A10=17,"May", IF(A10=18,"June", IF(A10=19,"July", IF(A10=20,"August", IF(A10=21,"September", IF(A10=22,"October", IF(A10=23,"November")))))))))))))))))))))))</f>
        <v xml:space="preserve"> </v>
      </c>
      <c r="C10" s="45"/>
      <c r="D10" s="3"/>
      <c r="E10" s="82" t="str">
        <f t="shared" ref="E10:E20" si="1">IF(ISBLANK(C10), " ", (D10*C10*8.34/1000000)/E$3)</f>
        <v xml:space="preserve"> </v>
      </c>
      <c r="F10" s="83" t="str">
        <f>IF(ISBLANK(C10), " ", SUM(E$9:E$10))</f>
        <v xml:space="preserve"> </v>
      </c>
      <c r="G10" s="22"/>
      <c r="H10" s="9"/>
      <c r="I10" s="84" t="str">
        <f t="shared" ref="I10:I20" si="2">IF(ISBLANK(G10), " ", (H10*G10*8.34/1000000)/I$3)</f>
        <v xml:space="preserve"> </v>
      </c>
      <c r="J10" s="85" t="str">
        <f>IF(ISBLANK(G10), " ", SUM(I$9:I$10))</f>
        <v xml:space="preserve"> </v>
      </c>
      <c r="K10" s="24"/>
      <c r="L10" s="3"/>
      <c r="M10" s="82" t="str">
        <f t="shared" ref="M10:M20" si="3">IF(ISBLANK(K10), " ", (L10*K10*8.34/1000000)/M$3)</f>
        <v xml:space="preserve"> </v>
      </c>
      <c r="N10" s="83" t="str">
        <f>IF(ISBLANK(K10), " ", SUM(M$9:M$10))</f>
        <v xml:space="preserve"> </v>
      </c>
      <c r="O10" s="22"/>
      <c r="P10" s="9"/>
      <c r="Q10" s="84" t="str">
        <f t="shared" ref="Q10:Q20" si="4">IF(ISBLANK(O10), " ", (P10*O10*8.34/1000000)/Q$3)</f>
        <v xml:space="preserve"> </v>
      </c>
      <c r="R10" s="85" t="str">
        <f>IF(ISBLANK(O10), " ", SUM(Q$9:Q$10))</f>
        <v xml:space="preserve"> </v>
      </c>
      <c r="S10" s="24"/>
      <c r="T10" s="13"/>
      <c r="U10" s="82" t="str">
        <f t="shared" ref="U10:U20" si="5">IF(ISBLANK(S10), " ", (T10*S10*8.34/1000000)/U$3)</f>
        <v xml:space="preserve"> </v>
      </c>
      <c r="V10" s="86" t="str">
        <f>IF(ISBLANK(S10), " ", SUM(U$9:U$10))</f>
        <v xml:space="preserve"> </v>
      </c>
    </row>
    <row r="11" spans="1:23" ht="15" customHeight="1">
      <c r="A11" s="49">
        <f t="shared" si="0"/>
        <v>-9</v>
      </c>
      <c r="B11" s="47" t="str">
        <f>IF((ISBLANK(S1)), " ", IF(A11=2,"February", IF(A11=3,"March", IF(A11=4,"April", IF(A11=5,"May", IF(A11=6,"June", IF(A11=7,"July", IF(A11=8,"August", IF(A11=9,"September", IF(A11=10,"October", IF(A11=11,"November", IF(A11=12,"December", IF(A11=13,"January", IF(A11=14,"February", IF(A11=15,"March", IF(A11=16,"April", IF(A11=17,"May", IF(A11=18,"June", IF(A11=19,"July", IF(A11=20,"August", IF(A11=21,"September", IF(A11=22,"October", IF(A11=23,"November")))))))))))))))))))))))</f>
        <v xml:space="preserve"> </v>
      </c>
      <c r="C11" s="45"/>
      <c r="D11" s="3"/>
      <c r="E11" s="82" t="str">
        <f t="shared" si="1"/>
        <v xml:space="preserve"> </v>
      </c>
      <c r="F11" s="83" t="str">
        <f>IF(ISBLANK(C11), " ", SUM(E$9:E$11))</f>
        <v xml:space="preserve"> </v>
      </c>
      <c r="G11" s="22"/>
      <c r="H11" s="9"/>
      <c r="I11" s="84" t="str">
        <f t="shared" si="2"/>
        <v xml:space="preserve"> </v>
      </c>
      <c r="J11" s="85" t="str">
        <f>IF(ISBLANK(G11), " ", SUM(I$9:I$11))</f>
        <v xml:space="preserve"> </v>
      </c>
      <c r="K11" s="24"/>
      <c r="L11" s="3"/>
      <c r="M11" s="82" t="str">
        <f t="shared" si="3"/>
        <v xml:space="preserve"> </v>
      </c>
      <c r="N11" s="83" t="str">
        <f>IF(ISBLANK(K11), " ", SUM(M$9:M$11))</f>
        <v xml:space="preserve"> </v>
      </c>
      <c r="O11" s="22"/>
      <c r="P11" s="9"/>
      <c r="Q11" s="84" t="str">
        <f t="shared" si="4"/>
        <v xml:space="preserve"> </v>
      </c>
      <c r="R11" s="85" t="str">
        <f>IF(ISBLANK(O11), " ", SUM(Q$9:Q$11))</f>
        <v xml:space="preserve"> </v>
      </c>
      <c r="S11" s="24"/>
      <c r="T11" s="13"/>
      <c r="U11" s="82" t="str">
        <f t="shared" si="5"/>
        <v xml:space="preserve"> </v>
      </c>
      <c r="V11" s="86" t="str">
        <f>IF(ISBLANK(S11), " ", SUM(U$9:U$11))</f>
        <v xml:space="preserve"> </v>
      </c>
    </row>
    <row r="12" spans="1:23" ht="15" customHeight="1">
      <c r="A12" s="49">
        <f t="shared" si="0"/>
        <v>-8</v>
      </c>
      <c r="B12" s="47" t="str">
        <f>IF((ISBLANK(S1)), " ", IF(A12=2,"February", IF(A12=3,"March", IF(A12=4,"April", IF(A12=5,"May", IF(A12=6,"June", IF(A12=7,"July", IF(A12=8,"August", IF(A12=9,"September", IF(A12=10,"October", IF(A12=11,"November", IF(A12=12,"December", IF(A12=13,"January", IF(A12=14,"February", IF(A12=15,"March", IF(A12=16,"April", IF(A12=17,"May", IF(A12=18,"June", IF(A12=19,"July", IF(A12=20,"August", IF(A12=21,"September", IF(A12=22,"October", IF(A12=23,"November")))))))))))))))))))))))</f>
        <v xml:space="preserve"> </v>
      </c>
      <c r="C12" s="45"/>
      <c r="D12" s="3"/>
      <c r="E12" s="82" t="str">
        <f t="shared" si="1"/>
        <v xml:space="preserve"> </v>
      </c>
      <c r="F12" s="83" t="str">
        <f>IF(ISBLANK(C12), " ", SUM(E$9:E$12))</f>
        <v xml:space="preserve"> </v>
      </c>
      <c r="G12" s="22"/>
      <c r="H12" s="9"/>
      <c r="I12" s="84" t="str">
        <f t="shared" si="2"/>
        <v xml:space="preserve"> </v>
      </c>
      <c r="J12" s="85" t="str">
        <f>IF(ISBLANK(G12), " ", SUM(I$9:I$12))</f>
        <v xml:space="preserve"> </v>
      </c>
      <c r="K12" s="24"/>
      <c r="L12" s="3"/>
      <c r="M12" s="82" t="str">
        <f t="shared" si="3"/>
        <v xml:space="preserve"> </v>
      </c>
      <c r="N12" s="83" t="str">
        <f>IF(ISBLANK(K12), " ", SUM(M$9:M$12))</f>
        <v xml:space="preserve"> </v>
      </c>
      <c r="O12" s="22"/>
      <c r="P12" s="9"/>
      <c r="Q12" s="84" t="str">
        <f t="shared" si="4"/>
        <v xml:space="preserve"> </v>
      </c>
      <c r="R12" s="85" t="str">
        <f>IF(ISBLANK(O12), " ", SUM(Q$9:Q$12))</f>
        <v xml:space="preserve"> </v>
      </c>
      <c r="S12" s="24"/>
      <c r="T12" s="13"/>
      <c r="U12" s="82" t="str">
        <f t="shared" si="5"/>
        <v xml:space="preserve"> </v>
      </c>
      <c r="V12" s="86" t="str">
        <f>IF(ISBLANK(S12), " ", SUM(U$9:U$12))</f>
        <v xml:space="preserve"> </v>
      </c>
    </row>
    <row r="13" spans="1:23" ht="15" customHeight="1">
      <c r="A13" s="49">
        <f t="shared" si="0"/>
        <v>-7</v>
      </c>
      <c r="B13" s="47" t="str">
        <f>IF((ISBLANK(S1)), " ", IF(A13=2,"February", IF(A13=3,"March", IF(A13=4,"April", IF(A13=5,"May", IF(A13=6,"June", IF(A13=7,"July", IF(A13=8,"August", IF(A13=9,"September", IF(A13=10,"October", IF(A13=11,"November", IF(A13=12,"December", IF(A13=13,"January", IF(A13=14,"February", IF(A13=15,"March", IF(A13=16,"April", IF(A13=17,"May", IF(A13=18,"June", IF(A13=19,"July", IF(A13=20,"August", IF(A13=21,"September", IF(A13=22,"October", IF(A13=23,"November")))))))))))))))))))))))</f>
        <v xml:space="preserve"> </v>
      </c>
      <c r="C13" s="45"/>
      <c r="D13" s="3"/>
      <c r="E13" s="82" t="str">
        <f t="shared" si="1"/>
        <v xml:space="preserve"> </v>
      </c>
      <c r="F13" s="83" t="str">
        <f>IF(ISBLANK(C13), " ", SUM(E$9:E$13))</f>
        <v xml:space="preserve"> </v>
      </c>
      <c r="G13" s="22"/>
      <c r="H13" s="9"/>
      <c r="I13" s="84" t="str">
        <f t="shared" si="2"/>
        <v xml:space="preserve"> </v>
      </c>
      <c r="J13" s="85" t="str">
        <f>IF(ISBLANK(G13), " ", SUM(I$9:I$13))</f>
        <v xml:space="preserve"> </v>
      </c>
      <c r="K13" s="24"/>
      <c r="L13" s="3"/>
      <c r="M13" s="82" t="str">
        <f t="shared" si="3"/>
        <v xml:space="preserve"> </v>
      </c>
      <c r="N13" s="83" t="str">
        <f>IF(ISBLANK(K13), " ", SUM(M$9:M$13))</f>
        <v xml:space="preserve"> </v>
      </c>
      <c r="O13" s="22"/>
      <c r="P13" s="9"/>
      <c r="Q13" s="84" t="str">
        <f t="shared" si="4"/>
        <v xml:space="preserve"> </v>
      </c>
      <c r="R13" s="85" t="str">
        <f>IF(ISBLANK(O13), " ", SUM(Q$9:Q$13))</f>
        <v xml:space="preserve"> </v>
      </c>
      <c r="S13" s="24"/>
      <c r="T13" s="13"/>
      <c r="U13" s="82" t="str">
        <f t="shared" si="5"/>
        <v xml:space="preserve"> </v>
      </c>
      <c r="V13" s="86" t="str">
        <f>IF(ISBLANK(S13), " ", SUM(U$9:U$13))</f>
        <v xml:space="preserve"> </v>
      </c>
    </row>
    <row r="14" spans="1:23" ht="15" customHeight="1">
      <c r="A14" s="49">
        <f t="shared" si="0"/>
        <v>-6</v>
      </c>
      <c r="B14" s="47" t="str">
        <f>IF((ISBLANK(S1)), " ", IF(A14=2,"February", IF(A14=3,"March", IF(A14=4,"April", IF(A14=5,"May", IF(A14=6,"June", IF(A14=7,"July", IF(A14=8,"August", IF(A14=9,"September", IF(A14=10,"October", IF(A14=11,"November", IF(A14=12,"December", IF(A14=13,"January", IF(A14=14,"February", IF(A14=15,"March", IF(A14=16,"April", IF(A14=17,"May", IF(A14=18,"June", IF(A14=19,"July", IF(A14=20,"August", IF(A14=21,"September", IF(A14=22,"October", IF(A14=23,"November")))))))))))))))))))))))</f>
        <v xml:space="preserve"> </v>
      </c>
      <c r="C14" s="45"/>
      <c r="D14" s="3"/>
      <c r="E14" s="82" t="str">
        <f t="shared" si="1"/>
        <v xml:space="preserve"> </v>
      </c>
      <c r="F14" s="83" t="str">
        <f>IF(ISBLANK(C14), " ", SUM(E$9:E$14))</f>
        <v xml:space="preserve"> </v>
      </c>
      <c r="G14" s="22"/>
      <c r="H14" s="9"/>
      <c r="I14" s="84" t="str">
        <f t="shared" si="2"/>
        <v xml:space="preserve"> </v>
      </c>
      <c r="J14" s="85" t="str">
        <f>IF(ISBLANK(G14), " ", SUM(I$9:I$14))</f>
        <v xml:space="preserve"> </v>
      </c>
      <c r="K14" s="24"/>
      <c r="L14" s="3"/>
      <c r="M14" s="82" t="str">
        <f t="shared" si="3"/>
        <v xml:space="preserve"> </v>
      </c>
      <c r="N14" s="83" t="str">
        <f>IF(ISBLANK(K14), " ", SUM(M$9:M$14))</f>
        <v xml:space="preserve"> </v>
      </c>
      <c r="O14" s="22"/>
      <c r="P14" s="9"/>
      <c r="Q14" s="84" t="str">
        <f t="shared" si="4"/>
        <v xml:space="preserve"> </v>
      </c>
      <c r="R14" s="85" t="str">
        <f>IF(ISBLANK(O14), " ", SUM(Q$9:Q$14))</f>
        <v xml:space="preserve"> </v>
      </c>
      <c r="S14" s="24"/>
      <c r="T14" s="13"/>
      <c r="U14" s="82" t="str">
        <f t="shared" si="5"/>
        <v xml:space="preserve"> </v>
      </c>
      <c r="V14" s="86" t="str">
        <f>IF(ISBLANK(S14), " ", SUM(U$9:U$14))</f>
        <v xml:space="preserve"> </v>
      </c>
    </row>
    <row r="15" spans="1:23" ht="15" customHeight="1">
      <c r="A15" s="49">
        <f t="shared" si="0"/>
        <v>-5</v>
      </c>
      <c r="B15" s="47" t="str">
        <f>IF((ISBLANK(S1)), " ", IF(A15=2,"February", IF(A15=3,"March", IF(A15=4,"April", IF(A15=5,"May", IF(A15=6,"June", IF(A15=7,"July", IF(A15=8,"August", IF(A15=9,"September", IF(A15=10,"October", IF(A15=11,"November", IF(A15=12,"December", IF(A15=13,"January", IF(A15=14,"February", IF(A15=15,"March", IF(A15=16,"April", IF(A15=17,"May", IF(A15=18,"June", IF(A15=19,"July", IF(A15=20,"August", IF(A15=21,"September", IF(A15=22,"October", IF(A15=23,"November")))))))))))))))))))))))</f>
        <v xml:space="preserve"> </v>
      </c>
      <c r="C15" s="45"/>
      <c r="D15" s="3"/>
      <c r="E15" s="82" t="str">
        <f t="shared" si="1"/>
        <v xml:space="preserve"> </v>
      </c>
      <c r="F15" s="83" t="str">
        <f>IF(ISBLANK(C15), " ", SUM(E$9:E$15))</f>
        <v xml:space="preserve"> </v>
      </c>
      <c r="G15" s="22"/>
      <c r="H15" s="9"/>
      <c r="I15" s="84" t="str">
        <f t="shared" si="2"/>
        <v xml:space="preserve"> </v>
      </c>
      <c r="J15" s="85" t="str">
        <f>IF(ISBLANK(G15), " ", SUM(I$9:I$15))</f>
        <v xml:space="preserve"> </v>
      </c>
      <c r="K15" s="24"/>
      <c r="L15" s="3"/>
      <c r="M15" s="82" t="str">
        <f t="shared" si="3"/>
        <v xml:space="preserve"> </v>
      </c>
      <c r="N15" s="83" t="str">
        <f>IF(ISBLANK(K15), " ", SUM(M$9:M$15))</f>
        <v xml:space="preserve"> </v>
      </c>
      <c r="O15" s="22"/>
      <c r="P15" s="9"/>
      <c r="Q15" s="84" t="str">
        <f t="shared" si="4"/>
        <v xml:space="preserve"> </v>
      </c>
      <c r="R15" s="85" t="str">
        <f>IF(ISBLANK(O15), " ", SUM(Q$9:Q$15))</f>
        <v xml:space="preserve"> </v>
      </c>
      <c r="S15" s="24"/>
      <c r="T15" s="13"/>
      <c r="U15" s="82" t="str">
        <f t="shared" si="5"/>
        <v xml:space="preserve"> </v>
      </c>
      <c r="V15" s="86" t="str">
        <f>IF(ISBLANK(S15), " ", SUM(U$9:U$15))</f>
        <v xml:space="preserve"> </v>
      </c>
    </row>
    <row r="16" spans="1:23" ht="15" customHeight="1">
      <c r="A16" s="49">
        <f t="shared" si="0"/>
        <v>-4</v>
      </c>
      <c r="B16" s="47" t="str">
        <f>IF((ISBLANK(S1)), " ", IF(A16=2,"February", IF(A16=3,"March", IF(A16=4,"April", IF(A16=5,"May", IF(A16=6,"June", IF(A16=7,"July", IF(A16=8,"August", IF(A16=9,"September", IF(A16=10,"October", IF(A16=11,"November", IF(A16=12,"December", IF(A16=13,"January", IF(A16=14,"February", IF(A16=15,"March", IF(A16=16,"April", IF(A16=17,"May", IF(A16=18,"June", IF(A16=19,"July", IF(A16=20,"August", IF(A16=21,"September", IF(A16=22,"October", IF(A16=23,"November")))))))))))))))))))))))</f>
        <v xml:space="preserve"> </v>
      </c>
      <c r="C16" s="45"/>
      <c r="D16" s="3"/>
      <c r="E16" s="82" t="str">
        <f t="shared" si="1"/>
        <v xml:space="preserve"> </v>
      </c>
      <c r="F16" s="83" t="str">
        <f>IF(ISBLANK(C16), " ", SUM(E$9:E$16))</f>
        <v xml:space="preserve"> </v>
      </c>
      <c r="G16" s="22"/>
      <c r="H16" s="9"/>
      <c r="I16" s="84" t="str">
        <f t="shared" si="2"/>
        <v xml:space="preserve"> </v>
      </c>
      <c r="J16" s="85" t="str">
        <f>IF(ISBLANK(G16), " ", SUM(I$9:I$16))</f>
        <v xml:space="preserve"> </v>
      </c>
      <c r="K16" s="24"/>
      <c r="L16" s="3"/>
      <c r="M16" s="82" t="str">
        <f t="shared" si="3"/>
        <v xml:space="preserve"> </v>
      </c>
      <c r="N16" s="83" t="str">
        <f>IF(ISBLANK(K16), " ", SUM(M$9:M$16))</f>
        <v xml:space="preserve"> </v>
      </c>
      <c r="O16" s="22"/>
      <c r="P16" s="9"/>
      <c r="Q16" s="84" t="str">
        <f t="shared" si="4"/>
        <v xml:space="preserve"> </v>
      </c>
      <c r="R16" s="85" t="str">
        <f>IF(ISBLANK(O16), " ", SUM(Q$9:Q$16))</f>
        <v xml:space="preserve"> </v>
      </c>
      <c r="S16" s="24"/>
      <c r="T16" s="13"/>
      <c r="U16" s="82" t="str">
        <f t="shared" si="5"/>
        <v xml:space="preserve"> </v>
      </c>
      <c r="V16" s="86" t="str">
        <f>IF(ISBLANK(S16), " ", SUM(U$9:U$16))</f>
        <v xml:space="preserve"> </v>
      </c>
    </row>
    <row r="17" spans="1:22" ht="15" customHeight="1">
      <c r="A17" s="49">
        <f t="shared" si="0"/>
        <v>-3</v>
      </c>
      <c r="B17" s="47" t="str">
        <f>IF((ISBLANK(S1)), " ", IF(A17=2,"February", IF(A17=3,"March", IF(A17=4,"April", IF(A17=5,"May", IF(A17=6,"June", IF(A17=7,"July", IF(A17=8,"August", IF(A17=9,"September", IF(A17=10,"October", IF(A17=11,"November", IF(A17=12,"December", IF(A17=13,"January", IF(A17=14,"February", IF(A17=15,"March", IF(A17=16,"April", IF(A17=17,"May", IF(A17=18,"June", IF(A17=19,"July", IF(A17=20,"August", IF(A17=21,"September", IF(A17=22,"October", IF(A17=23,"November")))))))))))))))))))))))</f>
        <v xml:space="preserve"> </v>
      </c>
      <c r="C17" s="45"/>
      <c r="D17" s="3"/>
      <c r="E17" s="82" t="str">
        <f t="shared" si="1"/>
        <v xml:space="preserve"> </v>
      </c>
      <c r="F17" s="83" t="str">
        <f>IF(ISBLANK(C17), " ", SUM(E$9:E$17))</f>
        <v xml:space="preserve"> </v>
      </c>
      <c r="G17" s="22"/>
      <c r="H17" s="9"/>
      <c r="I17" s="84" t="str">
        <f t="shared" si="2"/>
        <v xml:space="preserve"> </v>
      </c>
      <c r="J17" s="85" t="str">
        <f>IF(ISBLANK(G17), " ", SUM(I$9:I$17))</f>
        <v xml:space="preserve"> </v>
      </c>
      <c r="K17" s="24"/>
      <c r="L17" s="3"/>
      <c r="M17" s="82" t="str">
        <f t="shared" si="3"/>
        <v xml:space="preserve"> </v>
      </c>
      <c r="N17" s="83" t="str">
        <f>IF(ISBLANK(K17), " ", SUM(M$9:M$17))</f>
        <v xml:space="preserve"> </v>
      </c>
      <c r="O17" s="22"/>
      <c r="P17" s="9"/>
      <c r="Q17" s="84" t="str">
        <f t="shared" si="4"/>
        <v xml:space="preserve"> </v>
      </c>
      <c r="R17" s="85" t="str">
        <f>IF(ISBLANK(O17), " ", SUM(Q$9:Q$17))</f>
        <v xml:space="preserve"> </v>
      </c>
      <c r="S17" s="24"/>
      <c r="T17" s="13"/>
      <c r="U17" s="82" t="str">
        <f t="shared" si="5"/>
        <v xml:space="preserve"> </v>
      </c>
      <c r="V17" s="86" t="str">
        <f>IF(ISBLANK(S17), " ", SUM(U$9:U$17))</f>
        <v xml:space="preserve"> </v>
      </c>
    </row>
    <row r="18" spans="1:22" ht="15" customHeight="1">
      <c r="A18" s="49">
        <f t="shared" si="0"/>
        <v>-2</v>
      </c>
      <c r="B18" s="47" t="str">
        <f>IF((ISBLANK(S1)), " ", IF(A18=2,"February", IF(A18=3,"March", IF(A18=4,"April", IF(A18=5,"May", IF(A18=6,"June", IF(A18=7,"July", IF(A18=8,"August", IF(A18=9,"September", IF(A18=10,"October", IF(A18=11,"November", IF(A18=12,"December", IF(A18=13,"January", IF(A18=14,"February", IF(A18=15,"March", IF(A18=16,"April", IF(A18=17,"May", IF(A18=18,"June", IF(A18=19,"July", IF(A18=20,"August", IF(A18=21,"September", IF(A18=22,"October", IF(A18=23,"November")))))))))))))))))))))))</f>
        <v xml:space="preserve"> </v>
      </c>
      <c r="C18" s="45"/>
      <c r="D18" s="3"/>
      <c r="E18" s="82" t="str">
        <f t="shared" si="1"/>
        <v xml:space="preserve"> </v>
      </c>
      <c r="F18" s="83" t="str">
        <f>IF(ISBLANK(C18), " ", SUM(E$9:E$18))</f>
        <v xml:space="preserve"> </v>
      </c>
      <c r="G18" s="22"/>
      <c r="H18" s="9"/>
      <c r="I18" s="84" t="str">
        <f t="shared" si="2"/>
        <v xml:space="preserve"> </v>
      </c>
      <c r="J18" s="85" t="str">
        <f>IF(ISBLANK(G18), " ", SUM(I$9:I$18))</f>
        <v xml:space="preserve"> </v>
      </c>
      <c r="K18" s="24"/>
      <c r="L18" s="3"/>
      <c r="M18" s="82" t="str">
        <f t="shared" si="3"/>
        <v xml:space="preserve"> </v>
      </c>
      <c r="N18" s="83" t="str">
        <f>IF(ISBLANK(K18), " ", SUM(M$9:M$18))</f>
        <v xml:space="preserve"> </v>
      </c>
      <c r="O18" s="22"/>
      <c r="P18" s="9"/>
      <c r="Q18" s="84" t="str">
        <f t="shared" si="4"/>
        <v xml:space="preserve"> </v>
      </c>
      <c r="R18" s="85" t="str">
        <f>IF(ISBLANK(O18), " ", SUM(Q$9:Q$18))</f>
        <v xml:space="preserve"> </v>
      </c>
      <c r="S18" s="24"/>
      <c r="T18" s="13"/>
      <c r="U18" s="82" t="str">
        <f t="shared" si="5"/>
        <v xml:space="preserve"> </v>
      </c>
      <c r="V18" s="86" t="str">
        <f>IF(ISBLANK(S18), " ", SUM(U$9:U$18))</f>
        <v xml:space="preserve"> </v>
      </c>
    </row>
    <row r="19" spans="1:22" ht="15" customHeight="1">
      <c r="A19" s="49">
        <f t="shared" si="0"/>
        <v>-1</v>
      </c>
      <c r="B19" s="47" t="str">
        <f>IF((ISBLANK(S1)), " ", IF(A19=2,"February", IF(A19=3,"March", IF(A19=4,"April", IF(A19=5,"May", IF(A19=6,"June", IF(A19=7,"July", IF(A19=8,"August", IF(A19=9,"September", IF(A19=10,"October", IF(A19=11,"November", IF(A19=12,"December", IF(A19=13,"January", IF(A19=14,"February", IF(A19=15,"March", IF(A19=16,"April", IF(A19=17,"May", IF(A19=18,"June", IF(A19=19,"July", IF(A19=20,"August", IF(A19=21,"September", IF(A19=22,"October", IF(A19=23,"November")))))))))))))))))))))))</f>
        <v xml:space="preserve"> </v>
      </c>
      <c r="C19" s="45"/>
      <c r="D19" s="3"/>
      <c r="E19" s="82" t="str">
        <f t="shared" si="1"/>
        <v xml:space="preserve"> </v>
      </c>
      <c r="F19" s="83" t="str">
        <f>IF(ISBLANK(C19), " ", SUM(E$9:E$19))</f>
        <v xml:space="preserve"> </v>
      </c>
      <c r="G19" s="22"/>
      <c r="H19" s="9"/>
      <c r="I19" s="84" t="str">
        <f t="shared" si="2"/>
        <v xml:space="preserve"> </v>
      </c>
      <c r="J19" s="85" t="str">
        <f>IF(ISBLANK(G19), " ", SUM(I$9:I$19))</f>
        <v xml:space="preserve"> </v>
      </c>
      <c r="K19" s="24"/>
      <c r="L19" s="3"/>
      <c r="M19" s="82" t="str">
        <f t="shared" si="3"/>
        <v xml:space="preserve"> </v>
      </c>
      <c r="N19" s="83" t="str">
        <f>IF(ISBLANK(K19), " ", SUM(M$9:M$19))</f>
        <v xml:space="preserve"> </v>
      </c>
      <c r="O19" s="22"/>
      <c r="P19" s="9"/>
      <c r="Q19" s="84" t="str">
        <f t="shared" si="4"/>
        <v xml:space="preserve"> </v>
      </c>
      <c r="R19" s="85" t="str">
        <f>IF(ISBLANK(O19), " ", SUM(Q$9:Q$19))</f>
        <v xml:space="preserve"> </v>
      </c>
      <c r="S19" s="24"/>
      <c r="T19" s="13"/>
      <c r="U19" s="82" t="str">
        <f t="shared" si="5"/>
        <v xml:space="preserve"> </v>
      </c>
      <c r="V19" s="86" t="str">
        <f>IF(ISBLANK(S19), " ", SUM(U$9:U$19))</f>
        <v xml:space="preserve"> </v>
      </c>
    </row>
    <row r="20" spans="1:22" ht="15" customHeight="1" thickBot="1">
      <c r="A20" s="49" t="b">
        <f>IF(B20="January", 13, IF(B20="February", 14, IF(B20="March", 15, IF(B20="April", 16, IF(B20="May", 17, IF(B20="June", 18, IF(B20="July", 19, IF(B20="August", 20, IF(B20="September", 21, IF(B20="October", 22, IF(B20="November", 23, IF(B20="December", 12))))))))))))</f>
        <v>0</v>
      </c>
      <c r="B20" s="50" t="str">
        <f>IF((ISBLANK(S1)), " ", S1)</f>
        <v xml:space="preserve"> </v>
      </c>
      <c r="C20" s="45"/>
      <c r="D20" s="3"/>
      <c r="E20" s="87" t="str">
        <f t="shared" si="1"/>
        <v xml:space="preserve"> </v>
      </c>
      <c r="F20" s="83" t="str">
        <f>IF(ISBLANK(C20), " ", SUM(E$9:E$20))</f>
        <v xml:space="preserve"> </v>
      </c>
      <c r="G20" s="53"/>
      <c r="H20" s="54"/>
      <c r="I20" s="88" t="str">
        <f t="shared" si="2"/>
        <v xml:space="preserve"> </v>
      </c>
      <c r="J20" s="85" t="str">
        <f>IF(ISBLANK(G20), " ", SUM(I$9:I$20))</f>
        <v xml:space="preserve"> </v>
      </c>
      <c r="K20" s="51"/>
      <c r="L20" s="52"/>
      <c r="M20" s="87" t="str">
        <f t="shared" si="3"/>
        <v xml:space="preserve"> </v>
      </c>
      <c r="N20" s="83" t="str">
        <f>IF(ISBLANK(K20), " ", SUM(M$9:M$20))</f>
        <v xml:space="preserve"> </v>
      </c>
      <c r="O20" s="53"/>
      <c r="P20" s="54"/>
      <c r="Q20" s="88" t="str">
        <f t="shared" si="4"/>
        <v xml:space="preserve"> </v>
      </c>
      <c r="R20" s="85" t="str">
        <f>IF(ISBLANK(O20), " ", SUM(Q$9:Q$20))</f>
        <v xml:space="preserve"> </v>
      </c>
      <c r="S20" s="51"/>
      <c r="T20" s="55"/>
      <c r="U20" s="87" t="str">
        <f t="shared" si="5"/>
        <v xml:space="preserve"> </v>
      </c>
      <c r="V20" s="89" t="str">
        <f>IF(ISBLANK(S20), " ", SUM(U$9:U$20))</f>
        <v xml:space="preserve"> </v>
      </c>
    </row>
    <row r="21" spans="1:22" ht="27.75" customHeight="1">
      <c r="B21" s="146" t="str">
        <f>"12 Month Floating "&amp;E5&amp;" Load (lbs/ac/yr):"</f>
        <v>12 Month Floating  Load (lbs/ac/yr):</v>
      </c>
      <c r="C21" s="147"/>
      <c r="D21" s="147"/>
      <c r="E21" s="90" t="str">
        <f>IF(ISBLANK($S$1), " ", SUM(E9:E20))</f>
        <v xml:space="preserve"> </v>
      </c>
      <c r="F21" s="56"/>
      <c r="G21" s="57"/>
      <c r="H21" s="57"/>
      <c r="I21" s="91" t="str">
        <f>IF(ISBLANK($S$1), " ", SUM(I9:I20))</f>
        <v xml:space="preserve"> </v>
      </c>
      <c r="J21" s="57"/>
      <c r="K21" s="56"/>
      <c r="L21" s="56"/>
      <c r="M21" s="90" t="str">
        <f>IF(ISBLANK($S$1), " ", SUM(M9:M20))</f>
        <v xml:space="preserve"> </v>
      </c>
      <c r="N21" s="56"/>
      <c r="O21" s="57"/>
      <c r="P21" s="57"/>
      <c r="Q21" s="91" t="str">
        <f>IF(ISBLANK($S$1), " ", SUM(Q9:Q20))</f>
        <v xml:space="preserve"> </v>
      </c>
      <c r="R21" s="57"/>
      <c r="S21" s="56"/>
      <c r="T21" s="56"/>
      <c r="U21" s="90" t="str">
        <f>IF(ISBLANK($S$1), " ", SUM(U9:U20))</f>
        <v xml:space="preserve"> </v>
      </c>
      <c r="V21" s="58"/>
    </row>
    <row r="22" spans="1:22" ht="27.75" customHeight="1" thickBot="1">
      <c r="B22" s="138" t="str">
        <f>"Annual "&amp;E5&amp;" Load Limit (lbs/ac/yr):"</f>
        <v>Annual  Load Limit (lbs/ac/yr):</v>
      </c>
      <c r="C22" s="139"/>
      <c r="D22" s="139"/>
      <c r="E22" s="95"/>
      <c r="F22" s="61"/>
      <c r="G22" s="59"/>
      <c r="H22" s="59"/>
      <c r="I22" s="60"/>
      <c r="J22" s="59"/>
      <c r="K22" s="61"/>
      <c r="L22" s="61"/>
      <c r="M22" s="62"/>
      <c r="N22" s="61"/>
      <c r="O22" s="59"/>
      <c r="P22" s="59"/>
      <c r="Q22" s="60"/>
      <c r="R22" s="59"/>
      <c r="S22" s="61"/>
      <c r="T22" s="61"/>
      <c r="U22" s="62"/>
      <c r="V22" s="36"/>
    </row>
    <row r="23" spans="1:22" s="71" customFormat="1" ht="264.75" customHeight="1">
      <c r="A23" s="69"/>
      <c r="B23" s="68"/>
      <c r="C23" s="92"/>
      <c r="D23" s="92"/>
      <c r="E23" s="70"/>
      <c r="F23" s="72"/>
      <c r="G23" s="72"/>
      <c r="H23" s="72"/>
      <c r="I23" s="93"/>
      <c r="J23" s="72"/>
      <c r="K23" s="72"/>
      <c r="L23" s="72"/>
      <c r="M23" s="93"/>
      <c r="N23" s="72"/>
      <c r="O23" s="72"/>
      <c r="P23" s="72"/>
      <c r="Q23" s="93"/>
      <c r="R23" s="72"/>
      <c r="S23" s="72"/>
      <c r="T23" s="72"/>
      <c r="U23" s="94"/>
      <c r="V23" s="73"/>
    </row>
  </sheetData>
  <sheetProtection password="CD14" sheet="1" objects="1" scenarios="1" selectLockedCells="1"/>
  <mergeCells count="54">
    <mergeCell ref="B22:D22"/>
    <mergeCell ref="Q2:R2"/>
    <mergeCell ref="O3:P3"/>
    <mergeCell ref="Q3:R3"/>
    <mergeCell ref="K6:L6"/>
    <mergeCell ref="K5:L5"/>
    <mergeCell ref="K2:L2"/>
    <mergeCell ref="O6:P6"/>
    <mergeCell ref="G2:H2"/>
    <mergeCell ref="I2:J2"/>
    <mergeCell ref="G3:H3"/>
    <mergeCell ref="I3:J3"/>
    <mergeCell ref="M2:N2"/>
    <mergeCell ref="K3:L3"/>
    <mergeCell ref="M3:N3"/>
    <mergeCell ref="B21:D21"/>
    <mergeCell ref="U2:V2"/>
    <mergeCell ref="S3:T3"/>
    <mergeCell ref="U3:V3"/>
    <mergeCell ref="S4:T4"/>
    <mergeCell ref="U4:V4"/>
    <mergeCell ref="S6:T6"/>
    <mergeCell ref="S5:T5"/>
    <mergeCell ref="U5:V5"/>
    <mergeCell ref="O5:P5"/>
    <mergeCell ref="Q5:R5"/>
    <mergeCell ref="S1:T1"/>
    <mergeCell ref="E1:F1"/>
    <mergeCell ref="Q1:R1"/>
    <mergeCell ref="I4:J4"/>
    <mergeCell ref="K4:L4"/>
    <mergeCell ref="M4:N4"/>
    <mergeCell ref="O4:P4"/>
    <mergeCell ref="Q4:R4"/>
    <mergeCell ref="S2:T2"/>
    <mergeCell ref="C2:D2"/>
    <mergeCell ref="E2:F2"/>
    <mergeCell ref="O2:P2"/>
    <mergeCell ref="C1:D1"/>
    <mergeCell ref="G1:L1"/>
    <mergeCell ref="M1:N1"/>
    <mergeCell ref="O1:P1"/>
    <mergeCell ref="I5:J5"/>
    <mergeCell ref="G4:H4"/>
    <mergeCell ref="G5:H5"/>
    <mergeCell ref="G6:H6"/>
    <mergeCell ref="M5:N5"/>
    <mergeCell ref="C6:D6"/>
    <mergeCell ref="C3:D3"/>
    <mergeCell ref="E3:F3"/>
    <mergeCell ref="C4:D4"/>
    <mergeCell ref="E4:F4"/>
    <mergeCell ref="C5:D5"/>
    <mergeCell ref="E5:F5"/>
  </mergeCells>
  <phoneticPr fontId="0" type="noConversion"/>
  <dataValidations count="5">
    <dataValidation showInputMessage="1" showErrorMessage="1" sqref="S6 C10:C20 O6 K6 G6 C6"/>
    <dataValidation type="list" showInputMessage="1" showErrorMessage="1" sqref="O1">
      <formula1>County</formula1>
    </dataValidation>
    <dataValidation type="list" showInputMessage="1" showErrorMessage="1" sqref="S1">
      <formula1>Month</formula1>
    </dataValidation>
    <dataValidation type="list" showInputMessage="1" showErrorMessage="1" sqref="V1">
      <formula1>Year</formula1>
    </dataValidation>
    <dataValidation type="list" showInputMessage="1" showErrorMessage="1" sqref="E5:F5 U5:V5 Q5:R5 M5:N5 I5:J5">
      <formula1>LOAD</formula1>
    </dataValidation>
  </dataValidations>
  <printOptions horizontalCentered="1"/>
  <pageMargins left="0.28431321084864403" right="0.28431321084864403" top="0.5" bottom="0.1" header="0.2" footer="0.1"/>
  <pageSetup scale="80" orientation="landscape" r:id="rId1"/>
  <headerFooter alignWithMargins="0">
    <oddHeader>&amp;LFORM: NDMLR 10-13&amp;C&amp;"Arial,Bold"&amp;12NON-DISCHARGE MASS LOADING REPORT (NDMLR)&amp;RPage _____ of _____</oddHeader>
  </headerFooter>
  <legacyDrawing r:id="rId2"/>
</worksheet>
</file>

<file path=xl/worksheets/sheet2.xml><?xml version="1.0" encoding="utf-8"?>
<worksheet xmlns="http://schemas.openxmlformats.org/spreadsheetml/2006/main" xmlns:r="http://schemas.openxmlformats.org/officeDocument/2006/relationships">
  <dimension ref="A1:V19"/>
  <sheetViews>
    <sheetView topLeftCell="B1" zoomScale="80" zoomScaleNormal="80" workbookViewId="0">
      <selection activeCell="B3" sqref="B3:V3"/>
    </sheetView>
  </sheetViews>
  <sheetFormatPr defaultRowHeight="12.75"/>
  <cols>
    <col min="1" max="1" width="9.140625" style="49" hidden="1" customWidth="1"/>
    <col min="2" max="2" width="12.42578125" style="100" bestFit="1" customWidth="1"/>
    <col min="3" max="3" width="9.85546875" style="100" bestFit="1" customWidth="1"/>
    <col min="4" max="6" width="7.140625" style="1" customWidth="1"/>
    <col min="7" max="7" width="9.85546875" style="1" bestFit="1" customWidth="1"/>
    <col min="8" max="10" width="7.140625" style="1" customWidth="1"/>
    <col min="11" max="11" width="9.85546875" style="1" bestFit="1" customWidth="1"/>
    <col min="12" max="14" width="7.140625" style="1" customWidth="1"/>
    <col min="15" max="15" width="9.85546875" style="1" bestFit="1" customWidth="1"/>
    <col min="16" max="18" width="7.140625" style="1" customWidth="1"/>
    <col min="19" max="19" width="9.85546875" style="1" bestFit="1" customWidth="1"/>
    <col min="20" max="22" width="7.140625" style="1" customWidth="1"/>
    <col min="23" max="16384" width="9.140625" style="1"/>
  </cols>
  <sheetData>
    <row r="1" spans="1:22" s="5" customFormat="1" ht="30" customHeight="1">
      <c r="A1" s="49"/>
      <c r="B1" s="157" t="s">
        <v>151</v>
      </c>
      <c r="C1" s="157"/>
      <c r="D1" s="157"/>
      <c r="E1" s="157"/>
      <c r="F1" s="157"/>
      <c r="G1" s="157"/>
      <c r="H1" s="157"/>
      <c r="I1" s="157"/>
      <c r="J1" s="157"/>
      <c r="K1" s="157"/>
      <c r="L1" s="157"/>
      <c r="M1" s="157"/>
      <c r="N1" s="157"/>
      <c r="O1" s="157"/>
      <c r="P1" s="157"/>
      <c r="Q1" s="157"/>
      <c r="R1" s="157"/>
      <c r="S1" s="157"/>
      <c r="T1" s="157"/>
      <c r="U1" s="158"/>
      <c r="V1" s="158"/>
    </row>
    <row r="2" spans="1:22" ht="30" customHeight="1" thickBot="1">
      <c r="B2" s="159" t="s">
        <v>127</v>
      </c>
      <c r="C2" s="160"/>
      <c r="D2" s="160"/>
      <c r="E2" s="160"/>
      <c r="F2" s="160"/>
      <c r="G2" s="160"/>
      <c r="H2" s="160"/>
      <c r="I2" s="160"/>
      <c r="J2" s="160"/>
      <c r="K2" s="160"/>
      <c r="L2" s="160"/>
      <c r="M2" s="160"/>
      <c r="N2" s="160"/>
      <c r="O2" s="160"/>
      <c r="P2" s="160"/>
      <c r="Q2" s="160"/>
      <c r="R2" s="160"/>
      <c r="S2" s="160"/>
      <c r="T2" s="160"/>
      <c r="U2" s="160"/>
      <c r="V2" s="160"/>
    </row>
    <row r="3" spans="1:22" ht="243.75" customHeight="1" thickBot="1">
      <c r="B3" s="216"/>
      <c r="C3" s="217"/>
      <c r="D3" s="217"/>
      <c r="E3" s="217"/>
      <c r="F3" s="217"/>
      <c r="G3" s="217"/>
      <c r="H3" s="217"/>
      <c r="I3" s="217"/>
      <c r="J3" s="217"/>
      <c r="K3" s="217"/>
      <c r="L3" s="217"/>
      <c r="M3" s="217"/>
      <c r="N3" s="217"/>
      <c r="O3" s="217"/>
      <c r="P3" s="217"/>
      <c r="Q3" s="217"/>
      <c r="R3" s="217"/>
      <c r="S3" s="217"/>
      <c r="T3" s="217"/>
      <c r="U3" s="217"/>
      <c r="V3" s="218"/>
    </row>
    <row r="4" spans="1:22" ht="15" customHeight="1" thickBot="1">
      <c r="B4" s="161"/>
      <c r="C4" s="162"/>
      <c r="D4" s="162"/>
      <c r="E4" s="162"/>
      <c r="F4" s="162"/>
      <c r="G4" s="162"/>
      <c r="H4" s="162"/>
      <c r="I4" s="162"/>
      <c r="J4" s="162"/>
      <c r="K4" s="162"/>
      <c r="L4" s="162"/>
      <c r="M4" s="162"/>
      <c r="N4" s="162"/>
      <c r="O4" s="162"/>
      <c r="P4" s="162"/>
      <c r="Q4" s="162"/>
      <c r="R4" s="162"/>
      <c r="S4" s="162"/>
      <c r="T4" s="162"/>
      <c r="U4" s="162"/>
      <c r="V4" s="162"/>
    </row>
    <row r="5" spans="1:22" ht="30.75" customHeight="1" thickBot="1">
      <c r="B5" s="127" t="s">
        <v>7</v>
      </c>
      <c r="C5" s="162"/>
      <c r="D5" s="162"/>
      <c r="E5" s="162"/>
      <c r="F5" s="162"/>
      <c r="G5" s="162"/>
      <c r="H5" s="162"/>
      <c r="I5" s="162"/>
      <c r="J5" s="162"/>
      <c r="K5" s="162"/>
      <c r="L5" s="163"/>
      <c r="M5" s="164" t="s">
        <v>8</v>
      </c>
      <c r="N5" s="162"/>
      <c r="O5" s="162"/>
      <c r="P5" s="162"/>
      <c r="Q5" s="162"/>
      <c r="R5" s="162"/>
      <c r="S5" s="162"/>
      <c r="T5" s="162"/>
      <c r="U5" s="162"/>
      <c r="V5" s="165"/>
    </row>
    <row r="6" spans="1:22" ht="30.75" customHeight="1">
      <c r="B6" s="46" t="s">
        <v>131</v>
      </c>
      <c r="C6" s="166"/>
      <c r="D6" s="167"/>
      <c r="E6" s="167"/>
      <c r="F6" s="167"/>
      <c r="G6" s="167"/>
      <c r="H6" s="167"/>
      <c r="I6" s="167"/>
      <c r="J6" s="167"/>
      <c r="K6" s="167"/>
      <c r="L6" s="168"/>
      <c r="M6" s="169" t="s">
        <v>128</v>
      </c>
      <c r="N6" s="170"/>
      <c r="O6" s="171"/>
      <c r="P6" s="171"/>
      <c r="Q6" s="171"/>
      <c r="R6" s="171"/>
      <c r="S6" s="171"/>
      <c r="T6" s="171"/>
      <c r="U6" s="171"/>
      <c r="V6" s="172"/>
    </row>
    <row r="7" spans="1:22" ht="30.75" customHeight="1">
      <c r="B7" s="148" t="s">
        <v>150</v>
      </c>
      <c r="C7" s="149"/>
      <c r="D7" s="149"/>
      <c r="E7" s="150"/>
      <c r="F7" s="151"/>
      <c r="G7" s="151"/>
      <c r="H7" s="151"/>
      <c r="I7" s="151"/>
      <c r="J7" s="151"/>
      <c r="K7" s="151"/>
      <c r="L7" s="152"/>
      <c r="M7" s="153" t="s">
        <v>129</v>
      </c>
      <c r="N7" s="149"/>
      <c r="O7" s="149"/>
      <c r="P7" s="154"/>
      <c r="Q7" s="155"/>
      <c r="R7" s="155"/>
      <c r="S7" s="155"/>
      <c r="T7" s="155"/>
      <c r="U7" s="155"/>
      <c r="V7" s="156"/>
    </row>
    <row r="8" spans="1:22" ht="30.75" customHeight="1">
      <c r="B8" s="99" t="s">
        <v>132</v>
      </c>
      <c r="C8" s="181"/>
      <c r="D8" s="181"/>
      <c r="E8" s="181"/>
      <c r="F8" s="182" t="s">
        <v>9</v>
      </c>
      <c r="G8" s="149"/>
      <c r="H8" s="149"/>
      <c r="I8" s="150"/>
      <c r="J8" s="174"/>
      <c r="K8" s="174"/>
      <c r="L8" s="175"/>
      <c r="M8" s="153" t="s">
        <v>130</v>
      </c>
      <c r="N8" s="149"/>
      <c r="O8" s="149"/>
      <c r="P8" s="183"/>
      <c r="Q8" s="158"/>
      <c r="R8" s="158"/>
      <c r="S8" s="158"/>
      <c r="T8" s="158"/>
      <c r="U8" s="158"/>
      <c r="V8" s="184"/>
    </row>
    <row r="9" spans="1:22" ht="30.75" customHeight="1">
      <c r="B9" s="173" t="s">
        <v>140</v>
      </c>
      <c r="C9" s="174"/>
      <c r="D9" s="174"/>
      <c r="E9" s="174"/>
      <c r="F9" s="174"/>
      <c r="G9" s="174"/>
      <c r="H9" s="174"/>
      <c r="I9" s="174"/>
      <c r="J9" s="174"/>
      <c r="K9" s="174"/>
      <c r="L9" s="175"/>
      <c r="M9" s="153" t="s">
        <v>149</v>
      </c>
      <c r="N9" s="176"/>
      <c r="O9" s="150"/>
      <c r="P9" s="174"/>
      <c r="Q9" s="174"/>
      <c r="R9" s="177" t="s">
        <v>138</v>
      </c>
      <c r="S9" s="176"/>
      <c r="T9" s="178"/>
      <c r="U9" s="179"/>
      <c r="V9" s="180"/>
    </row>
    <row r="10" spans="1:22" ht="22.5" customHeight="1">
      <c r="B10" s="195"/>
      <c r="C10" s="196"/>
      <c r="D10" s="196"/>
      <c r="E10" s="196"/>
      <c r="F10" s="196"/>
      <c r="G10" s="196"/>
      <c r="H10" s="196"/>
      <c r="I10" s="196"/>
      <c r="J10" s="199"/>
      <c r="K10" s="185"/>
      <c r="L10" s="200"/>
      <c r="M10" s="202"/>
      <c r="N10" s="196"/>
      <c r="O10" s="196"/>
      <c r="P10" s="196"/>
      <c r="Q10" s="196"/>
      <c r="R10" s="196"/>
      <c r="S10" s="196"/>
      <c r="T10" s="199"/>
      <c r="U10" s="185"/>
      <c r="V10" s="186"/>
    </row>
    <row r="11" spans="1:22" ht="22.5" customHeight="1">
      <c r="B11" s="197"/>
      <c r="C11" s="198"/>
      <c r="D11" s="198"/>
      <c r="E11" s="198"/>
      <c r="F11" s="198"/>
      <c r="G11" s="198"/>
      <c r="H11" s="198"/>
      <c r="I11" s="198"/>
      <c r="J11" s="199"/>
      <c r="K11" s="187"/>
      <c r="L11" s="201"/>
      <c r="M11" s="203"/>
      <c r="N11" s="198"/>
      <c r="O11" s="198"/>
      <c r="P11" s="198"/>
      <c r="Q11" s="198"/>
      <c r="R11" s="198"/>
      <c r="S11" s="198"/>
      <c r="T11" s="199"/>
      <c r="U11" s="187"/>
      <c r="V11" s="188"/>
    </row>
    <row r="12" spans="1:22" ht="30" customHeight="1">
      <c r="B12" s="189" t="s">
        <v>10</v>
      </c>
      <c r="C12" s="190"/>
      <c r="D12" s="190"/>
      <c r="E12" s="190"/>
      <c r="F12" s="190"/>
      <c r="G12" s="190"/>
      <c r="H12" s="190"/>
      <c r="I12" s="190"/>
      <c r="J12" s="199"/>
      <c r="K12" s="191" t="s">
        <v>1</v>
      </c>
      <c r="L12" s="192"/>
      <c r="M12" s="193" t="s">
        <v>10</v>
      </c>
      <c r="N12" s="190"/>
      <c r="O12" s="190"/>
      <c r="P12" s="190"/>
      <c r="Q12" s="190"/>
      <c r="R12" s="190"/>
      <c r="S12" s="190"/>
      <c r="T12" s="199"/>
      <c r="U12" s="191" t="s">
        <v>1</v>
      </c>
      <c r="V12" s="194"/>
    </row>
    <row r="13" spans="1:22" ht="68.25" customHeight="1" thickBot="1">
      <c r="B13" s="206" t="s">
        <v>11</v>
      </c>
      <c r="C13" s="207"/>
      <c r="D13" s="207"/>
      <c r="E13" s="207"/>
      <c r="F13" s="207"/>
      <c r="G13" s="207"/>
      <c r="H13" s="207"/>
      <c r="I13" s="207"/>
      <c r="J13" s="207"/>
      <c r="K13" s="207"/>
      <c r="L13" s="208"/>
      <c r="M13" s="209" t="s">
        <v>12</v>
      </c>
      <c r="N13" s="210"/>
      <c r="O13" s="210"/>
      <c r="P13" s="210"/>
      <c r="Q13" s="210"/>
      <c r="R13" s="210"/>
      <c r="S13" s="210"/>
      <c r="T13" s="210"/>
      <c r="U13" s="210"/>
      <c r="V13" s="211"/>
    </row>
    <row r="14" spans="1:22" ht="15" customHeight="1">
      <c r="B14" s="212"/>
      <c r="C14" s="212"/>
      <c r="D14" s="212"/>
      <c r="E14" s="212"/>
      <c r="F14" s="212"/>
      <c r="G14" s="212"/>
      <c r="H14" s="212"/>
      <c r="I14" s="212"/>
      <c r="J14" s="212"/>
      <c r="K14" s="212"/>
      <c r="L14" s="212"/>
      <c r="M14" s="212"/>
      <c r="N14" s="212"/>
      <c r="O14" s="212"/>
      <c r="P14" s="212"/>
      <c r="Q14" s="212"/>
      <c r="R14" s="212"/>
      <c r="S14" s="212"/>
      <c r="T14" s="212"/>
      <c r="U14" s="213"/>
      <c r="V14" s="213"/>
    </row>
    <row r="15" spans="1:22" ht="15" customHeight="1">
      <c r="B15" s="204" t="s">
        <v>14</v>
      </c>
      <c r="C15" s="205"/>
      <c r="D15" s="205"/>
      <c r="E15" s="205"/>
      <c r="F15" s="205"/>
      <c r="G15" s="205"/>
      <c r="H15" s="205"/>
      <c r="I15" s="205"/>
      <c r="J15" s="205"/>
      <c r="K15" s="205"/>
      <c r="L15" s="205"/>
      <c r="M15" s="205"/>
      <c r="N15" s="205"/>
      <c r="O15" s="205"/>
      <c r="P15" s="205"/>
      <c r="Q15" s="205"/>
      <c r="R15" s="205"/>
      <c r="S15" s="205"/>
      <c r="T15" s="205"/>
      <c r="U15" s="196"/>
      <c r="V15" s="196"/>
    </row>
    <row r="16" spans="1:22" ht="15" customHeight="1">
      <c r="B16" s="204" t="s">
        <v>166</v>
      </c>
      <c r="C16" s="205"/>
      <c r="D16" s="205"/>
      <c r="E16" s="205"/>
      <c r="F16" s="205"/>
      <c r="G16" s="205"/>
      <c r="H16" s="205"/>
      <c r="I16" s="205"/>
      <c r="J16" s="205"/>
      <c r="K16" s="205"/>
      <c r="L16" s="205"/>
      <c r="M16" s="205"/>
      <c r="N16" s="205"/>
      <c r="O16" s="205"/>
      <c r="P16" s="205"/>
      <c r="Q16" s="205"/>
      <c r="R16" s="205"/>
      <c r="S16" s="205"/>
      <c r="T16" s="205"/>
      <c r="U16" s="196"/>
      <c r="V16" s="196"/>
    </row>
    <row r="17" spans="2:22" ht="15" customHeight="1">
      <c r="B17" s="204" t="s">
        <v>6</v>
      </c>
      <c r="C17" s="205"/>
      <c r="D17" s="205"/>
      <c r="E17" s="205"/>
      <c r="F17" s="205"/>
      <c r="G17" s="205"/>
      <c r="H17" s="205"/>
      <c r="I17" s="205"/>
      <c r="J17" s="205"/>
      <c r="K17" s="205"/>
      <c r="L17" s="205"/>
      <c r="M17" s="205"/>
      <c r="N17" s="205"/>
      <c r="O17" s="205"/>
      <c r="P17" s="205"/>
      <c r="Q17" s="205"/>
      <c r="R17" s="205"/>
      <c r="S17" s="205"/>
      <c r="T17" s="205"/>
      <c r="U17" s="196"/>
      <c r="V17" s="196"/>
    </row>
    <row r="18" spans="2:22" ht="15" customHeight="1">
      <c r="B18" s="204" t="s">
        <v>0</v>
      </c>
      <c r="C18" s="205"/>
      <c r="D18" s="205"/>
      <c r="E18" s="205"/>
      <c r="F18" s="205"/>
      <c r="G18" s="205"/>
      <c r="H18" s="205"/>
      <c r="I18" s="205"/>
      <c r="J18" s="205"/>
      <c r="K18" s="205"/>
      <c r="L18" s="205"/>
      <c r="M18" s="205"/>
      <c r="N18" s="205"/>
      <c r="O18" s="205"/>
      <c r="P18" s="205"/>
      <c r="Q18" s="205"/>
      <c r="R18" s="205"/>
      <c r="S18" s="205"/>
      <c r="T18" s="205"/>
      <c r="U18" s="196"/>
      <c r="V18" s="196"/>
    </row>
    <row r="19" spans="2:22" ht="15" customHeight="1">
      <c r="B19" s="204" t="s">
        <v>13</v>
      </c>
      <c r="C19" s="205"/>
      <c r="D19" s="205"/>
      <c r="E19" s="205"/>
      <c r="F19" s="205"/>
      <c r="G19" s="205"/>
      <c r="H19" s="205"/>
      <c r="I19" s="205"/>
      <c r="J19" s="205"/>
      <c r="K19" s="205"/>
      <c r="L19" s="205"/>
      <c r="M19" s="205"/>
      <c r="N19" s="205"/>
      <c r="O19" s="205"/>
      <c r="P19" s="205"/>
      <c r="Q19" s="205"/>
      <c r="R19" s="205"/>
      <c r="S19" s="205"/>
      <c r="T19" s="205"/>
      <c r="U19" s="196"/>
      <c r="V19" s="196"/>
    </row>
  </sheetData>
  <sheetProtection password="CD14" sheet="1" objects="1" scenarios="1" selectLockedCells="1"/>
  <mergeCells count="41">
    <mergeCell ref="B18:V18"/>
    <mergeCell ref="B19:V19"/>
    <mergeCell ref="B13:L13"/>
    <mergeCell ref="M13:V13"/>
    <mergeCell ref="B14:V14"/>
    <mergeCell ref="B15:V15"/>
    <mergeCell ref="B16:V16"/>
    <mergeCell ref="B17:V17"/>
    <mergeCell ref="U10:V11"/>
    <mergeCell ref="B12:I12"/>
    <mergeCell ref="K12:L12"/>
    <mergeCell ref="M12:S12"/>
    <mergeCell ref="U12:V12"/>
    <mergeCell ref="B10:I11"/>
    <mergeCell ref="J10:J12"/>
    <mergeCell ref="K10:L11"/>
    <mergeCell ref="M10:S11"/>
    <mergeCell ref="T10:T12"/>
    <mergeCell ref="C8:E8"/>
    <mergeCell ref="F8:H8"/>
    <mergeCell ref="I8:L8"/>
    <mergeCell ref="M8:O8"/>
    <mergeCell ref="P8:V8"/>
    <mergeCell ref="B9:L9"/>
    <mergeCell ref="M9:N9"/>
    <mergeCell ref="O9:Q9"/>
    <mergeCell ref="R9:S9"/>
    <mergeCell ref="T9:V9"/>
    <mergeCell ref="B7:D7"/>
    <mergeCell ref="E7:L7"/>
    <mergeCell ref="M7:O7"/>
    <mergeCell ref="P7:V7"/>
    <mergeCell ref="B1:V1"/>
    <mergeCell ref="B2:V2"/>
    <mergeCell ref="B3:V3"/>
    <mergeCell ref="B4:V4"/>
    <mergeCell ref="B5:L5"/>
    <mergeCell ref="M5:V5"/>
    <mergeCell ref="C6:L6"/>
    <mergeCell ref="M6:N6"/>
    <mergeCell ref="O6:V6"/>
  </mergeCells>
  <printOptions horizontalCentered="1"/>
  <pageMargins left="0.28431321084864403" right="0.28431321084864403" top="0.5" bottom="0.1" header="0.2" footer="0.1"/>
  <pageSetup scale="80" orientation="landscape" r:id="rId1"/>
  <headerFooter alignWithMargins="0">
    <oddHeader>&amp;LFORM: NDMLR 10-13&amp;C&amp;"Arial,Bold"&amp;12NON-DISCHARGE MASS LOADING REPORT (NDMLR)&amp;RPage _____ of _____</oddHeader>
  </headerFooter>
  <legacyDrawing r:id="rId2"/>
</worksheet>
</file>

<file path=xl/worksheets/sheet3.xml><?xml version="1.0" encoding="utf-8"?>
<worksheet xmlns="http://schemas.openxmlformats.org/spreadsheetml/2006/main" xmlns:r="http://schemas.openxmlformats.org/officeDocument/2006/relationships">
  <sheetPr codeName="Sheet6"/>
  <dimension ref="A1:F15"/>
  <sheetViews>
    <sheetView workbookViewId="0"/>
  </sheetViews>
  <sheetFormatPr defaultColWidth="22.28515625" defaultRowHeight="13.5"/>
  <cols>
    <col min="1" max="16384" width="22.28515625" style="25"/>
  </cols>
  <sheetData>
    <row r="1" spans="1:6" ht="18">
      <c r="A1" s="26" t="s">
        <v>139</v>
      </c>
      <c r="B1" s="27"/>
      <c r="C1" s="27"/>
      <c r="D1" s="27"/>
      <c r="E1" s="27"/>
      <c r="F1" s="28"/>
    </row>
    <row r="2" spans="1:6">
      <c r="A2"/>
      <c r="B2" s="30"/>
      <c r="C2" s="30"/>
      <c r="D2" s="30"/>
      <c r="E2" s="30"/>
      <c r="F2" s="31"/>
    </row>
    <row r="3" spans="1:6" ht="15">
      <c r="A3" s="29"/>
      <c r="B3" s="30"/>
      <c r="C3" s="30"/>
      <c r="D3" s="30"/>
      <c r="E3" s="30"/>
      <c r="F3" s="31"/>
    </row>
    <row r="4" spans="1:6">
      <c r="A4" s="32"/>
      <c r="B4" s="30"/>
      <c r="C4" s="30"/>
      <c r="D4" s="30"/>
      <c r="E4" s="30"/>
      <c r="F4" s="31"/>
    </row>
    <row r="5" spans="1:6">
      <c r="A5" s="32"/>
      <c r="B5" s="30"/>
      <c r="C5" s="30"/>
      <c r="D5" s="30"/>
      <c r="E5" s="30"/>
      <c r="F5" s="31"/>
    </row>
    <row r="6" spans="1:6">
      <c r="A6" s="32"/>
      <c r="B6" s="30"/>
      <c r="C6" s="30"/>
      <c r="D6" s="30"/>
      <c r="E6" s="30"/>
      <c r="F6" s="31"/>
    </row>
    <row r="7" spans="1:6">
      <c r="A7" s="33"/>
      <c r="B7" s="34"/>
      <c r="C7" s="34"/>
      <c r="D7" s="34"/>
      <c r="E7" s="34"/>
      <c r="F7" s="35"/>
    </row>
    <row r="9" spans="1:6" ht="15.75" thickBot="1">
      <c r="A9" s="214" t="s">
        <v>153</v>
      </c>
      <c r="B9" s="215"/>
    </row>
    <row r="10" spans="1:6" ht="15">
      <c r="A10" s="97" t="s">
        <v>154</v>
      </c>
      <c r="B10" s="97" t="s">
        <v>155</v>
      </c>
    </row>
    <row r="11" spans="1:6" ht="15">
      <c r="A11" s="98" t="s">
        <v>156</v>
      </c>
      <c r="B11" s="98" t="s">
        <v>157</v>
      </c>
    </row>
    <row r="12" spans="1:6" ht="15">
      <c r="A12" s="98" t="s">
        <v>158</v>
      </c>
      <c r="B12" s="98" t="s">
        <v>159</v>
      </c>
    </row>
    <row r="13" spans="1:6" ht="15">
      <c r="A13" s="98" t="s">
        <v>160</v>
      </c>
      <c r="B13" s="98" t="s">
        <v>161</v>
      </c>
    </row>
    <row r="14" spans="1:6" ht="15">
      <c r="A14" s="98" t="s">
        <v>162</v>
      </c>
      <c r="B14" s="98" t="s">
        <v>163</v>
      </c>
    </row>
    <row r="15" spans="1:6" ht="15">
      <c r="A15" s="98" t="s">
        <v>164</v>
      </c>
      <c r="B15" s="98" t="s">
        <v>165</v>
      </c>
    </row>
  </sheetData>
  <mergeCells count="1">
    <mergeCell ref="A9:B9"/>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sheetPr codeName="Sheet2"/>
  <dimension ref="A2:D101"/>
  <sheetViews>
    <sheetView workbookViewId="0"/>
  </sheetViews>
  <sheetFormatPr defaultRowHeight="11.25"/>
  <cols>
    <col min="1" max="1" width="7.85546875" style="4" bestFit="1" customWidth="1"/>
    <col min="2" max="2" width="11" style="4" bestFit="1" customWidth="1"/>
    <col min="3" max="3" width="4.42578125" style="4" bestFit="1" customWidth="1"/>
    <col min="4" max="5" width="9.140625" style="4"/>
    <col min="6" max="6" width="7.85546875" style="4" bestFit="1" customWidth="1"/>
    <col min="7" max="7" width="6.7109375" style="4" bestFit="1" customWidth="1"/>
    <col min="8" max="17" width="7.85546875" style="4" bestFit="1" customWidth="1"/>
    <col min="18" max="16384" width="9.140625" style="4"/>
  </cols>
  <sheetData>
    <row r="2" spans="1:4" ht="12.75">
      <c r="A2" s="48" t="s">
        <v>115</v>
      </c>
      <c r="B2" s="4" t="s">
        <v>15</v>
      </c>
      <c r="C2" s="4">
        <v>2011</v>
      </c>
      <c r="D2" s="4" t="s">
        <v>146</v>
      </c>
    </row>
    <row r="3" spans="1:4">
      <c r="A3" s="48" t="s">
        <v>116</v>
      </c>
      <c r="B3" s="4" t="s">
        <v>16</v>
      </c>
      <c r="C3" s="4">
        <f>1+C2</f>
        <v>2012</v>
      </c>
      <c r="D3" s="4" t="s">
        <v>145</v>
      </c>
    </row>
    <row r="4" spans="1:4">
      <c r="A4" s="48" t="s">
        <v>117</v>
      </c>
      <c r="B4" s="4" t="s">
        <v>17</v>
      </c>
      <c r="C4" s="4">
        <f t="shared" ref="C4:C21" si="0">1+C3</f>
        <v>2013</v>
      </c>
      <c r="D4" s="4" t="s">
        <v>147</v>
      </c>
    </row>
    <row r="5" spans="1:4">
      <c r="A5" s="48" t="s">
        <v>118</v>
      </c>
      <c r="B5" s="4" t="s">
        <v>18</v>
      </c>
      <c r="C5" s="4">
        <f t="shared" si="0"/>
        <v>2014</v>
      </c>
    </row>
    <row r="6" spans="1:4">
      <c r="A6" s="48" t="s">
        <v>119</v>
      </c>
      <c r="B6" s="4" t="s">
        <v>19</v>
      </c>
      <c r="C6" s="4">
        <f t="shared" si="0"/>
        <v>2015</v>
      </c>
    </row>
    <row r="7" spans="1:4">
      <c r="A7" s="48" t="s">
        <v>120</v>
      </c>
      <c r="B7" s="4" t="s">
        <v>20</v>
      </c>
      <c r="C7" s="4">
        <f t="shared" si="0"/>
        <v>2016</v>
      </c>
    </row>
    <row r="8" spans="1:4">
      <c r="A8" s="48" t="s">
        <v>121</v>
      </c>
      <c r="B8" s="4" t="s">
        <v>21</v>
      </c>
      <c r="C8" s="4">
        <f t="shared" si="0"/>
        <v>2017</v>
      </c>
    </row>
    <row r="9" spans="1:4">
      <c r="A9" s="48" t="s">
        <v>122</v>
      </c>
      <c r="B9" s="4" t="s">
        <v>22</v>
      </c>
      <c r="C9" s="4">
        <f t="shared" si="0"/>
        <v>2018</v>
      </c>
    </row>
    <row r="10" spans="1:4">
      <c r="A10" s="48" t="s">
        <v>123</v>
      </c>
      <c r="B10" s="4" t="s">
        <v>23</v>
      </c>
      <c r="C10" s="4">
        <f t="shared" si="0"/>
        <v>2019</v>
      </c>
    </row>
    <row r="11" spans="1:4">
      <c r="A11" s="48" t="s">
        <v>124</v>
      </c>
      <c r="B11" s="4" t="s">
        <v>24</v>
      </c>
      <c r="C11" s="4">
        <f t="shared" si="0"/>
        <v>2020</v>
      </c>
    </row>
    <row r="12" spans="1:4">
      <c r="A12" s="48" t="s">
        <v>125</v>
      </c>
      <c r="B12" s="4" t="s">
        <v>25</v>
      </c>
      <c r="C12" s="4">
        <f t="shared" si="0"/>
        <v>2021</v>
      </c>
    </row>
    <row r="13" spans="1:4">
      <c r="A13" s="48" t="s">
        <v>126</v>
      </c>
      <c r="B13" s="4" t="s">
        <v>26</v>
      </c>
      <c r="C13" s="4">
        <f t="shared" si="0"/>
        <v>2022</v>
      </c>
    </row>
    <row r="14" spans="1:4">
      <c r="B14" s="4" t="s">
        <v>27</v>
      </c>
      <c r="C14" s="4">
        <f t="shared" si="0"/>
        <v>2023</v>
      </c>
    </row>
    <row r="15" spans="1:4">
      <c r="B15" s="4" t="s">
        <v>28</v>
      </c>
      <c r="C15" s="4">
        <f t="shared" si="0"/>
        <v>2024</v>
      </c>
    </row>
    <row r="16" spans="1:4">
      <c r="B16" s="4" t="s">
        <v>29</v>
      </c>
      <c r="C16" s="4">
        <f t="shared" si="0"/>
        <v>2025</v>
      </c>
    </row>
    <row r="17" spans="2:3">
      <c r="B17" s="4" t="s">
        <v>30</v>
      </c>
      <c r="C17" s="4">
        <f t="shared" si="0"/>
        <v>2026</v>
      </c>
    </row>
    <row r="18" spans="2:3">
      <c r="B18" s="4" t="s">
        <v>31</v>
      </c>
      <c r="C18" s="4">
        <f t="shared" si="0"/>
        <v>2027</v>
      </c>
    </row>
    <row r="19" spans="2:3">
      <c r="B19" s="4" t="s">
        <v>32</v>
      </c>
      <c r="C19" s="4">
        <f t="shared" si="0"/>
        <v>2028</v>
      </c>
    </row>
    <row r="20" spans="2:3">
      <c r="B20" s="4" t="s">
        <v>33</v>
      </c>
      <c r="C20" s="4">
        <f t="shared" si="0"/>
        <v>2029</v>
      </c>
    </row>
    <row r="21" spans="2:3">
      <c r="B21" s="4" t="s">
        <v>34</v>
      </c>
      <c r="C21" s="4">
        <f t="shared" si="0"/>
        <v>2030</v>
      </c>
    </row>
    <row r="22" spans="2:3">
      <c r="B22" s="4" t="s">
        <v>35</v>
      </c>
    </row>
    <row r="23" spans="2:3">
      <c r="B23" s="4" t="s">
        <v>36</v>
      </c>
    </row>
    <row r="24" spans="2:3">
      <c r="B24" s="4" t="s">
        <v>37</v>
      </c>
    </row>
    <row r="25" spans="2:3">
      <c r="B25" s="4" t="s">
        <v>38</v>
      </c>
    </row>
    <row r="26" spans="2:3">
      <c r="B26" s="4" t="s">
        <v>39</v>
      </c>
    </row>
    <row r="27" spans="2:3">
      <c r="B27" s="4" t="s">
        <v>40</v>
      </c>
    </row>
    <row r="28" spans="2:3">
      <c r="B28" s="4" t="s">
        <v>41</v>
      </c>
    </row>
    <row r="29" spans="2:3">
      <c r="B29" s="4" t="s">
        <v>42</v>
      </c>
    </row>
    <row r="30" spans="2:3">
      <c r="B30" s="4" t="s">
        <v>43</v>
      </c>
    </row>
    <row r="31" spans="2:3">
      <c r="B31" s="4" t="s">
        <v>44</v>
      </c>
    </row>
    <row r="32" spans="2:3">
      <c r="B32" s="4" t="s">
        <v>45</v>
      </c>
    </row>
    <row r="33" spans="2:2">
      <c r="B33" s="4" t="s">
        <v>46</v>
      </c>
    </row>
    <row r="34" spans="2:2">
      <c r="B34" s="4" t="s">
        <v>47</v>
      </c>
    </row>
    <row r="35" spans="2:2">
      <c r="B35" s="4" t="s">
        <v>48</v>
      </c>
    </row>
    <row r="36" spans="2:2">
      <c r="B36" s="4" t="s">
        <v>49</v>
      </c>
    </row>
    <row r="37" spans="2:2">
      <c r="B37" s="4" t="s">
        <v>50</v>
      </c>
    </row>
    <row r="38" spans="2:2">
      <c r="B38" s="4" t="s">
        <v>51</v>
      </c>
    </row>
    <row r="39" spans="2:2">
      <c r="B39" s="4" t="s">
        <v>52</v>
      </c>
    </row>
    <row r="40" spans="2:2">
      <c r="B40" s="4" t="s">
        <v>53</v>
      </c>
    </row>
    <row r="41" spans="2:2">
      <c r="B41" s="4" t="s">
        <v>54</v>
      </c>
    </row>
    <row r="42" spans="2:2">
      <c r="B42" s="4" t="s">
        <v>55</v>
      </c>
    </row>
    <row r="43" spans="2:2">
      <c r="B43" s="4" t="s">
        <v>56</v>
      </c>
    </row>
    <row r="44" spans="2:2">
      <c r="B44" s="4" t="s">
        <v>57</v>
      </c>
    </row>
    <row r="45" spans="2:2">
      <c r="B45" s="4" t="s">
        <v>58</v>
      </c>
    </row>
    <row r="46" spans="2:2">
      <c r="B46" s="4" t="s">
        <v>59</v>
      </c>
    </row>
    <row r="47" spans="2:2">
      <c r="B47" s="4" t="s">
        <v>60</v>
      </c>
    </row>
    <row r="48" spans="2:2">
      <c r="B48" s="4" t="s">
        <v>61</v>
      </c>
    </row>
    <row r="49" spans="2:2">
      <c r="B49" s="4" t="s">
        <v>62</v>
      </c>
    </row>
    <row r="50" spans="2:2">
      <c r="B50" s="4" t="s">
        <v>63</v>
      </c>
    </row>
    <row r="51" spans="2:2">
      <c r="B51" s="4" t="s">
        <v>64</v>
      </c>
    </row>
    <row r="52" spans="2:2">
      <c r="B52" s="4" t="s">
        <v>65</v>
      </c>
    </row>
    <row r="53" spans="2:2">
      <c r="B53" s="4" t="s">
        <v>66</v>
      </c>
    </row>
    <row r="54" spans="2:2">
      <c r="B54" s="4" t="s">
        <v>67</v>
      </c>
    </row>
    <row r="55" spans="2:2">
      <c r="B55" s="4" t="s">
        <v>68</v>
      </c>
    </row>
    <row r="56" spans="2:2">
      <c r="B56" s="4" t="s">
        <v>69</v>
      </c>
    </row>
    <row r="57" spans="2:2">
      <c r="B57" s="4" t="s">
        <v>70</v>
      </c>
    </row>
    <row r="58" spans="2:2">
      <c r="B58" s="4" t="s">
        <v>71</v>
      </c>
    </row>
    <row r="59" spans="2:2">
      <c r="B59" s="4" t="s">
        <v>72</v>
      </c>
    </row>
    <row r="60" spans="2:2">
      <c r="B60" s="4" t="s">
        <v>73</v>
      </c>
    </row>
    <row r="61" spans="2:2">
      <c r="B61" s="4" t="s">
        <v>74</v>
      </c>
    </row>
    <row r="62" spans="2:2">
      <c r="B62" s="4" t="s">
        <v>75</v>
      </c>
    </row>
    <row r="63" spans="2:2">
      <c r="B63" s="4" t="s">
        <v>76</v>
      </c>
    </row>
    <row r="64" spans="2:2">
      <c r="B64" s="4" t="s">
        <v>77</v>
      </c>
    </row>
    <row r="65" spans="2:2">
      <c r="B65" s="4" t="s">
        <v>78</v>
      </c>
    </row>
    <row r="66" spans="2:2">
      <c r="B66" s="4" t="s">
        <v>79</v>
      </c>
    </row>
    <row r="67" spans="2:2">
      <c r="B67" s="4" t="s">
        <v>80</v>
      </c>
    </row>
    <row r="68" spans="2:2">
      <c r="B68" s="4" t="s">
        <v>81</v>
      </c>
    </row>
    <row r="69" spans="2:2">
      <c r="B69" s="4" t="s">
        <v>82</v>
      </c>
    </row>
    <row r="70" spans="2:2">
      <c r="B70" s="4" t="s">
        <v>83</v>
      </c>
    </row>
    <row r="71" spans="2:2">
      <c r="B71" s="4" t="s">
        <v>84</v>
      </c>
    </row>
    <row r="72" spans="2:2">
      <c r="B72" s="4" t="s">
        <v>85</v>
      </c>
    </row>
    <row r="73" spans="2:2">
      <c r="B73" s="4" t="s">
        <v>86</v>
      </c>
    </row>
    <row r="74" spans="2:2">
      <c r="B74" s="4" t="s">
        <v>87</v>
      </c>
    </row>
    <row r="75" spans="2:2">
      <c r="B75" s="4" t="s">
        <v>88</v>
      </c>
    </row>
    <row r="76" spans="2:2">
      <c r="B76" s="4" t="s">
        <v>89</v>
      </c>
    </row>
    <row r="77" spans="2:2">
      <c r="B77" s="4" t="s">
        <v>90</v>
      </c>
    </row>
    <row r="78" spans="2:2">
      <c r="B78" s="4" t="s">
        <v>91</v>
      </c>
    </row>
    <row r="79" spans="2:2">
      <c r="B79" s="4" t="s">
        <v>92</v>
      </c>
    </row>
    <row r="80" spans="2:2">
      <c r="B80" s="4" t="s">
        <v>93</v>
      </c>
    </row>
    <row r="81" spans="2:2">
      <c r="B81" s="4" t="s">
        <v>94</v>
      </c>
    </row>
    <row r="82" spans="2:2">
      <c r="B82" s="4" t="s">
        <v>95</v>
      </c>
    </row>
    <row r="83" spans="2:2">
      <c r="B83" s="4" t="s">
        <v>96</v>
      </c>
    </row>
    <row r="84" spans="2:2">
      <c r="B84" s="4" t="s">
        <v>97</v>
      </c>
    </row>
    <row r="85" spans="2:2">
      <c r="B85" s="4" t="s">
        <v>98</v>
      </c>
    </row>
    <row r="86" spans="2:2">
      <c r="B86" s="4" t="s">
        <v>99</v>
      </c>
    </row>
    <row r="87" spans="2:2">
      <c r="B87" s="4" t="s">
        <v>100</v>
      </c>
    </row>
    <row r="88" spans="2:2">
      <c r="B88" s="4" t="s">
        <v>101</v>
      </c>
    </row>
    <row r="89" spans="2:2">
      <c r="B89" s="4" t="s">
        <v>102</v>
      </c>
    </row>
    <row r="90" spans="2:2">
      <c r="B90" s="4" t="s">
        <v>103</v>
      </c>
    </row>
    <row r="91" spans="2:2">
      <c r="B91" s="4" t="s">
        <v>104</v>
      </c>
    </row>
    <row r="92" spans="2:2">
      <c r="B92" s="4" t="s">
        <v>105</v>
      </c>
    </row>
    <row r="93" spans="2:2">
      <c r="B93" s="4" t="s">
        <v>106</v>
      </c>
    </row>
    <row r="94" spans="2:2">
      <c r="B94" s="4" t="s">
        <v>107</v>
      </c>
    </row>
    <row r="95" spans="2:2">
      <c r="B95" s="4" t="s">
        <v>108</v>
      </c>
    </row>
    <row r="96" spans="2:2">
      <c r="B96" s="4" t="s">
        <v>109</v>
      </c>
    </row>
    <row r="97" spans="2:2">
      <c r="B97" s="4" t="s">
        <v>110</v>
      </c>
    </row>
    <row r="98" spans="2:2">
      <c r="B98" s="4" t="s">
        <v>111</v>
      </c>
    </row>
    <row r="99" spans="2:2">
      <c r="B99" s="4" t="s">
        <v>112</v>
      </c>
    </row>
    <row r="100" spans="2:2">
      <c r="B100" s="4" t="s">
        <v>113</v>
      </c>
    </row>
    <row r="101" spans="2:2">
      <c r="B101" s="4"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Page 1</vt:lpstr>
      <vt:lpstr>Certification Page</vt:lpstr>
      <vt:lpstr>Formulas</vt:lpstr>
      <vt:lpstr>Dropdown Menu</vt:lpstr>
      <vt:lpstr>County</vt:lpstr>
      <vt:lpstr>LOAD</vt:lpstr>
      <vt:lpstr>Month</vt:lpstr>
      <vt:lpstr>'Certification Page'!Print_Area</vt:lpstr>
      <vt:lpstr>'Page 1'!Print_Area</vt:lpstr>
      <vt:lpstr>Year</vt:lpstr>
    </vt:vector>
  </TitlesOfParts>
  <Company>NCDENR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Daryl Merritt</dc:creator>
  <cp:lastModifiedBy>Windows User</cp:lastModifiedBy>
  <cp:lastPrinted>2013-10-14T16:13:43Z</cp:lastPrinted>
  <dcterms:created xsi:type="dcterms:W3CDTF">2003-04-30T19:20:22Z</dcterms:created>
  <dcterms:modified xsi:type="dcterms:W3CDTF">2013-10-14T16:14:05Z</dcterms:modified>
</cp:coreProperties>
</file>