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9A60E595-5D19-4E01-BC50-2D0A08B50411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Federal" sheetId="1" r:id="rId1"/>
    <sheet name="Non-Federal" sheetId="2" r:id="rId2"/>
    <sheet name="NRCS-EQIP" sheetId="3" r:id="rId3"/>
  </sheets>
  <definedNames>
    <definedName name="_xlnm.Print_Area" localSheetId="0">Federal!$A$1:$AK$78</definedName>
    <definedName name="_xlnm.Print_Area" localSheetId="1">'Non-Federal'!$A$1:$AK$76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3" l="1"/>
  <c r="F81" i="3"/>
  <c r="F75" i="3"/>
  <c r="F67" i="3"/>
  <c r="D4" i="3"/>
  <c r="C53" i="3"/>
  <c r="V41" i="3"/>
  <c r="P41" i="3"/>
  <c r="J41" i="3"/>
  <c r="C57" i="3" s="1"/>
  <c r="C63" i="3" s="1"/>
  <c r="P22" i="3"/>
  <c r="O22" i="3"/>
  <c r="N22" i="3"/>
  <c r="M22" i="3"/>
  <c r="L22" i="3"/>
  <c r="J22" i="3"/>
  <c r="I22" i="3"/>
  <c r="H22" i="3"/>
  <c r="G22" i="3"/>
  <c r="F22" i="3"/>
  <c r="D21" i="3"/>
  <c r="D20" i="3"/>
  <c r="P19" i="3"/>
  <c r="O19" i="3"/>
  <c r="N19" i="3"/>
  <c r="M19" i="3"/>
  <c r="L19" i="3"/>
  <c r="J19" i="3"/>
  <c r="I19" i="3"/>
  <c r="H19" i="3"/>
  <c r="G19" i="3"/>
  <c r="F19" i="3"/>
  <c r="P16" i="3"/>
  <c r="O16" i="3"/>
  <c r="N16" i="3"/>
  <c r="M16" i="3"/>
  <c r="L16" i="3"/>
  <c r="J16" i="3"/>
  <c r="I16" i="3"/>
  <c r="H16" i="3"/>
  <c r="G16" i="3"/>
  <c r="F16" i="3"/>
  <c r="D15" i="3"/>
  <c r="D14" i="3"/>
  <c r="P13" i="3"/>
  <c r="O13" i="3"/>
  <c r="N13" i="3"/>
  <c r="M13" i="3"/>
  <c r="L13" i="3"/>
  <c r="J13" i="3"/>
  <c r="I13" i="3"/>
  <c r="H13" i="3"/>
  <c r="G13" i="3"/>
  <c r="F13" i="3"/>
  <c r="P10" i="3"/>
  <c r="P11" i="3" s="1"/>
  <c r="O10" i="3"/>
  <c r="O11" i="3" s="1"/>
  <c r="N10" i="3"/>
  <c r="N11" i="3" s="1"/>
  <c r="M10" i="3"/>
  <c r="M11" i="3" s="1"/>
  <c r="L10" i="3"/>
  <c r="J10" i="3"/>
  <c r="J11" i="3" s="1"/>
  <c r="I10" i="3"/>
  <c r="I11" i="3" s="1"/>
  <c r="H10" i="3"/>
  <c r="H11" i="3" s="1"/>
  <c r="G10" i="3"/>
  <c r="G11" i="3" s="1"/>
  <c r="F10" i="3"/>
  <c r="F11" i="3" s="1"/>
  <c r="D9" i="3"/>
  <c r="D21" i="2"/>
  <c r="D20" i="2"/>
  <c r="D15" i="2"/>
  <c r="D14" i="2"/>
  <c r="D21" i="1"/>
  <c r="D20" i="1"/>
  <c r="D15" i="1"/>
  <c r="D14" i="1"/>
  <c r="D11" i="3" l="1"/>
  <c r="H17" i="3"/>
  <c r="F23" i="3"/>
  <c r="G23" i="3"/>
  <c r="N23" i="3"/>
  <c r="O23" i="3"/>
  <c r="H23" i="3"/>
  <c r="M23" i="3"/>
  <c r="P17" i="3"/>
  <c r="I23" i="3"/>
  <c r="J23" i="3"/>
  <c r="F17" i="3"/>
  <c r="J17" i="3"/>
  <c r="I17" i="3"/>
  <c r="L23" i="3"/>
  <c r="D16" i="3"/>
  <c r="D5" i="3"/>
  <c r="D6" i="3" s="1"/>
  <c r="D7" i="3" s="1"/>
  <c r="P23" i="3"/>
  <c r="D13" i="3"/>
  <c r="D10" i="3"/>
  <c r="M17" i="3"/>
  <c r="L17" i="3"/>
  <c r="N17" i="3"/>
  <c r="D22" i="3"/>
  <c r="D42" i="3" s="1"/>
  <c r="O17" i="3"/>
  <c r="D19" i="3"/>
  <c r="L11" i="3"/>
  <c r="G17" i="3"/>
  <c r="P28" i="1"/>
  <c r="O28" i="1"/>
  <c r="N28" i="1"/>
  <c r="M28" i="1"/>
  <c r="L28" i="1"/>
  <c r="J28" i="1"/>
  <c r="I28" i="1"/>
  <c r="H28" i="1"/>
  <c r="G28" i="1"/>
  <c r="F28" i="1"/>
  <c r="P22" i="1"/>
  <c r="O22" i="1"/>
  <c r="N22" i="1"/>
  <c r="M22" i="1"/>
  <c r="L22" i="1"/>
  <c r="J22" i="1"/>
  <c r="I22" i="1"/>
  <c r="H22" i="1"/>
  <c r="G22" i="1"/>
  <c r="F22" i="1"/>
  <c r="AB55" i="1"/>
  <c r="P19" i="1"/>
  <c r="O19" i="1"/>
  <c r="N19" i="1"/>
  <c r="M19" i="1"/>
  <c r="L19" i="1"/>
  <c r="J19" i="1"/>
  <c r="I19" i="1"/>
  <c r="H19" i="1"/>
  <c r="G19" i="1"/>
  <c r="F19" i="1"/>
  <c r="P22" i="2"/>
  <c r="O22" i="2"/>
  <c r="N22" i="2"/>
  <c r="M22" i="2"/>
  <c r="L22" i="2"/>
  <c r="J22" i="2"/>
  <c r="I22" i="2"/>
  <c r="H22" i="2"/>
  <c r="G22" i="2"/>
  <c r="F22" i="2"/>
  <c r="P19" i="2"/>
  <c r="O19" i="2"/>
  <c r="N19" i="2"/>
  <c r="M19" i="2"/>
  <c r="L19" i="2"/>
  <c r="J19" i="2"/>
  <c r="I19" i="2"/>
  <c r="H19" i="2"/>
  <c r="G19" i="2"/>
  <c r="F19" i="2"/>
  <c r="V54" i="2"/>
  <c r="C76" i="2"/>
  <c r="D19" i="2" l="1"/>
  <c r="D41" i="3"/>
  <c r="D43" i="3" s="1"/>
  <c r="V42" i="3" s="1"/>
  <c r="D23" i="3"/>
  <c r="D17" i="3"/>
  <c r="P23" i="1"/>
  <c r="N23" i="1"/>
  <c r="M23" i="1"/>
  <c r="L23" i="1"/>
  <c r="I23" i="1"/>
  <c r="H23" i="1"/>
  <c r="O23" i="1"/>
  <c r="F23" i="1"/>
  <c r="G23" i="1"/>
  <c r="D22" i="1"/>
  <c r="J23" i="1"/>
  <c r="D19" i="1"/>
  <c r="P23" i="2"/>
  <c r="O23" i="2"/>
  <c r="N23" i="2"/>
  <c r="M23" i="2"/>
  <c r="L23" i="2"/>
  <c r="J23" i="2"/>
  <c r="G23" i="2"/>
  <c r="F23" i="2"/>
  <c r="I23" i="2"/>
  <c r="H23" i="2"/>
  <c r="D22" i="2"/>
  <c r="C69" i="2"/>
  <c r="P54" i="2"/>
  <c r="P55" i="2" s="1"/>
  <c r="J54" i="2"/>
  <c r="C73" i="2" s="1"/>
  <c r="D54" i="2"/>
  <c r="P16" i="2"/>
  <c r="O16" i="2"/>
  <c r="N16" i="2"/>
  <c r="M16" i="2"/>
  <c r="L16" i="2"/>
  <c r="J16" i="2"/>
  <c r="I16" i="2"/>
  <c r="H16" i="2"/>
  <c r="G16" i="2"/>
  <c r="F16" i="2"/>
  <c r="P13" i="2"/>
  <c r="O13" i="2"/>
  <c r="N13" i="2"/>
  <c r="M13" i="2"/>
  <c r="L13" i="2"/>
  <c r="J13" i="2"/>
  <c r="I13" i="2"/>
  <c r="H13" i="2"/>
  <c r="G13" i="2"/>
  <c r="F13" i="2"/>
  <c r="P10" i="2"/>
  <c r="P11" i="2" s="1"/>
  <c r="O10" i="2"/>
  <c r="O11" i="2" s="1"/>
  <c r="N10" i="2"/>
  <c r="N11" i="2" s="1"/>
  <c r="M10" i="2"/>
  <c r="M11" i="2" s="1"/>
  <c r="L10" i="2"/>
  <c r="L11" i="2" s="1"/>
  <c r="J10" i="2"/>
  <c r="J11" i="2" s="1"/>
  <c r="I10" i="2"/>
  <c r="I11" i="2" s="1"/>
  <c r="H10" i="2"/>
  <c r="H11" i="2" s="1"/>
  <c r="G10" i="2"/>
  <c r="G11" i="2" s="1"/>
  <c r="F10" i="2"/>
  <c r="F11" i="2" s="1"/>
  <c r="D9" i="2"/>
  <c r="D23" i="2" l="1"/>
  <c r="J42" i="3"/>
  <c r="D5" i="2"/>
  <c r="D6" i="2" s="1"/>
  <c r="D7" i="2" s="1"/>
  <c r="P57" i="2"/>
  <c r="D23" i="1"/>
  <c r="F17" i="2"/>
  <c r="O17" i="2"/>
  <c r="M17" i="2"/>
  <c r="J17" i="2"/>
  <c r="D11" i="2"/>
  <c r="P17" i="2"/>
  <c r="L17" i="2"/>
  <c r="G17" i="2"/>
  <c r="J55" i="2"/>
  <c r="H17" i="2"/>
  <c r="D16" i="2"/>
  <c r="D13" i="2"/>
  <c r="D4" i="2" s="1"/>
  <c r="I17" i="2"/>
  <c r="N17" i="2"/>
  <c r="D10" i="2"/>
  <c r="D17" i="2" l="1"/>
  <c r="D27" i="1"/>
  <c r="D26" i="1"/>
  <c r="D9" i="1"/>
  <c r="D5" i="1" l="1"/>
  <c r="D6" i="1" s="1"/>
  <c r="V55" i="1"/>
  <c r="P25" i="1"/>
  <c r="O25" i="1"/>
  <c r="N25" i="1"/>
  <c r="M25" i="1"/>
  <c r="L25" i="1"/>
  <c r="J25" i="1"/>
  <c r="I25" i="1"/>
  <c r="H25" i="1"/>
  <c r="G25" i="1"/>
  <c r="F25" i="1"/>
  <c r="O29" i="1" l="1"/>
  <c r="N29" i="1"/>
  <c r="J29" i="1"/>
  <c r="I29" i="1"/>
  <c r="D25" i="1"/>
  <c r="G29" i="1"/>
  <c r="L29" i="1"/>
  <c r="P29" i="1"/>
  <c r="D28" i="1"/>
  <c r="D56" i="1" s="1"/>
  <c r="H29" i="1"/>
  <c r="M29" i="1"/>
  <c r="F29" i="1"/>
  <c r="D29" i="1" l="1"/>
  <c r="P16" i="1" l="1"/>
  <c r="P10" i="1"/>
  <c r="P11" i="1" s="1"/>
  <c r="P13" i="1"/>
  <c r="P17" i="1" l="1"/>
  <c r="L13" i="1"/>
  <c r="M13" i="1"/>
  <c r="N13" i="1"/>
  <c r="F13" i="1" l="1"/>
  <c r="G13" i="1" l="1"/>
  <c r="H13" i="1"/>
  <c r="I13" i="1"/>
  <c r="J13" i="1"/>
  <c r="O13" i="1"/>
  <c r="D13" i="1" l="1"/>
  <c r="D4" i="1" s="1"/>
  <c r="O16" i="1"/>
  <c r="N16" i="1"/>
  <c r="M16" i="1"/>
  <c r="I16" i="1"/>
  <c r="H16" i="1"/>
  <c r="G16" i="1"/>
  <c r="O10" i="1"/>
  <c r="N10" i="1"/>
  <c r="M10" i="1"/>
  <c r="I10" i="1"/>
  <c r="H10" i="1"/>
  <c r="G10" i="1"/>
  <c r="F16" i="1" l="1"/>
  <c r="J16" i="1"/>
  <c r="J10" i="1"/>
  <c r="F10" i="1"/>
  <c r="L16" i="1" l="1"/>
  <c r="L10" i="1"/>
  <c r="L11" i="1" l="1"/>
  <c r="D10" i="1"/>
  <c r="L17" i="1"/>
  <c r="D16" i="1"/>
  <c r="C71" i="1"/>
  <c r="D7" i="1" s="1"/>
  <c r="D55" i="1" l="1"/>
  <c r="D11" i="1"/>
  <c r="D57" i="1"/>
  <c r="AB56" i="1" s="1"/>
  <c r="J55" i="1"/>
  <c r="C75" i="1" l="1"/>
  <c r="C78" i="1" s="1"/>
  <c r="J56" i="1"/>
  <c r="O17" i="1"/>
  <c r="N17" i="1"/>
  <c r="M17" i="1"/>
  <c r="J17" i="1"/>
  <c r="I17" i="1"/>
  <c r="H17" i="1"/>
  <c r="G17" i="1"/>
  <c r="H11" i="1"/>
  <c r="P55" i="1"/>
  <c r="F11" i="1"/>
  <c r="P58" i="1" l="1"/>
  <c r="P56" i="1"/>
  <c r="D17" i="1"/>
  <c r="F17" i="1"/>
  <c r="M11" i="1"/>
  <c r="G11" i="1"/>
  <c r="O11" i="1" l="1"/>
  <c r="N11" i="1"/>
  <c r="J11" i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Davis, Amin</author>
  </authors>
  <commentList>
    <comment ref="D4" authorId="0" shapeId="0" xr:uid="{543D2EBB-E1E8-4480-9F10-050D12EF5FDE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all of the budget information below is entered.</t>
        </r>
      </text>
    </comment>
    <comment ref="D5" authorId="0" shapeId="0" xr:uid="{D3766FF9-CCEC-4AAB-8542-3AB273D10414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D6" authorId="0" shapeId="0" xr:uid="{047D933D-4AD5-48BF-9A19-C26B07EF4BA1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D7" authorId="0" shapeId="0" xr:uid="{8A7275C5-EC67-4F89-8AE8-4A71278A92FA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B32" authorId="0" shapeId="0" xr:uid="{B39DF31F-29E9-4E33-A68B-61C51603FA5B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ALL DOCUMENTS SUPPORTING ALL PROJECT RELATED EXPENSES SHOULD BE LISTED IN THIS SECTION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Davis, Amin</author>
  </authors>
  <commentList>
    <comment ref="D4" authorId="0" shapeId="0" xr:uid="{4E7743EA-1E7D-4A70-96DC-BFBCCC14E32B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all of the budget information below is entered.</t>
        </r>
      </text>
    </comment>
    <comment ref="D5" authorId="0" shapeId="0" xr:uid="{64F8F44D-072E-4A15-93E0-E8B4ACE2AB6E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D6" authorId="0" shapeId="0" xr:uid="{6E6170A2-23E3-4466-B99C-B82FD62801B7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D7" authorId="0" shapeId="0" xr:uid="{8E3004BE-C5A8-47F1-9202-85C96329DDD0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B26" authorId="0" shapeId="0" xr:uid="{5AC04BF6-74D2-40FE-9765-80C326EB7B60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ALL DOCUMENTS SUPPORTING ALL PROJECT RELATED EXPENSES SHOULD BE LISTED IN THIS SECTION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Davis, Amin</author>
  </authors>
  <commentList>
    <comment ref="D4" authorId="0" shapeId="0" xr:uid="{FB3D0A95-A404-4A47-B715-60A499A68940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all of the budget information below is entered.</t>
        </r>
      </text>
    </comment>
    <comment ref="D5" authorId="0" shapeId="0" xr:uid="{5917A9E8-3B65-40A4-B711-5A1929BF6BDA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D6" authorId="0" shapeId="0" xr:uid="{4BEAD3DA-0581-4B28-BA8B-C20AE88EA576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D7" authorId="0" shapeId="0" xr:uid="{90501ECA-0C57-4DE1-8292-CFD72682F5EE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This cell will autopopulate once the Grant Budget-DEQ is completed.</t>
        </r>
      </text>
    </comment>
    <comment ref="B26" authorId="0" shapeId="0" xr:uid="{11BC9B84-00BD-48E3-B45E-3D9A75A81711}">
      <text>
        <r>
          <rPr>
            <b/>
            <sz val="9"/>
            <color indexed="81"/>
            <rFont val="Tahoma"/>
            <family val="2"/>
          </rPr>
          <t>Davis, Amin:</t>
        </r>
        <r>
          <rPr>
            <sz val="9"/>
            <color indexed="81"/>
            <rFont val="Tahoma"/>
            <family val="2"/>
          </rPr>
          <t xml:space="preserve">
ALL DOCUMENTS SUPPORTING ALL PROJECT RELATED EXPENSES SHOULD BE LISTED IN THIS SECTION
</t>
        </r>
      </text>
    </comment>
  </commentList>
</comments>
</file>

<file path=xl/sharedStrings.xml><?xml version="1.0" encoding="utf-8"?>
<sst xmlns="http://schemas.openxmlformats.org/spreadsheetml/2006/main" count="401" uniqueCount="121">
  <si>
    <t>Local Share Tracking</t>
  </si>
  <si>
    <t>Date</t>
  </si>
  <si>
    <t>Description</t>
  </si>
  <si>
    <t>Amount</t>
  </si>
  <si>
    <t>Total</t>
  </si>
  <si>
    <t>Request #</t>
  </si>
  <si>
    <t>Starting Balance:</t>
  </si>
  <si>
    <t>Expended:</t>
  </si>
  <si>
    <t>Remaining Balance:</t>
  </si>
  <si>
    <t>Category</t>
  </si>
  <si>
    <t>Construction</t>
  </si>
  <si>
    <t>Materials</t>
  </si>
  <si>
    <t>Education</t>
  </si>
  <si>
    <t>Land</t>
  </si>
  <si>
    <t>Excess Local Match:</t>
  </si>
  <si>
    <t>GRANT BUDGET -LOCAL</t>
  </si>
  <si>
    <t>Payment #</t>
  </si>
  <si>
    <t>Design</t>
  </si>
  <si>
    <t>Permitting</t>
  </si>
  <si>
    <t>Survey</t>
  </si>
  <si>
    <t>Const. Oversight</t>
  </si>
  <si>
    <t>In-Kind</t>
  </si>
  <si>
    <t>Cash</t>
  </si>
  <si>
    <t>A</t>
  </si>
  <si>
    <t>D</t>
  </si>
  <si>
    <t>P</t>
  </si>
  <si>
    <t>S</t>
  </si>
  <si>
    <t>C</t>
  </si>
  <si>
    <t>CO</t>
  </si>
  <si>
    <t>Construction Oversight</t>
  </si>
  <si>
    <t>M</t>
  </si>
  <si>
    <t>E</t>
  </si>
  <si>
    <t>L</t>
  </si>
  <si>
    <t>Administration</t>
  </si>
  <si>
    <t>Design / Engineering</t>
  </si>
  <si>
    <t>Legend  - Category Codes</t>
  </si>
  <si>
    <t>Code</t>
  </si>
  <si>
    <t>Project Name:</t>
  </si>
  <si>
    <t>Grant Award Amount:</t>
  </si>
  <si>
    <t>Last Update Date:</t>
  </si>
  <si>
    <t>DEQ Contract #:</t>
  </si>
  <si>
    <t>COMPLETION INSTRUCTIONS</t>
  </si>
  <si>
    <t xml:space="preserve"> 2.) GRANT BUDGET - LOCAL</t>
  </si>
  <si>
    <t>Monitoring</t>
  </si>
  <si>
    <t>MO</t>
  </si>
  <si>
    <t>GRANT BUDGET - DEQ</t>
  </si>
  <si>
    <t>DEQ Share Tracking</t>
  </si>
  <si>
    <t>1.) GRANT BUDGET -DEQ</t>
  </si>
  <si>
    <t>90% Reimbursement Amount:</t>
  </si>
  <si>
    <t>10% Retainage Summary</t>
  </si>
  <si>
    <t>Match %</t>
  </si>
  <si>
    <t>Final Payment Amount</t>
  </si>
  <si>
    <t>CSD = Contract Amount</t>
  </si>
  <si>
    <t>[Total NRCS CPA 1245 Payment Amount/65]*35 = $X</t>
  </si>
  <si>
    <t>If $X &gt;/= Contract Amount, CSD = Contract Amount</t>
  </si>
  <si>
    <t>If $X &lt; Contract Amount, CSD = $X</t>
  </si>
  <si>
    <t>CSD - Total of All Prior Payments = Final Payment Amount</t>
  </si>
  <si>
    <t>GRANT BUDGET - FEDERAL</t>
  </si>
  <si>
    <t>Federal Code</t>
  </si>
  <si>
    <t>AF</t>
  </si>
  <si>
    <t>DF</t>
  </si>
  <si>
    <t>PF</t>
  </si>
  <si>
    <t>SF</t>
  </si>
  <si>
    <t>CF</t>
  </si>
  <si>
    <t>COF</t>
  </si>
  <si>
    <t>MF</t>
  </si>
  <si>
    <t>EF</t>
  </si>
  <si>
    <t>LF</t>
  </si>
  <si>
    <t>MOF</t>
  </si>
  <si>
    <t>Federal Share Tracking</t>
  </si>
  <si>
    <t>Non-Federal Total:</t>
  </si>
  <si>
    <t>Federal Total:</t>
  </si>
  <si>
    <r>
      <t xml:space="preserve">Enter appropriate reimbursement amounts for Federal expenses here based on corresponding invoice entry in </t>
    </r>
    <r>
      <rPr>
        <i/>
        <sz val="11"/>
        <color theme="1"/>
        <rFont val="Verdana"/>
        <family val="2"/>
        <scheme val="minor"/>
      </rPr>
      <t>Total Project Cost</t>
    </r>
    <r>
      <rPr>
        <sz val="11"/>
        <color theme="1"/>
        <rFont val="Verdana"/>
        <family val="2"/>
        <scheme val="minor"/>
      </rPr>
      <t xml:space="preserve"> section. If not applicable to this section leave blank.</t>
    </r>
  </si>
  <si>
    <r>
      <t xml:space="preserve">Enter appropriate reimbursement amounts for Local expenses here based on corresponding invoice entry in </t>
    </r>
    <r>
      <rPr>
        <i/>
        <sz val="11"/>
        <color theme="1"/>
        <rFont val="Verdana"/>
        <family val="2"/>
        <scheme val="minor"/>
      </rPr>
      <t>Total Project Cost</t>
    </r>
    <r>
      <rPr>
        <sz val="11"/>
        <color theme="1"/>
        <rFont val="Verdana"/>
        <family val="2"/>
        <scheme val="minor"/>
      </rPr>
      <t xml:space="preserve"> section. If not applicable to this section leave blank.</t>
    </r>
  </si>
  <si>
    <r>
      <t xml:space="preserve">Enter appropriate reimbursement amounts for DEQ (WRDG) here based on corresponding invoice entry in </t>
    </r>
    <r>
      <rPr>
        <i/>
        <sz val="11"/>
        <color theme="1"/>
        <rFont val="Verdana"/>
        <family val="2"/>
        <scheme val="minor"/>
      </rPr>
      <t>Total Project Cost</t>
    </r>
    <r>
      <rPr>
        <sz val="11"/>
        <color theme="1"/>
        <rFont val="Verdana"/>
        <family val="2"/>
        <scheme val="minor"/>
      </rPr>
      <t xml:space="preserve"> section. If not applicable to this section leave blank.</t>
    </r>
  </si>
  <si>
    <t>CATEGORY</t>
  </si>
  <si>
    <r>
      <t xml:space="preserve">Enter Grantee local cost-share amounts in </t>
    </r>
    <r>
      <rPr>
        <i/>
        <sz val="11"/>
        <color theme="1"/>
        <rFont val="Verdana"/>
        <family val="2"/>
        <scheme val="minor"/>
      </rPr>
      <t xml:space="preserve">Cash </t>
    </r>
    <r>
      <rPr>
        <sz val="11"/>
        <color theme="1"/>
        <rFont val="Verdana"/>
        <family val="2"/>
        <scheme val="minor"/>
      </rPr>
      <t xml:space="preserve">and </t>
    </r>
    <r>
      <rPr>
        <i/>
        <sz val="11"/>
        <color theme="1"/>
        <rFont val="Verdana"/>
        <family val="2"/>
        <scheme val="minor"/>
      </rPr>
      <t>In-Kin</t>
    </r>
    <r>
      <rPr>
        <sz val="11"/>
        <color theme="1"/>
        <rFont val="Verdana"/>
        <family val="2"/>
        <scheme val="minor"/>
      </rPr>
      <t xml:space="preserve">d rows per most recently approved DEQ contract budget. </t>
    </r>
  </si>
  <si>
    <r>
      <t xml:space="preserve">Enter Federal funding cost-share amounts in </t>
    </r>
    <r>
      <rPr>
        <i/>
        <sz val="11"/>
        <color theme="1"/>
        <rFont val="Verdana"/>
        <family val="2"/>
        <scheme val="minor"/>
      </rPr>
      <t xml:space="preserve">Cash </t>
    </r>
    <r>
      <rPr>
        <sz val="11"/>
        <color theme="1"/>
        <rFont val="Verdana"/>
        <family val="2"/>
        <scheme val="minor"/>
      </rPr>
      <t xml:space="preserve">and </t>
    </r>
    <r>
      <rPr>
        <i/>
        <sz val="11"/>
        <color theme="1"/>
        <rFont val="Verdana"/>
        <family val="2"/>
        <scheme val="minor"/>
      </rPr>
      <t>In-Kin</t>
    </r>
    <r>
      <rPr>
        <sz val="11"/>
        <color theme="1"/>
        <rFont val="Verdana"/>
        <family val="2"/>
        <scheme val="minor"/>
      </rPr>
      <t xml:space="preserve">d rows per most recently approved DEQ contract budget. </t>
    </r>
  </si>
  <si>
    <r>
      <t xml:space="preserve">Enter DEQ (WRDG) cost-share amounts in </t>
    </r>
    <r>
      <rPr>
        <i/>
        <sz val="11"/>
        <color theme="1"/>
        <rFont val="Verdana"/>
        <family val="2"/>
        <scheme val="minor"/>
      </rPr>
      <t>Starting Balance</t>
    </r>
    <r>
      <rPr>
        <sz val="11"/>
        <color theme="1"/>
        <rFont val="Verdana"/>
        <family val="2"/>
        <scheme val="minor"/>
      </rPr>
      <t xml:space="preserve"> row per most recently approved DEQ contract budget.</t>
    </r>
  </si>
  <si>
    <r>
      <t xml:space="preserve">Enter DEQ amounts in </t>
    </r>
    <r>
      <rPr>
        <i/>
        <sz val="11"/>
        <color theme="1"/>
        <rFont val="Verdana"/>
        <family val="2"/>
        <scheme val="minor"/>
      </rPr>
      <t>Starting Balance</t>
    </r>
    <r>
      <rPr>
        <sz val="11"/>
        <color theme="1"/>
        <rFont val="Verdana"/>
        <family val="2"/>
        <scheme val="minor"/>
      </rPr>
      <t xml:space="preserve"> row per most recently approved DEQ contract budget.</t>
    </r>
  </si>
  <si>
    <r>
      <t xml:space="preserve">Enter Grantee amounts in </t>
    </r>
    <r>
      <rPr>
        <i/>
        <sz val="11"/>
        <color theme="1"/>
        <rFont val="Verdana"/>
        <family val="2"/>
        <scheme val="minor"/>
      </rPr>
      <t xml:space="preserve">Cash </t>
    </r>
    <r>
      <rPr>
        <sz val="11"/>
        <color theme="1"/>
        <rFont val="Verdana"/>
        <family val="2"/>
        <scheme val="minor"/>
      </rPr>
      <t xml:space="preserve">and </t>
    </r>
    <r>
      <rPr>
        <i/>
        <sz val="11"/>
        <color theme="1"/>
        <rFont val="Verdana"/>
        <family val="2"/>
        <scheme val="minor"/>
      </rPr>
      <t>In-Kin</t>
    </r>
    <r>
      <rPr>
        <sz val="11"/>
        <color theme="1"/>
        <rFont val="Verdana"/>
        <family val="2"/>
        <scheme val="minor"/>
      </rPr>
      <t xml:space="preserve">d rows per most recently approved DEQ contract budget. </t>
    </r>
  </si>
  <si>
    <r>
      <t xml:space="preserve">Enter appropriate reimbursement amounts for DWR grant here based on corresponding invoice entry in </t>
    </r>
    <r>
      <rPr>
        <i/>
        <sz val="11"/>
        <color theme="1"/>
        <rFont val="Verdana"/>
        <family val="2"/>
        <scheme val="minor"/>
      </rPr>
      <t>Total Project Cost</t>
    </r>
    <r>
      <rPr>
        <sz val="11"/>
        <color theme="1"/>
        <rFont val="Verdana"/>
        <family val="2"/>
        <scheme val="minor"/>
      </rPr>
      <t xml:space="preserve"> section. If not applicable to this section leave blank.</t>
    </r>
  </si>
  <si>
    <t>Enter appropriate reimbursement amounts for Grantee here. If not applicable to this section leave blank.</t>
  </si>
  <si>
    <t>Total:</t>
  </si>
  <si>
    <r>
      <t xml:space="preserve">Verify sum of DEQ Share amount next to </t>
    </r>
    <r>
      <rPr>
        <i/>
        <sz val="11"/>
        <color theme="1"/>
        <rFont val="Verdana"/>
        <family val="2"/>
        <scheme val="minor"/>
      </rPr>
      <t>Total</t>
    </r>
    <r>
      <rPr>
        <sz val="11"/>
        <color theme="1"/>
        <rFont val="Verdana"/>
        <family val="2"/>
        <scheme val="minor"/>
      </rPr>
      <t xml:space="preserve"> and enter under </t>
    </r>
    <r>
      <rPr>
        <i/>
        <sz val="11"/>
        <color theme="1"/>
        <rFont val="Verdana"/>
        <family val="2"/>
        <scheme val="minor"/>
      </rPr>
      <t>Amount</t>
    </r>
    <r>
      <rPr>
        <sz val="11"/>
        <color theme="1"/>
        <rFont val="Verdana"/>
        <family val="2"/>
        <scheme val="minor"/>
      </rPr>
      <t xml:space="preserve">. </t>
    </r>
    <r>
      <rPr>
        <i/>
        <sz val="11"/>
        <color theme="1"/>
        <rFont val="Verdana"/>
        <family val="2"/>
        <scheme val="minor"/>
      </rPr>
      <t>Payment #</t>
    </r>
    <r>
      <rPr>
        <sz val="11"/>
        <color theme="1"/>
        <rFont val="Verdana"/>
        <family val="2"/>
        <scheme val="minor"/>
      </rPr>
      <t xml:space="preserve"> should correspond to </t>
    </r>
    <r>
      <rPr>
        <i/>
        <sz val="11"/>
        <color theme="1"/>
        <rFont val="Verdana"/>
        <family val="2"/>
        <scheme val="minor"/>
      </rPr>
      <t>Request #</t>
    </r>
    <r>
      <rPr>
        <sz val="11"/>
        <color theme="1"/>
        <rFont val="Verdana"/>
        <family val="2"/>
        <scheme val="minor"/>
      </rPr>
      <t>.</t>
    </r>
  </si>
  <si>
    <r>
      <t xml:space="preserve">Enter itemized invoice information here (Contractor Name, Invoice #). </t>
    </r>
    <r>
      <rPr>
        <i/>
        <sz val="11"/>
        <color theme="1"/>
        <rFont val="Verdana"/>
        <family val="2"/>
        <scheme val="minor"/>
      </rPr>
      <t xml:space="preserve">Request # corresponds to Payment #; </t>
    </r>
    <r>
      <rPr>
        <sz val="11"/>
        <color theme="1"/>
        <rFont val="Verdana"/>
        <family val="2"/>
        <scheme val="minor"/>
      </rPr>
      <t>refers to whether each invoice corresponds to the first, second, etc. reimbursement request.</t>
    </r>
  </si>
  <si>
    <t>Enter itemized invoice information here (Contractor Name, Invoice #). Request # corresponds to Payment #; refers to whether each invoice corresponds to the first, second, etc. reimbursement request.</t>
  </si>
  <si>
    <t>Verify sum of DEQ Share amount next to Total and enter under Amount. Payment # should correspond to Request # above.</t>
  </si>
  <si>
    <t>Final Payment Calculation - NRCS EQIP (Actual Costs)</t>
  </si>
  <si>
    <t>Final Payment Calculation - NRCS EQIP 65/35</t>
  </si>
  <si>
    <t xml:space="preserve">If $X &lt; Contract Amount, CSD = $X </t>
  </si>
  <si>
    <t>If $X &gt;/= Contract Amount, CSD = Max Grant Award Amount</t>
  </si>
  <si>
    <t>Actual Project Cost - Total NRCS-CPA 1245 Amount = X</t>
  </si>
  <si>
    <t>90% Reimbursement Remaining:</t>
  </si>
  <si>
    <t>Other Non-Federal Share Tracking</t>
  </si>
  <si>
    <t>GRANT BUDGET -OTHER NON FEDERAL</t>
  </si>
  <si>
    <t>GRANT BUDGET - OTHER NON FEDERAL</t>
  </si>
  <si>
    <t xml:space="preserve"> 3.) GRANT BUDGET - OTHER NON-FEDERAL</t>
  </si>
  <si>
    <t>5.) DEQ Share Tracking</t>
  </si>
  <si>
    <t xml:space="preserve"> 6.) Local Share Tracking</t>
  </si>
  <si>
    <t xml:space="preserve"> 7.) Other Non-Federal Share Tracking</t>
  </si>
  <si>
    <t xml:space="preserve"> 8.) Payment Amount</t>
  </si>
  <si>
    <t>4.) GRANT BUDGET - FEDERAL</t>
  </si>
  <si>
    <t>6.) DEQ Share Tracking</t>
  </si>
  <si>
    <t>7.) Local Share Tracking</t>
  </si>
  <si>
    <t xml:space="preserve"> 8.) Other Non-Federal Share Tracking</t>
  </si>
  <si>
    <t>9.) Federal Share Tracking</t>
  </si>
  <si>
    <t>10.) Payment Amount</t>
  </si>
  <si>
    <t>COST &amp; INVOICING DOCUMENTATION</t>
  </si>
  <si>
    <t>NOTE: ALL DOCUMENTS SUPPORTING ALL PROJECT RELATED EXPENSES SHOULD BE LISTED IN THIS SECTION</t>
  </si>
  <si>
    <t>Total Budgeted Project Costs:</t>
  </si>
  <si>
    <t>Cost &amp; Invoicing Documentation</t>
  </si>
  <si>
    <t>5.) Cost &amp; Invoicing Documentation</t>
  </si>
  <si>
    <t>4.) Cost &amp; Invoicing Documentation</t>
  </si>
  <si>
    <t>GRANT BUDGET -LOCAL/OTHER NON-FEDERAL</t>
  </si>
  <si>
    <t>Local/Other Nonfederal Share Tracking</t>
  </si>
  <si>
    <t>*** PLEASE USE THIS SHEET FOR NRCS-EQIP STREAM RESTORATION PROJECTS ONLY. CLICK APPROPRIATE 'FEDERAL' OR 'NON-FEDERAL' TAB AT BOTTOM LEFT FOR ALL OTHER TYPES OF PROJECTS***</t>
  </si>
  <si>
    <t xml:space="preserve"> </t>
  </si>
  <si>
    <t>Final Payment Calculation - NRCS EQIP (Spring 2017 Contract-Full Payout)</t>
  </si>
  <si>
    <r>
      <t xml:space="preserve">PLEASE USE THIS SHEET IF PROJECT INCLUDES FEDERAL FUNDING, </t>
    </r>
    <r>
      <rPr>
        <b/>
        <u/>
        <sz val="11"/>
        <color rgb="FFFF0000"/>
        <rFont val="Verdana"/>
        <family val="2"/>
        <scheme val="minor"/>
      </rPr>
      <t>NOT</t>
    </r>
    <r>
      <rPr>
        <b/>
        <sz val="11"/>
        <color rgb="FFFF0000"/>
        <rFont val="Verdana"/>
        <family val="2"/>
        <scheme val="minor"/>
      </rPr>
      <t xml:space="preserve"> INCLUDING NRCS-EQIP FUNDING. CLICK APPROPRIATE 'NON-FEDERAL' OR 'NRCS-EQIP' TABS AT BOTTOM LEFT FOR ALL OTHER TYPES OF PROJECTS</t>
    </r>
  </si>
  <si>
    <t>PLEASE USE THIS SHEET IF PROJECT INCUDES ONLY NON-FEDERAL FUNDS. CLICK APPROPRIATE 'FEDERAL' OR 'NRCS-EQIP' TABS AT BOTTOM LEFT FOR ALL OTHER TYPES OF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</si>
</sst>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&quot;$&quot;#,##0.00"/>
  </numFmts>
  <fonts count="13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u/>
      <sz val="11"/>
      <color theme="1"/>
      <name val="Verdana"/>
      <family val="2"/>
      <scheme val="minor"/>
    </font>
    <font>
      <b/>
      <u/>
      <sz val="11"/>
      <color theme="1"/>
      <name val="Verdana"/>
      <family val="2"/>
      <scheme val="minor"/>
    </font>
    <font>
      <b/>
      <sz val="11"/>
      <color theme="9" tint="-0.499984740745262"/>
      <name val="Verdana"/>
      <family val="2"/>
      <scheme val="minor"/>
    </font>
    <font>
      <i/>
      <sz val="11"/>
      <color theme="1"/>
      <name val="Verdana"/>
      <family val="2"/>
      <scheme val="minor"/>
    </font>
    <font>
      <sz val="11"/>
      <name val="Verdana"/>
      <family val="2"/>
      <scheme val="minor"/>
    </font>
    <font>
      <b/>
      <sz val="11"/>
      <color rgb="FFFF0000"/>
      <name val="Verdan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C00000"/>
      <name val="Verdana"/>
      <family val="2"/>
      <scheme val="minor"/>
    </font>
    <font>
      <b/>
      <u/>
      <sz val="11"/>
      <color rgb="FFFF0000"/>
      <name val="Verdan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44B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5">
    <xf numFmtId="0" fontId="0" fillId="0" borderId="0" xfId="0"/>
    <xf numFmtId="44" fontId="0" fillId="0" borderId="0" xfId="1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4" fontId="0" fillId="0" borderId="21" xfId="1" applyFont="1" applyBorder="1" applyAlignment="1" applyProtection="1">
      <alignment vertical="center"/>
    </xf>
    <xf numFmtId="44" fontId="0" fillId="0" borderId="13" xfId="1" applyFont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44" fontId="0" fillId="0" borderId="6" xfId="1" applyFont="1" applyBorder="1" applyAlignment="1" applyProtection="1">
      <alignment vertical="center"/>
    </xf>
    <xf numFmtId="44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4" fontId="0" fillId="0" borderId="2" xfId="1" applyFont="1" applyFill="1" applyBorder="1" applyAlignment="1" applyProtection="1">
      <alignment vertical="center"/>
    </xf>
    <xf numFmtId="44" fontId="0" fillId="0" borderId="4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0" fillId="0" borderId="13" xfId="0" applyNumberForma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4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65" fontId="0" fillId="0" borderId="19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9" xfId="1" applyNumberFormat="1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44" fontId="0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0" fillId="0" borderId="2" xfId="1" applyFont="1" applyBorder="1" applyAlignment="1" applyProtection="1">
      <alignment vertical="center"/>
      <protection locked="0"/>
    </xf>
    <xf numFmtId="44" fontId="0" fillId="0" borderId="2" xfId="1" applyFont="1" applyFill="1" applyBorder="1" applyAlignment="1" applyProtection="1">
      <alignment vertical="center"/>
      <protection locked="0"/>
    </xf>
    <xf numFmtId="44" fontId="0" fillId="0" borderId="4" xfId="1" applyFont="1" applyBorder="1" applyAlignment="1" applyProtection="1">
      <alignment vertical="center"/>
      <protection locked="0"/>
    </xf>
    <xf numFmtId="44" fontId="0" fillId="0" borderId="0" xfId="1" applyFont="1" applyBorder="1" applyAlignment="1" applyProtection="1">
      <alignment vertical="center"/>
      <protection locked="0"/>
    </xf>
    <xf numFmtId="44" fontId="0" fillId="0" borderId="13" xfId="1" applyFont="1" applyBorder="1" applyAlignment="1" applyProtection="1">
      <alignment vertical="center"/>
      <protection locked="0"/>
    </xf>
    <xf numFmtId="44" fontId="0" fillId="0" borderId="6" xfId="1" applyFont="1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vertical="center"/>
      <protection locked="0"/>
    </xf>
    <xf numFmtId="44" fontId="0" fillId="6" borderId="2" xfId="1" applyFont="1" applyFill="1" applyBorder="1" applyAlignment="1" applyProtection="1">
      <alignment vertical="center"/>
      <protection locked="0"/>
    </xf>
    <xf numFmtId="44" fontId="0" fillId="6" borderId="4" xfId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4" fontId="0" fillId="0" borderId="13" xfId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4" fontId="0" fillId="0" borderId="1" xfId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44" fontId="0" fillId="0" borderId="8" xfId="1" applyFont="1" applyFill="1" applyBorder="1" applyAlignment="1" applyProtection="1">
      <alignment horizontal="left" vertical="center"/>
      <protection locked="0"/>
    </xf>
    <xf numFmtId="44" fontId="0" fillId="0" borderId="8" xfId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44" fontId="0" fillId="0" borderId="0" xfId="0" applyNumberFormat="1" applyFill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0" fontId="0" fillId="0" borderId="0" xfId="2" applyNumberFormat="1" applyFont="1" applyAlignment="1" applyProtection="1">
      <alignment vertical="center"/>
      <protection locked="0"/>
    </xf>
    <xf numFmtId="9" fontId="0" fillId="0" borderId="0" xfId="2" applyFont="1" applyAlignment="1" applyProtection="1">
      <alignment vertical="center"/>
      <protection locked="0"/>
    </xf>
    <xf numFmtId="44" fontId="5" fillId="0" borderId="0" xfId="1" applyFon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44" fontId="2" fillId="0" borderId="0" xfId="0" applyNumberFormat="1" applyFont="1" applyAlignment="1" applyProtection="1">
      <alignment vertical="center"/>
    </xf>
    <xf numFmtId="10" fontId="0" fillId="0" borderId="0" xfId="2" applyNumberFormat="1" applyFont="1" applyAlignment="1" applyProtection="1">
      <alignment vertical="center"/>
    </xf>
    <xf numFmtId="44" fontId="5" fillId="0" borderId="1" xfId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6" borderId="0" xfId="0" applyFont="1" applyFill="1" applyAlignment="1" applyProtection="1">
      <alignment vertical="center"/>
    </xf>
    <xf numFmtId="166" fontId="2" fillId="6" borderId="0" xfId="0" applyNumberFormat="1" applyFont="1" applyFill="1" applyAlignment="1" applyProtection="1">
      <alignment vertical="center"/>
    </xf>
    <xf numFmtId="44" fontId="0" fillId="0" borderId="19" xfId="1" applyFont="1" applyBorder="1" applyAlignment="1" applyProtection="1">
      <alignment horizontal="left" vertical="center" indent="1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10" borderId="9" xfId="0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right" vertical="center"/>
    </xf>
    <xf numFmtId="0" fontId="2" fillId="4" borderId="3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horizontal="right" vertical="center"/>
    </xf>
    <xf numFmtId="0" fontId="2" fillId="10" borderId="2" xfId="0" applyFont="1" applyFill="1" applyBorder="1" applyAlignment="1" applyProtection="1">
      <alignment horizontal="right" vertical="center"/>
    </xf>
    <xf numFmtId="0" fontId="2" fillId="10" borderId="3" xfId="0" applyFont="1" applyFill="1" applyBorder="1" applyAlignment="1" applyProtection="1">
      <alignment horizontal="right" vertical="center"/>
    </xf>
    <xf numFmtId="0" fontId="2" fillId="10" borderId="5" xfId="0" applyFont="1" applyFill="1" applyBorder="1" applyAlignment="1" applyProtection="1">
      <alignment horizontal="right" vertical="center"/>
    </xf>
    <xf numFmtId="0" fontId="2" fillId="10" borderId="0" xfId="0" applyFont="1" applyFill="1" applyBorder="1" applyAlignment="1" applyProtection="1">
      <alignment horizontal="right" vertical="center"/>
    </xf>
    <xf numFmtId="0" fontId="2" fillId="10" borderId="13" xfId="0" applyFont="1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10" borderId="7" xfId="0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right" vertical="center"/>
    </xf>
    <xf numFmtId="0" fontId="0" fillId="5" borderId="1" xfId="0" applyFill="1" applyBorder="1" applyAlignment="1" applyProtection="1">
      <alignment horizontal="center" vertical="center"/>
    </xf>
    <xf numFmtId="44" fontId="0" fillId="0" borderId="23" xfId="0" applyNumberFormat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vertical="center"/>
    </xf>
    <xf numFmtId="44" fontId="0" fillId="2" borderId="23" xfId="0" applyNumberFormat="1" applyFill="1" applyBorder="1" applyAlignment="1" applyProtection="1">
      <alignment vertical="center"/>
    </xf>
    <xf numFmtId="44" fontId="0" fillId="9" borderId="23" xfId="0" applyNumberFormat="1" applyFill="1" applyBorder="1" applyAlignment="1" applyProtection="1">
      <alignment vertical="center"/>
    </xf>
    <xf numFmtId="0" fontId="2" fillId="8" borderId="19" xfId="0" applyFont="1" applyFill="1" applyBorder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left" vertical="center"/>
    </xf>
    <xf numFmtId="44" fontId="0" fillId="11" borderId="23" xfId="0" applyNumberFormat="1" applyFill="1" applyBorder="1" applyAlignment="1" applyProtection="1">
      <alignment vertical="center"/>
    </xf>
    <xf numFmtId="44" fontId="0" fillId="10" borderId="23" xfId="0" applyNumberFormat="1" applyFill="1" applyBorder="1" applyAlignment="1" applyProtection="1">
      <alignment vertical="center"/>
    </xf>
    <xf numFmtId="44" fontId="0" fillId="5" borderId="22" xfId="0" applyNumberFormat="1" applyFill="1" applyBorder="1" applyAlignment="1" applyProtection="1">
      <alignment vertical="center"/>
    </xf>
    <xf numFmtId="0" fontId="0" fillId="5" borderId="22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44" fontId="0" fillId="0" borderId="2" xfId="0" applyNumberFormat="1" applyBorder="1" applyAlignment="1" applyProtection="1">
      <alignment vertical="center"/>
      <protection locked="0"/>
    </xf>
    <xf numFmtId="44" fontId="0" fillId="0" borderId="13" xfId="0" applyNumberFormat="1" applyBorder="1" applyAlignment="1" applyProtection="1">
      <alignment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12" borderId="23" xfId="0" applyFill="1" applyBorder="1" applyAlignment="1" applyProtection="1">
      <alignment vertical="center"/>
    </xf>
    <xf numFmtId="0" fontId="0" fillId="12" borderId="7" xfId="0" applyFill="1" applyBorder="1" applyAlignment="1" applyProtection="1">
      <alignment horizontal="center" vertical="center"/>
    </xf>
    <xf numFmtId="0" fontId="2" fillId="12" borderId="2" xfId="0" applyFont="1" applyFill="1" applyBorder="1" applyAlignment="1" applyProtection="1">
      <alignment horizontal="right" vertical="center"/>
    </xf>
    <xf numFmtId="0" fontId="2" fillId="12" borderId="3" xfId="0" applyFont="1" applyFill="1" applyBorder="1" applyAlignment="1" applyProtection="1">
      <alignment horizontal="right" vertical="center"/>
    </xf>
    <xf numFmtId="0" fontId="2" fillId="12" borderId="5" xfId="0" applyFont="1" applyFill="1" applyBorder="1" applyAlignment="1" applyProtection="1">
      <alignment horizontal="right" vertical="center"/>
    </xf>
    <xf numFmtId="0" fontId="2" fillId="12" borderId="0" xfId="0" applyFont="1" applyFill="1" applyAlignment="1" applyProtection="1">
      <alignment horizontal="right" vertical="center"/>
    </xf>
    <xf numFmtId="0" fontId="2" fillId="12" borderId="13" xfId="0" applyFont="1" applyFill="1" applyBorder="1" applyAlignment="1" applyProtection="1">
      <alignment horizontal="right" vertical="center"/>
    </xf>
    <xf numFmtId="0" fontId="0" fillId="12" borderId="7" xfId="0" applyFill="1" applyBorder="1" applyAlignment="1" applyProtection="1">
      <alignment horizontal="left" vertical="center"/>
    </xf>
    <xf numFmtId="44" fontId="0" fillId="0" borderId="0" xfId="0" applyNumberFormat="1" applyBorder="1" applyAlignment="1" applyProtection="1">
      <alignment vertical="center"/>
    </xf>
    <xf numFmtId="0" fontId="2" fillId="12" borderId="0" xfId="0" applyFont="1" applyFill="1" applyBorder="1" applyAlignment="1" applyProtection="1">
      <alignment horizontal="right" vertical="center"/>
    </xf>
    <xf numFmtId="0" fontId="0" fillId="12" borderId="9" xfId="0" applyFill="1" applyBorder="1" applyAlignment="1" applyProtection="1">
      <alignment horizontal="center" vertical="center"/>
    </xf>
    <xf numFmtId="0" fontId="0" fillId="12" borderId="11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9" fontId="0" fillId="0" borderId="0" xfId="2" applyFont="1" applyAlignment="1" applyProtection="1">
      <alignment vertical="center"/>
    </xf>
    <xf numFmtId="44" fontId="2" fillId="2" borderId="0" xfId="0" applyNumberFormat="1" applyFont="1" applyFill="1" applyBorder="1" applyAlignment="1" applyProtection="1">
      <alignment vertical="center"/>
    </xf>
    <xf numFmtId="44" fontId="2" fillId="13" borderId="19" xfId="1" applyFont="1" applyFill="1" applyBorder="1" applyAlignment="1" applyProtection="1">
      <alignment horizontal="left" vertical="center" indent="1"/>
    </xf>
    <xf numFmtId="0" fontId="2" fillId="13" borderId="2" xfId="0" applyFont="1" applyFill="1" applyBorder="1" applyAlignment="1" applyProtection="1">
      <alignment horizontal="right" vertical="center"/>
    </xf>
    <xf numFmtId="0" fontId="2" fillId="13" borderId="0" xfId="0" applyFont="1" applyFill="1" applyAlignment="1" applyProtection="1">
      <alignment horizontal="right" vertical="center"/>
    </xf>
    <xf numFmtId="0" fontId="2" fillId="13" borderId="13" xfId="0" applyFont="1" applyFill="1" applyBorder="1" applyAlignment="1" applyProtection="1">
      <alignment horizontal="right" vertical="center"/>
    </xf>
    <xf numFmtId="44" fontId="2" fillId="13" borderId="2" xfId="1" applyFont="1" applyFill="1" applyBorder="1" applyAlignment="1" applyProtection="1">
      <alignment vertical="center"/>
    </xf>
    <xf numFmtId="44" fontId="11" fillId="13" borderId="13" xfId="1" applyFont="1" applyFill="1" applyBorder="1" applyAlignment="1" applyProtection="1">
      <alignment vertical="center"/>
    </xf>
    <xf numFmtId="44" fontId="0" fillId="13" borderId="23" xfId="0" applyNumberFormat="1" applyFill="1" applyBorder="1" applyAlignment="1" applyProtection="1">
      <alignment vertical="center"/>
    </xf>
    <xf numFmtId="44" fontId="11" fillId="13" borderId="13" xfId="1" applyNumberFormat="1" applyFont="1" applyFill="1" applyBorder="1" applyAlignment="1" applyProtection="1">
      <alignment vertical="center"/>
    </xf>
    <xf numFmtId="0" fontId="0" fillId="13" borderId="7" xfId="0" applyFill="1" applyBorder="1" applyAlignment="1" applyProtection="1">
      <alignment horizontal="center" vertical="center"/>
    </xf>
    <xf numFmtId="44" fontId="0" fillId="13" borderId="23" xfId="0" applyNumberFormat="1" applyFill="1" applyBorder="1" applyAlignment="1" applyProtection="1">
      <alignment vertical="top"/>
    </xf>
    <xf numFmtId="0" fontId="2" fillId="13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44" fontId="0" fillId="0" borderId="19" xfId="1" applyNumberFormat="1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</xf>
    <xf numFmtId="0" fontId="0" fillId="10" borderId="9" xfId="0" applyFill="1" applyBorder="1" applyAlignment="1" applyProtection="1">
      <alignment horizontal="center" vertical="center"/>
    </xf>
    <xf numFmtId="0" fontId="0" fillId="10" borderId="1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10" borderId="9" xfId="0" applyFill="1" applyBorder="1" applyAlignment="1" applyProtection="1">
      <alignment horizontal="center" vertical="center"/>
    </xf>
    <xf numFmtId="0" fontId="0" fillId="10" borderId="11" xfId="0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2" fillId="12" borderId="9" xfId="0" applyFont="1" applyFill="1" applyBorder="1" applyAlignment="1" applyProtection="1">
      <alignment horizontal="center" vertical="center"/>
    </xf>
    <xf numFmtId="0" fontId="2" fillId="12" borderId="10" xfId="0" applyFont="1" applyFill="1" applyBorder="1" applyAlignment="1" applyProtection="1">
      <alignment horizontal="center" vertical="center"/>
    </xf>
    <xf numFmtId="0" fontId="2" fillId="12" borderId="11" xfId="0" applyFont="1" applyFill="1" applyBorder="1" applyAlignment="1" applyProtection="1">
      <alignment horizontal="center" vertical="center"/>
    </xf>
    <xf numFmtId="0" fontId="2" fillId="10" borderId="9" xfId="0" applyFont="1" applyFill="1" applyBorder="1" applyAlignment="1" applyProtection="1">
      <alignment horizontal="center" vertical="center"/>
    </xf>
    <xf numFmtId="0" fontId="2" fillId="10" borderId="10" xfId="0" applyFont="1" applyFill="1" applyBorder="1" applyAlignment="1" applyProtection="1">
      <alignment horizontal="center" vertical="center"/>
    </xf>
    <xf numFmtId="0" fontId="2" fillId="10" borderId="11" xfId="0" applyFont="1" applyFill="1" applyBorder="1" applyAlignment="1" applyProtection="1">
      <alignment horizontal="center" vertical="center"/>
    </xf>
    <xf numFmtId="0" fontId="2" fillId="8" borderId="20" xfId="0" applyFont="1" applyFill="1" applyBorder="1" applyAlignment="1" applyProtection="1">
      <alignment horizontal="center" vertical="center"/>
    </xf>
    <xf numFmtId="0" fontId="2" fillId="8" borderId="15" xfId="0" applyFont="1" applyFill="1" applyBorder="1" applyAlignment="1" applyProtection="1">
      <alignment horizontal="center" vertical="center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wrapText="1"/>
    </xf>
    <xf numFmtId="0" fontId="2" fillId="10" borderId="12" xfId="0" applyFont="1" applyFill="1" applyBorder="1" applyAlignment="1" applyProtection="1">
      <alignment horizontal="center" vertical="center" wrapText="1"/>
    </xf>
    <xf numFmtId="0" fontId="2" fillId="10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2" fillId="13" borderId="3" xfId="0" applyFont="1" applyFill="1" applyBorder="1" applyAlignment="1" applyProtection="1">
      <alignment horizontal="center" vertical="center" wrapText="1"/>
    </xf>
    <xf numFmtId="0" fontId="2" fillId="13" borderId="12" xfId="0" applyFont="1" applyFill="1" applyBorder="1" applyAlignment="1" applyProtection="1">
      <alignment horizontal="center" vertical="center" wrapText="1"/>
    </xf>
    <xf numFmtId="0" fontId="2" fillId="13" borderId="5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13" borderId="9" xfId="0" applyFont="1" applyFill="1" applyBorder="1" applyAlignment="1" applyProtection="1">
      <alignment horizontal="center" vertical="center"/>
    </xf>
    <xf numFmtId="0" fontId="2" fillId="13" borderId="10" xfId="0" applyFont="1" applyFill="1" applyBorder="1" applyAlignment="1" applyProtection="1">
      <alignment horizontal="center" vertical="center"/>
    </xf>
    <xf numFmtId="0" fontId="2" fillId="13" borderId="11" xfId="0" applyFont="1" applyFill="1" applyBorder="1" applyAlignment="1" applyProtection="1">
      <alignment horizontal="center" vertical="center"/>
    </xf>
    <xf numFmtId="0" fontId="0" fillId="13" borderId="3" xfId="0" applyFill="1" applyBorder="1" applyAlignment="1" applyProtection="1">
      <alignment horizontal="center" vertical="center"/>
    </xf>
    <xf numFmtId="0" fontId="0" fillId="13" borderId="4" xfId="0" applyFill="1" applyBorder="1" applyAlignment="1" applyProtection="1">
      <alignment horizontal="center" vertical="center"/>
    </xf>
    <xf numFmtId="0" fontId="2" fillId="12" borderId="3" xfId="0" applyFont="1" applyFill="1" applyBorder="1" applyAlignment="1" applyProtection="1">
      <alignment horizontal="center" vertical="center" wrapText="1"/>
    </xf>
    <xf numFmtId="0" fontId="2" fillId="12" borderId="12" xfId="0" applyFont="1" applyFill="1" applyBorder="1" applyAlignment="1" applyProtection="1">
      <alignment horizontal="center" vertical="center" wrapText="1"/>
    </xf>
    <xf numFmtId="0" fontId="2" fillId="12" borderId="5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</xf>
    <xf numFmtId="0" fontId="0" fillId="12" borderId="1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166" fontId="2" fillId="0" borderId="0" xfId="0" applyNumberFormat="1" applyFont="1" applyFill="1" applyAlignment="1" applyProtection="1">
      <alignment vertical="center"/>
    </xf>
    <xf numFmtId="0" fontId="2" fillId="12" borderId="0" xfId="0" applyFont="1" applyFill="1" applyAlignment="1" applyProtection="1">
      <alignment horizontal="center" vertical="center"/>
    </xf>
    <xf numFmtId="0" fontId="2" fillId="12" borderId="0" xfId="0" applyFont="1" applyFill="1" applyAlignment="1" applyProtection="1">
      <alignment vertical="center"/>
    </xf>
    <xf numFmtId="0" fontId="0" fillId="3" borderId="27" xfId="0" applyFill="1" applyBorder="1" applyAlignment="1" applyProtection="1">
      <alignment horizontal="left" vertical="center"/>
    </xf>
    <xf numFmtId="0" fontId="0" fillId="12" borderId="28" xfId="0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E78B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778639</xdr:colOff>
      <xdr:row>1</xdr:row>
      <xdr:rowOff>248483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73671" cy="438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781814</xdr:colOff>
      <xdr:row>2</xdr:row>
      <xdr:rowOff>3373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CD434B-3E89-441E-84E6-F5774239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35243" cy="429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786259</xdr:colOff>
      <xdr:row>2</xdr:row>
      <xdr:rowOff>80843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BF90C-5B3E-4D73-A092-1540773E5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47218" cy="43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utumn">
  <a:themeElements>
    <a:clrScheme name="Autumn">
      <a:dk1>
        <a:sysClr val="windowText" lastClr="000000"/>
      </a:dk1>
      <a:lt1>
        <a:sysClr val="window" lastClr="FFFFFF"/>
      </a:lt1>
      <a:dk2>
        <a:srgbClr val="B01F0F"/>
      </a:dk2>
      <a:lt2>
        <a:srgbClr val="FF9000"/>
      </a:lt2>
      <a:accent1>
        <a:srgbClr val="ED4600"/>
      </a:accent1>
      <a:accent2>
        <a:srgbClr val="C4D73F"/>
      </a:accent2>
      <a:accent3>
        <a:srgbClr val="FFCE2D"/>
      </a:accent3>
      <a:accent4>
        <a:srgbClr val="FFA600"/>
      </a:accent4>
      <a:accent5>
        <a:srgbClr val="ED5E00"/>
      </a:accent5>
      <a:accent6>
        <a:srgbClr val="C62D03"/>
      </a:accent6>
      <a:hlink>
        <a:srgbClr val="408080"/>
      </a:hlink>
      <a:folHlink>
        <a:srgbClr val="5EAEAE"/>
      </a:folHlink>
    </a:clrScheme>
    <a:fontScheme name="Autumn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2"/>
  <sheetViews>
    <sheetView zoomScale="55" zoomScaleNormal="55" zoomScalePageLayoutView="85" workbookViewId="0">
      <selection activeCell="D2" sqref="D2:I2"/>
    </sheetView>
  </sheetViews>
  <sheetFormatPr defaultColWidth="8.81640625" defaultRowHeight="13.8" x14ac:dyDescent="0.25"/>
  <cols>
    <col min="1" max="1" width="0.81640625" style="16" customWidth="1"/>
    <col min="2" max="2" width="16.81640625" style="16" customWidth="1"/>
    <col min="3" max="3" width="31.90625" style="16" customWidth="1"/>
    <col min="4" max="4" width="17.36328125" style="16" customWidth="1"/>
    <col min="5" max="5" width="4.1796875" style="17" customWidth="1"/>
    <col min="6" max="10" width="13.7265625" style="16" customWidth="1"/>
    <col min="11" max="11" width="1.7265625" style="18" customWidth="1"/>
    <col min="12" max="12" width="18.54296875" style="16" customWidth="1"/>
    <col min="13" max="16" width="13.7265625" style="16" customWidth="1"/>
    <col min="17" max="17" width="6.1796875" style="16" customWidth="1"/>
    <col min="18" max="18" width="37" style="16" customWidth="1"/>
    <col min="19" max="19" width="18.7265625" style="16" customWidth="1"/>
    <col min="20" max="20" width="4.6328125" style="16" customWidth="1"/>
    <col min="21" max="21" width="10.453125" style="16" customWidth="1"/>
    <col min="22" max="22" width="12" style="16" customWidth="1"/>
    <col min="23" max="23" width="8.81640625" style="16"/>
    <col min="24" max="24" width="11.26953125" style="16" customWidth="1"/>
    <col min="25" max="25" width="8.81640625" style="16"/>
    <col min="26" max="26" width="21.453125" style="16" customWidth="1"/>
    <col min="27" max="27" width="18.54296875" style="16" customWidth="1"/>
    <col min="28" max="31" width="8.81640625" style="16"/>
    <col min="32" max="32" width="10.08984375" style="16" customWidth="1"/>
    <col min="33" max="34" width="8.81640625" style="16"/>
    <col min="35" max="35" width="10.08984375" style="16" customWidth="1"/>
    <col min="36" max="36" width="8.81640625" style="16"/>
    <col min="37" max="37" width="14.1796875" style="16" customWidth="1"/>
    <col min="38" max="16384" width="8.81640625" style="16"/>
  </cols>
  <sheetData>
    <row r="1" spans="1:37" ht="14.4" thickBot="1" x14ac:dyDescent="0.3">
      <c r="A1" s="183"/>
      <c r="B1" s="183"/>
      <c r="C1" s="15"/>
    </row>
    <row r="2" spans="1:37" ht="21" customHeight="1" thickBot="1" x14ac:dyDescent="0.3">
      <c r="A2" s="183"/>
      <c r="B2" s="183"/>
      <c r="C2" s="123" t="s">
        <v>37</v>
      </c>
      <c r="D2" s="200"/>
      <c r="E2" s="201"/>
      <c r="F2" s="201"/>
      <c r="G2" s="201"/>
      <c r="H2" s="201"/>
      <c r="I2" s="202"/>
      <c r="N2" s="191" t="s">
        <v>39</v>
      </c>
      <c r="O2" s="191"/>
      <c r="P2" s="19"/>
      <c r="Q2" s="20"/>
      <c r="R2" s="98" t="s">
        <v>75</v>
      </c>
      <c r="S2" s="179" t="s">
        <v>41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80"/>
    </row>
    <row r="3" spans="1:37" ht="14.4" thickBot="1" x14ac:dyDescent="0.3">
      <c r="A3" s="15"/>
      <c r="B3" s="15"/>
      <c r="C3" s="123" t="s">
        <v>40</v>
      </c>
      <c r="D3" s="21"/>
      <c r="E3" s="22"/>
      <c r="F3" s="23"/>
      <c r="G3" s="23"/>
      <c r="H3" s="23"/>
      <c r="I3" s="23"/>
      <c r="R3" s="114"/>
      <c r="S3" s="170" t="s">
        <v>119</v>
      </c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2"/>
    </row>
    <row r="4" spans="1:37" ht="14.4" thickBot="1" x14ac:dyDescent="0.3">
      <c r="A4" s="15"/>
      <c r="B4" s="15"/>
      <c r="C4" s="155" t="s">
        <v>110</v>
      </c>
      <c r="D4" s="156">
        <f>SUM(D9+D13+D19+D25)</f>
        <v>0</v>
      </c>
      <c r="E4" s="22"/>
      <c r="F4" s="23"/>
      <c r="G4" s="23"/>
      <c r="H4" s="23"/>
      <c r="I4" s="23"/>
      <c r="R4" s="9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5"/>
      <c r="AG4" s="15"/>
      <c r="AH4" s="15"/>
      <c r="AI4" s="15"/>
      <c r="AJ4" s="15"/>
      <c r="AK4" s="76"/>
    </row>
    <row r="5" spans="1:37" ht="14.4" thickBot="1" x14ac:dyDescent="0.3">
      <c r="A5" s="15"/>
      <c r="B5" s="15"/>
      <c r="C5" s="155" t="s">
        <v>38</v>
      </c>
      <c r="D5" s="144">
        <f>D9</f>
        <v>0</v>
      </c>
      <c r="E5" s="22"/>
      <c r="F5" s="23"/>
      <c r="G5" s="23"/>
      <c r="H5" s="23"/>
      <c r="I5" s="23"/>
      <c r="R5" s="153" t="s">
        <v>47</v>
      </c>
      <c r="S5" s="11" t="s">
        <v>78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5"/>
      <c r="AG5" s="15"/>
      <c r="AH5" s="15"/>
      <c r="AI5" s="15"/>
      <c r="AJ5" s="15"/>
      <c r="AK5" s="76"/>
    </row>
    <row r="6" spans="1:37" ht="14.4" thickBot="1" x14ac:dyDescent="0.3">
      <c r="A6" s="15"/>
      <c r="B6" s="15"/>
      <c r="C6" s="155" t="s">
        <v>48</v>
      </c>
      <c r="D6" s="68">
        <f>D5*0.9</f>
        <v>0</v>
      </c>
      <c r="G6" s="25"/>
      <c r="R6" s="99" t="s">
        <v>42</v>
      </c>
      <c r="S6" s="11" t="s">
        <v>76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5"/>
      <c r="AG6" s="15"/>
      <c r="AH6" s="15"/>
      <c r="AI6" s="15"/>
      <c r="AJ6" s="15"/>
      <c r="AK6" s="76"/>
    </row>
    <row r="7" spans="1:37" ht="14.4" thickBot="1" x14ac:dyDescent="0.3">
      <c r="A7" s="15"/>
      <c r="B7" s="15"/>
      <c r="C7" s="155" t="s">
        <v>93</v>
      </c>
      <c r="D7" s="68">
        <f>D6-C71</f>
        <v>0</v>
      </c>
      <c r="G7" s="25"/>
      <c r="Q7" s="26"/>
      <c r="R7" s="125" t="s">
        <v>97</v>
      </c>
      <c r="S7" s="15" t="s">
        <v>80</v>
      </c>
      <c r="T7" s="15"/>
      <c r="U7" s="15"/>
      <c r="V7" s="15"/>
      <c r="W7" s="15"/>
      <c r="X7" s="15"/>
      <c r="Y7" s="15"/>
      <c r="Z7" s="15"/>
      <c r="AA7" s="15"/>
      <c r="AB7" s="11"/>
      <c r="AC7" s="11"/>
      <c r="AD7" s="11"/>
      <c r="AE7" s="11"/>
      <c r="AF7" s="15"/>
      <c r="AG7" s="15"/>
      <c r="AH7" s="15"/>
      <c r="AI7" s="15"/>
      <c r="AJ7" s="15"/>
      <c r="AK7" s="76"/>
    </row>
    <row r="8" spans="1:37" x14ac:dyDescent="0.25">
      <c r="A8" s="15"/>
      <c r="B8" s="15"/>
      <c r="C8" s="139"/>
      <c r="F8" s="140" t="s">
        <v>33</v>
      </c>
      <c r="G8" s="138" t="s">
        <v>17</v>
      </c>
      <c r="H8" s="137" t="s">
        <v>18</v>
      </c>
      <c r="I8" s="137" t="s">
        <v>19</v>
      </c>
      <c r="J8" s="137" t="s">
        <v>10</v>
      </c>
      <c r="K8" s="104"/>
      <c r="L8" s="141" t="s">
        <v>20</v>
      </c>
      <c r="M8" s="137" t="s">
        <v>11</v>
      </c>
      <c r="N8" s="137" t="s">
        <v>12</v>
      </c>
      <c r="O8" s="137" t="s">
        <v>13</v>
      </c>
      <c r="P8" s="137" t="s">
        <v>43</v>
      </c>
      <c r="Q8" s="30"/>
      <c r="R8" s="100" t="s">
        <v>102</v>
      </c>
      <c r="S8" s="11" t="s">
        <v>77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76"/>
    </row>
    <row r="9" spans="1:37" x14ac:dyDescent="0.25">
      <c r="A9" s="15"/>
      <c r="B9" s="192" t="s">
        <v>45</v>
      </c>
      <c r="C9" s="145" t="s">
        <v>6</v>
      </c>
      <c r="D9" s="148">
        <f>SUM(F9:P9)</f>
        <v>0</v>
      </c>
      <c r="E9" s="27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/>
      <c r="L9" s="27">
        <v>0</v>
      </c>
      <c r="M9" s="28">
        <v>0</v>
      </c>
      <c r="N9" s="27">
        <v>0</v>
      </c>
      <c r="O9" s="27">
        <v>0</v>
      </c>
      <c r="P9" s="29">
        <v>0</v>
      </c>
      <c r="Q9" s="30"/>
      <c r="R9" s="96" t="s">
        <v>112</v>
      </c>
      <c r="S9" s="11" t="s">
        <v>85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5"/>
      <c r="AG9" s="15"/>
      <c r="AH9" s="15"/>
      <c r="AI9" s="15"/>
      <c r="AJ9" s="15"/>
      <c r="AK9" s="76"/>
    </row>
    <row r="10" spans="1:37" x14ac:dyDescent="0.25">
      <c r="A10" s="15"/>
      <c r="B10" s="193"/>
      <c r="C10" s="154" t="s">
        <v>7</v>
      </c>
      <c r="D10" s="1">
        <f>SUM(F10:P10)</f>
        <v>0</v>
      </c>
      <c r="E10" s="1"/>
      <c r="F10" s="1">
        <f>SUMIF($I$34:$I$53,"A",$J$34:$J$53)</f>
        <v>0</v>
      </c>
      <c r="G10" s="1">
        <f>SUMIF($I$34:$I$53,"D",$J$34:$J$53)</f>
        <v>0</v>
      </c>
      <c r="H10" s="1">
        <f>SUMIF($I$34:$I$53,"P",$J$34:$J$53)</f>
        <v>0</v>
      </c>
      <c r="I10" s="1">
        <f>SUMIF($I$34:$I$53,"S",$J$34:$J$53)</f>
        <v>0</v>
      </c>
      <c r="J10" s="1">
        <f>SUMIF($I$34:$I$53,"C",$J$34:$J$53)</f>
        <v>0</v>
      </c>
      <c r="K10" s="2"/>
      <c r="L10" s="1">
        <f>SUMIF($I$34:$I$53,"CO",$J$34:$J$53)</f>
        <v>0</v>
      </c>
      <c r="M10" s="1">
        <f>SUMIF($I$34:$I$53,"M",$J$34:$J$53)</f>
        <v>0</v>
      </c>
      <c r="N10" s="1">
        <f>SUMIF($I$34:$I$53,"E",$J$34:$J$53)</f>
        <v>0</v>
      </c>
      <c r="O10" s="1">
        <f>SUMIF($I$34:$I$53,"L",$J$34:$J$53)</f>
        <v>0</v>
      </c>
      <c r="P10" s="3">
        <f>SUMIF($I$34:$I$53,"MO",$J$34:$J$53)</f>
        <v>0</v>
      </c>
      <c r="Q10" s="30"/>
      <c r="R10" s="150" t="s">
        <v>103</v>
      </c>
      <c r="S10" s="11" t="s">
        <v>74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5"/>
      <c r="AG10" s="15"/>
      <c r="AH10" s="15"/>
      <c r="AI10" s="15"/>
      <c r="AJ10" s="15"/>
      <c r="AK10" s="76"/>
    </row>
    <row r="11" spans="1:37" x14ac:dyDescent="0.25">
      <c r="A11" s="15"/>
      <c r="B11" s="194"/>
      <c r="C11" s="147" t="s">
        <v>8</v>
      </c>
      <c r="D11" s="151">
        <f>SUM(D9-C71)</f>
        <v>0</v>
      </c>
      <c r="E11" s="4"/>
      <c r="F11" s="4">
        <f t="shared" ref="F11" si="0">F9-F10</f>
        <v>0</v>
      </c>
      <c r="G11" s="4">
        <f>G9-G10</f>
        <v>0</v>
      </c>
      <c r="H11" s="4">
        <f t="shared" ref="H11" si="1">H9-H10</f>
        <v>0</v>
      </c>
      <c r="I11" s="4">
        <f t="shared" ref="I11:N11" si="2">I9-I10</f>
        <v>0</v>
      </c>
      <c r="J11" s="4">
        <f t="shared" si="2"/>
        <v>0</v>
      </c>
      <c r="K11" s="5"/>
      <c r="L11" s="4">
        <f t="shared" si="2"/>
        <v>0</v>
      </c>
      <c r="M11" s="4">
        <f>M9-M10</f>
        <v>0</v>
      </c>
      <c r="N11" s="4">
        <f t="shared" si="2"/>
        <v>0</v>
      </c>
      <c r="O11" s="4">
        <f>O9-O10</f>
        <v>0</v>
      </c>
      <c r="P11" s="6">
        <f>P9-P10</f>
        <v>0</v>
      </c>
      <c r="R11" s="97" t="s">
        <v>104</v>
      </c>
      <c r="S11" s="11" t="s">
        <v>73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5"/>
      <c r="AG11" s="15"/>
      <c r="AH11" s="15"/>
      <c r="AI11" s="15"/>
      <c r="AJ11" s="15"/>
      <c r="AK11" s="76"/>
    </row>
    <row r="12" spans="1:37" x14ac:dyDescent="0.25">
      <c r="A12" s="15"/>
      <c r="B12" s="15"/>
      <c r="C12" s="15"/>
      <c r="D12" s="33"/>
      <c r="L12" s="18"/>
      <c r="Q12" s="35"/>
      <c r="R12" s="132" t="s">
        <v>105</v>
      </c>
      <c r="S12" s="15" t="s">
        <v>82</v>
      </c>
      <c r="T12" s="15"/>
      <c r="U12" s="15"/>
      <c r="V12" s="15"/>
      <c r="W12" s="15"/>
      <c r="X12" s="15"/>
      <c r="Y12" s="15"/>
      <c r="Z12" s="15"/>
      <c r="AA12" s="15"/>
      <c r="AB12" s="11"/>
      <c r="AC12" s="11"/>
      <c r="AD12" s="11"/>
      <c r="AE12" s="11"/>
      <c r="AF12" s="15"/>
      <c r="AG12" s="15"/>
      <c r="AH12" s="15"/>
      <c r="AI12" s="15"/>
      <c r="AJ12" s="15"/>
      <c r="AK12" s="76"/>
    </row>
    <row r="13" spans="1:37" x14ac:dyDescent="0.25">
      <c r="A13" s="15"/>
      <c r="B13" s="195" t="s">
        <v>15</v>
      </c>
      <c r="C13" s="79" t="s">
        <v>6</v>
      </c>
      <c r="D13" s="7">
        <f>SUM(F13:P13)</f>
        <v>0</v>
      </c>
      <c r="E13" s="8"/>
      <c r="F13" s="9">
        <f>F15+F14</f>
        <v>0</v>
      </c>
      <c r="G13" s="9">
        <f t="shared" ref="G13:O13" si="3">G15+G14</f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/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10">
        <f t="shared" ref="P13" si="4">P15+P14</f>
        <v>0</v>
      </c>
      <c r="Q13" s="30"/>
      <c r="R13" s="101" t="s">
        <v>106</v>
      </c>
      <c r="S13" s="11" t="s">
        <v>72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5"/>
      <c r="AG13" s="15"/>
      <c r="AH13" s="15"/>
      <c r="AI13" s="15"/>
      <c r="AJ13" s="15"/>
      <c r="AK13" s="76"/>
    </row>
    <row r="14" spans="1:37" ht="14.4" thickBot="1" x14ac:dyDescent="0.3">
      <c r="A14" s="15"/>
      <c r="B14" s="196"/>
      <c r="C14" s="80" t="s">
        <v>21</v>
      </c>
      <c r="D14" s="7">
        <f>SUM(F14:P14)</f>
        <v>0</v>
      </c>
      <c r="E14" s="34"/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/>
      <c r="L14" s="36">
        <v>0</v>
      </c>
      <c r="M14" s="36">
        <v>0</v>
      </c>
      <c r="N14" s="36">
        <v>0</v>
      </c>
      <c r="O14" s="36">
        <v>0</v>
      </c>
      <c r="P14" s="37">
        <v>0</v>
      </c>
      <c r="Q14" s="30"/>
      <c r="R14" s="102" t="s">
        <v>107</v>
      </c>
      <c r="S14" s="77" t="s">
        <v>84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8"/>
    </row>
    <row r="15" spans="1:37" x14ac:dyDescent="0.25">
      <c r="A15" s="15"/>
      <c r="B15" s="196"/>
      <c r="C15" s="81" t="s">
        <v>22</v>
      </c>
      <c r="D15" s="12">
        <f>SUM(F15:P15)</f>
        <v>0</v>
      </c>
      <c r="E15" s="38"/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/>
      <c r="L15" s="39">
        <v>0</v>
      </c>
      <c r="M15" s="31">
        <v>0</v>
      </c>
      <c r="N15" s="39">
        <v>0</v>
      </c>
      <c r="O15" s="39">
        <v>0</v>
      </c>
      <c r="P15" s="32">
        <v>0</v>
      </c>
      <c r="Q15" s="30"/>
    </row>
    <row r="16" spans="1:37" x14ac:dyDescent="0.25">
      <c r="A16" s="15"/>
      <c r="B16" s="196"/>
      <c r="C16" s="82" t="s">
        <v>7</v>
      </c>
      <c r="D16" s="1">
        <f>SUM(F16:P16)</f>
        <v>0</v>
      </c>
      <c r="E16" s="11"/>
      <c r="F16" s="1">
        <f>SUMIF($O$34:$O$53,"A",$P$34:$P$53)</f>
        <v>0</v>
      </c>
      <c r="G16" s="1">
        <f>SUMIF($O$34:$O$53,"D",$P$34:$P$53)</f>
        <v>0</v>
      </c>
      <c r="H16" s="1">
        <f>SUMIF($O$34:$O$53,"P",$P$34:$P$53)</f>
        <v>0</v>
      </c>
      <c r="I16" s="1">
        <f>SUMIF($O$34:$O$53,"S",$P$34:$P$53)</f>
        <v>0</v>
      </c>
      <c r="J16" s="1">
        <f>SUMIF($O$34:$O$53,"C",$P$34:$P$53)</f>
        <v>0</v>
      </c>
      <c r="K16" s="2"/>
      <c r="L16" s="1">
        <f>SUMIF($O$34:$O$53,"CO",$P$34:$P$53)</f>
        <v>0</v>
      </c>
      <c r="M16" s="1">
        <f>SUMIF($O$34:$O$53,"M",$P$34:$P$53)</f>
        <v>0</v>
      </c>
      <c r="N16" s="1">
        <f>SUMIF($O$34:$O$53,"E",$P$34:$P$53)</f>
        <v>0</v>
      </c>
      <c r="O16" s="1">
        <f>SUMIF($O$34:$O$53,"L",$P$34:$P$53)</f>
        <v>0</v>
      </c>
      <c r="P16" s="3">
        <f>SUMIF($O$34:$O$53,"MO",$P$34:$P$53)</f>
        <v>0</v>
      </c>
      <c r="Q16" s="30"/>
      <c r="R16" s="143" t="s">
        <v>108</v>
      </c>
      <c r="S16" s="167" t="s">
        <v>109</v>
      </c>
      <c r="T16" s="167"/>
      <c r="U16" s="167"/>
      <c r="V16" s="167"/>
      <c r="W16" s="167"/>
      <c r="X16" s="167"/>
      <c r="Y16" s="167"/>
      <c r="Z16" s="167"/>
      <c r="AA16" s="167"/>
    </row>
    <row r="17" spans="1:28" x14ac:dyDescent="0.25">
      <c r="A17" s="15"/>
      <c r="B17" s="197"/>
      <c r="C17" s="83" t="s">
        <v>8</v>
      </c>
      <c r="D17" s="12">
        <f>D13-D16</f>
        <v>0</v>
      </c>
      <c r="E17" s="13"/>
      <c r="F17" s="4">
        <f t="shared" ref="F17" si="5">F13-F16</f>
        <v>0</v>
      </c>
      <c r="G17" s="4">
        <f>G13-G16</f>
        <v>0</v>
      </c>
      <c r="H17" s="4">
        <f t="shared" ref="H17:N17" si="6">H13-H16</f>
        <v>0</v>
      </c>
      <c r="I17" s="4">
        <f t="shared" si="6"/>
        <v>0</v>
      </c>
      <c r="J17" s="4">
        <f t="shared" si="6"/>
        <v>0</v>
      </c>
      <c r="K17" s="5"/>
      <c r="L17" s="4">
        <f t="shared" si="6"/>
        <v>0</v>
      </c>
      <c r="M17" s="4">
        <f>M13-M16</f>
        <v>0</v>
      </c>
      <c r="N17" s="4">
        <f t="shared" si="6"/>
        <v>0</v>
      </c>
      <c r="O17" s="4">
        <f>O13-O16</f>
        <v>0</v>
      </c>
      <c r="P17" s="6">
        <f>P13-P16</f>
        <v>0</v>
      </c>
      <c r="Q17" s="30"/>
    </row>
    <row r="18" spans="1:28" x14ac:dyDescent="0.25">
      <c r="A18" s="15"/>
      <c r="B18" s="15"/>
      <c r="C18" s="15"/>
      <c r="D18" s="133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30"/>
    </row>
    <row r="19" spans="1:28" ht="13.8" customHeight="1" x14ac:dyDescent="0.25">
      <c r="A19" s="15"/>
      <c r="B19" s="211" t="s">
        <v>96</v>
      </c>
      <c r="C19" s="127" t="s">
        <v>6</v>
      </c>
      <c r="D19" s="7">
        <f>SUM(F19:P19)</f>
        <v>0</v>
      </c>
      <c r="E19" s="8"/>
      <c r="F19" s="9">
        <f>F21+F20</f>
        <v>0</v>
      </c>
      <c r="G19" s="9">
        <f t="shared" ref="G19:J19" si="7">G21+G20</f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/>
      <c r="L19" s="9">
        <f t="shared" ref="L19:P19" si="8">L21+L20</f>
        <v>0</v>
      </c>
      <c r="M19" s="9">
        <f t="shared" si="8"/>
        <v>0</v>
      </c>
      <c r="N19" s="9">
        <f t="shared" si="8"/>
        <v>0</v>
      </c>
      <c r="O19" s="9">
        <f t="shared" si="8"/>
        <v>0</v>
      </c>
      <c r="P19" s="10">
        <f t="shared" si="8"/>
        <v>0</v>
      </c>
      <c r="Q19" s="30"/>
    </row>
    <row r="20" spans="1:28" x14ac:dyDescent="0.25">
      <c r="A20" s="15"/>
      <c r="B20" s="212"/>
      <c r="C20" s="128" t="s">
        <v>21</v>
      </c>
      <c r="D20" s="7">
        <f>SUM(F20:P20)</f>
        <v>0</v>
      </c>
      <c r="E20" s="34"/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8"/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30"/>
    </row>
    <row r="21" spans="1:28" x14ac:dyDescent="0.25">
      <c r="A21" s="15"/>
      <c r="B21" s="212"/>
      <c r="C21" s="129" t="s">
        <v>22</v>
      </c>
      <c r="D21" s="12">
        <f>SUM(F21:P21)</f>
        <v>0</v>
      </c>
      <c r="E21" s="38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/>
      <c r="L21" s="39">
        <v>0</v>
      </c>
      <c r="M21" s="31">
        <v>0</v>
      </c>
      <c r="N21" s="39">
        <v>0</v>
      </c>
      <c r="O21" s="39">
        <v>0</v>
      </c>
      <c r="P21" s="32">
        <v>0</v>
      </c>
      <c r="Q21" s="30"/>
    </row>
    <row r="22" spans="1:28" x14ac:dyDescent="0.25">
      <c r="A22" s="15"/>
      <c r="B22" s="212"/>
      <c r="C22" s="134" t="s">
        <v>7</v>
      </c>
      <c r="D22" s="1">
        <f>SUM(F22:P22)</f>
        <v>0</v>
      </c>
      <c r="E22" s="11"/>
      <c r="F22" s="1">
        <f>SUMIF($U$34:$U$53,"A",$V$34:$V$53)</f>
        <v>0</v>
      </c>
      <c r="G22" s="1">
        <f>SUMIF($U$34:$U$53,"D",$V$34:$V$53)</f>
        <v>0</v>
      </c>
      <c r="H22" s="1">
        <f>SUMIF($U$34:$U$53,"P",$V$34:$V$53)</f>
        <v>0</v>
      </c>
      <c r="I22" s="1">
        <f>SUMIF($U$34:$U$53,"S",$V$34:$V$53)</f>
        <v>0</v>
      </c>
      <c r="J22" s="1">
        <f>SUMIF($U$34:$U$53,"C",$V$34:$V$53)</f>
        <v>0</v>
      </c>
      <c r="K22" s="2"/>
      <c r="L22" s="1">
        <f>SUMIF($U$34:$U$53,"CO",$V$34:$V$53)</f>
        <v>0</v>
      </c>
      <c r="M22" s="1">
        <f>SUMIF($U$34:$U$53,"M",$V$34:$V$53)</f>
        <v>0</v>
      </c>
      <c r="N22" s="1">
        <f>SUMIF($U$34:$U$53,"E",$V$34:$V$53)</f>
        <v>0</v>
      </c>
      <c r="O22" s="1">
        <f>SUMIF($U$34:$U$53,"L",$V$34:$V$53)</f>
        <v>0</v>
      </c>
      <c r="P22" s="3">
        <f>SUMIF($U$34:$U$53,"MO",$V$34:$V$53)</f>
        <v>0</v>
      </c>
      <c r="Q22" s="30"/>
    </row>
    <row r="23" spans="1:28" x14ac:dyDescent="0.25">
      <c r="A23" s="15"/>
      <c r="B23" s="213"/>
      <c r="C23" s="131" t="s">
        <v>8</v>
      </c>
      <c r="D23" s="12">
        <f>D19-D22</f>
        <v>0</v>
      </c>
      <c r="E23" s="13"/>
      <c r="F23" s="4">
        <f t="shared" ref="F23" si="9">F19-F22</f>
        <v>0</v>
      </c>
      <c r="G23" s="4">
        <f>G19-G22</f>
        <v>0</v>
      </c>
      <c r="H23" s="4">
        <f t="shared" ref="H23:J23" si="10">H19-H22</f>
        <v>0</v>
      </c>
      <c r="I23" s="4">
        <f t="shared" si="10"/>
        <v>0</v>
      </c>
      <c r="J23" s="4">
        <f t="shared" si="10"/>
        <v>0</v>
      </c>
      <c r="K23" s="5"/>
      <c r="L23" s="4">
        <f t="shared" ref="L23" si="11">L19-L22</f>
        <v>0</v>
      </c>
      <c r="M23" s="4">
        <f>M19-M22</f>
        <v>0</v>
      </c>
      <c r="N23" s="4">
        <f t="shared" ref="N23" si="12">N19-N22</f>
        <v>0</v>
      </c>
      <c r="O23" s="4">
        <f>O19-O22</f>
        <v>0</v>
      </c>
      <c r="P23" s="6">
        <f>P19-P22</f>
        <v>0</v>
      </c>
      <c r="Q23" s="30"/>
    </row>
    <row r="24" spans="1:28" x14ac:dyDescent="0.25">
      <c r="A24" s="15"/>
      <c r="B24" s="15"/>
      <c r="C24" s="15"/>
      <c r="D24" s="33"/>
      <c r="Q24" s="30"/>
    </row>
    <row r="25" spans="1:28" x14ac:dyDescent="0.25">
      <c r="A25" s="15"/>
      <c r="B25" s="188" t="s">
        <v>57</v>
      </c>
      <c r="C25" s="84" t="s">
        <v>6</v>
      </c>
      <c r="D25" s="7">
        <f>SUM(F25:P25)</f>
        <v>0</v>
      </c>
      <c r="E25" s="8"/>
      <c r="F25" s="9">
        <f>F27+F26</f>
        <v>0</v>
      </c>
      <c r="G25" s="9">
        <f t="shared" ref="G25:J25" si="13">G27+G26</f>
        <v>0</v>
      </c>
      <c r="H25" s="9">
        <f t="shared" si="13"/>
        <v>0</v>
      </c>
      <c r="I25" s="9">
        <f t="shared" si="13"/>
        <v>0</v>
      </c>
      <c r="J25" s="9">
        <f t="shared" si="13"/>
        <v>0</v>
      </c>
      <c r="K25" s="9"/>
      <c r="L25" s="9">
        <f t="shared" ref="L25:P25" si="14">L27+L26</f>
        <v>0</v>
      </c>
      <c r="M25" s="9">
        <f t="shared" si="14"/>
        <v>0</v>
      </c>
      <c r="N25" s="9">
        <f t="shared" si="14"/>
        <v>0</v>
      </c>
      <c r="O25" s="9">
        <f t="shared" si="14"/>
        <v>0</v>
      </c>
      <c r="P25" s="10">
        <f t="shared" si="14"/>
        <v>0</v>
      </c>
      <c r="Q25" s="30"/>
    </row>
    <row r="26" spans="1:28" x14ac:dyDescent="0.25">
      <c r="A26" s="15"/>
      <c r="B26" s="189"/>
      <c r="C26" s="85" t="s">
        <v>21</v>
      </c>
      <c r="D26" s="7">
        <f t="shared" ref="D26:D27" si="15">SUM(F26:P26)</f>
        <v>0</v>
      </c>
      <c r="E26" s="34"/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28"/>
      <c r="L26" s="36">
        <v>0</v>
      </c>
      <c r="M26" s="36">
        <v>0</v>
      </c>
      <c r="N26" s="36">
        <v>0</v>
      </c>
      <c r="O26" s="36">
        <v>0</v>
      </c>
      <c r="P26" s="37">
        <v>0</v>
      </c>
      <c r="Q26" s="30"/>
    </row>
    <row r="27" spans="1:28" x14ac:dyDescent="0.25">
      <c r="A27" s="15"/>
      <c r="B27" s="189"/>
      <c r="C27" s="86" t="s">
        <v>22</v>
      </c>
      <c r="D27" s="12">
        <f t="shared" si="15"/>
        <v>0</v>
      </c>
      <c r="E27" s="38"/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/>
      <c r="L27" s="39">
        <v>0</v>
      </c>
      <c r="M27" s="31">
        <v>0</v>
      </c>
      <c r="N27" s="39">
        <v>0</v>
      </c>
      <c r="O27" s="39">
        <v>0</v>
      </c>
      <c r="P27" s="32">
        <v>0</v>
      </c>
      <c r="Q27" s="30"/>
    </row>
    <row r="28" spans="1:28" x14ac:dyDescent="0.25">
      <c r="A28" s="15"/>
      <c r="B28" s="189"/>
      <c r="C28" s="87" t="s">
        <v>7</v>
      </c>
      <c r="D28" s="1">
        <f>SUM(F28:P28)</f>
        <v>0</v>
      </c>
      <c r="E28" s="11"/>
      <c r="F28" s="1">
        <f>SUMIF($AA$34:$AA$53,"AF",$AB$34:$AB$53)</f>
        <v>0</v>
      </c>
      <c r="G28" s="1">
        <f>SUMIF($AA$34:$AA$53,"DF",$AB$34:$AB$53)</f>
        <v>0</v>
      </c>
      <c r="H28" s="1">
        <f>SUMIF($AA$34:$AA$53,"PF",$AB$34:$AB$53)</f>
        <v>0</v>
      </c>
      <c r="I28" s="1">
        <f>SUMIF($AA$34:$AA$53,"SF",$AB$34:$AB$53)</f>
        <v>0</v>
      </c>
      <c r="J28" s="1">
        <f>SUMIF($AA$34:$AA$53,"CF",$AB$34:$AB$53)</f>
        <v>0</v>
      </c>
      <c r="K28" s="2"/>
      <c r="L28" s="1">
        <f>SUMIF($AA$34:$AA$53,"COF",$AB$34:$AB$53)</f>
        <v>0</v>
      </c>
      <c r="M28" s="1">
        <f>SUMIF($AA$34:$AA$53,"MF",$AB$34:$AB$53)</f>
        <v>0</v>
      </c>
      <c r="N28" s="1">
        <f>SUMIF($AA$34:$AA$53,"EF",$AB$34:$AB$53)</f>
        <v>0</v>
      </c>
      <c r="O28" s="1">
        <f>SUMIF($AA$34:$AA$53,"LF",$AB$34:$AB$53)</f>
        <v>0</v>
      </c>
      <c r="P28" s="3">
        <f>SUMIF($AA$34:$AA$53,"MOF",$AB$34:$AB$53)</f>
        <v>0</v>
      </c>
      <c r="Q28" s="30"/>
    </row>
    <row r="29" spans="1:28" x14ac:dyDescent="0.25">
      <c r="B29" s="190"/>
      <c r="C29" s="88" t="s">
        <v>8</v>
      </c>
      <c r="D29" s="12">
        <f>D25-D28</f>
        <v>0</v>
      </c>
      <c r="E29" s="13"/>
      <c r="F29" s="4">
        <f t="shared" ref="F29" si="16">F25-F28</f>
        <v>0</v>
      </c>
      <c r="G29" s="4">
        <f>G25-G28</f>
        <v>0</v>
      </c>
      <c r="H29" s="4">
        <f t="shared" ref="H29:J29" si="17">H25-H28</f>
        <v>0</v>
      </c>
      <c r="I29" s="4">
        <f t="shared" si="17"/>
        <v>0</v>
      </c>
      <c r="J29" s="4">
        <f t="shared" si="17"/>
        <v>0</v>
      </c>
      <c r="K29" s="5"/>
      <c r="L29" s="4">
        <f t="shared" ref="L29" si="18">L25-L28</f>
        <v>0</v>
      </c>
      <c r="M29" s="4">
        <f>M25-M28</f>
        <v>0</v>
      </c>
      <c r="N29" s="4">
        <f t="shared" ref="N29" si="19">N25-N28</f>
        <v>0</v>
      </c>
      <c r="O29" s="4">
        <f>O25-O28</f>
        <v>0</v>
      </c>
      <c r="P29" s="6">
        <f>P25-P28</f>
        <v>0</v>
      </c>
      <c r="Q29" s="30"/>
    </row>
    <row r="30" spans="1:28" x14ac:dyDescent="0.25">
      <c r="D30" s="33"/>
      <c r="Q30" s="30"/>
    </row>
    <row r="31" spans="1:28" x14ac:dyDescent="0.25">
      <c r="D31" s="33"/>
      <c r="Q31" s="30"/>
    </row>
    <row r="32" spans="1:28" x14ac:dyDescent="0.25">
      <c r="B32" s="203" t="s">
        <v>111</v>
      </c>
      <c r="C32" s="203"/>
      <c r="D32" s="203"/>
      <c r="F32" s="206" t="s">
        <v>46</v>
      </c>
      <c r="G32" s="207"/>
      <c r="H32" s="207"/>
      <c r="I32" s="207"/>
      <c r="J32" s="208"/>
      <c r="K32" s="119"/>
      <c r="L32" s="205" t="s">
        <v>0</v>
      </c>
      <c r="M32" s="205"/>
      <c r="N32" s="205"/>
      <c r="O32" s="205"/>
      <c r="P32" s="205"/>
      <c r="Q32" s="30"/>
      <c r="R32" s="173" t="s">
        <v>94</v>
      </c>
      <c r="S32" s="174"/>
      <c r="T32" s="174"/>
      <c r="U32" s="174"/>
      <c r="V32" s="175"/>
      <c r="X32" s="176" t="s">
        <v>69</v>
      </c>
      <c r="Y32" s="177"/>
      <c r="Z32" s="177"/>
      <c r="AA32" s="177"/>
      <c r="AB32" s="178"/>
    </row>
    <row r="33" spans="2:28" ht="14.4" customHeight="1" x14ac:dyDescent="0.25">
      <c r="B33" s="89" t="s">
        <v>5</v>
      </c>
      <c r="C33" s="89" t="s">
        <v>2</v>
      </c>
      <c r="D33" s="89" t="s">
        <v>3</v>
      </c>
      <c r="E33" s="40"/>
      <c r="F33" s="152" t="s">
        <v>1</v>
      </c>
      <c r="G33" s="209" t="s">
        <v>9</v>
      </c>
      <c r="H33" s="210"/>
      <c r="I33" s="152" t="s">
        <v>36</v>
      </c>
      <c r="J33" s="152" t="s">
        <v>3</v>
      </c>
      <c r="K33" s="119"/>
      <c r="L33" s="90" t="s">
        <v>1</v>
      </c>
      <c r="M33" s="198" t="s">
        <v>9</v>
      </c>
      <c r="N33" s="199"/>
      <c r="O33" s="90" t="s">
        <v>36</v>
      </c>
      <c r="P33" s="90" t="s">
        <v>3</v>
      </c>
      <c r="Q33" s="30"/>
      <c r="R33" s="126" t="s">
        <v>1</v>
      </c>
      <c r="S33" s="135" t="s">
        <v>9</v>
      </c>
      <c r="T33" s="136"/>
      <c r="U33" s="126" t="s">
        <v>36</v>
      </c>
      <c r="V33" s="126" t="s">
        <v>3</v>
      </c>
      <c r="X33" s="91" t="s">
        <v>1</v>
      </c>
      <c r="Y33" s="168" t="s">
        <v>9</v>
      </c>
      <c r="Z33" s="169"/>
      <c r="AA33" s="91" t="s">
        <v>36</v>
      </c>
      <c r="AB33" s="91" t="s">
        <v>3</v>
      </c>
    </row>
    <row r="34" spans="2:28" x14ac:dyDescent="0.25">
      <c r="B34" s="108"/>
      <c r="C34" s="41"/>
      <c r="D34" s="42"/>
      <c r="E34" s="30"/>
      <c r="F34" s="106"/>
      <c r="G34" s="204"/>
      <c r="H34" s="204"/>
      <c r="I34" s="105"/>
      <c r="J34" s="42"/>
      <c r="K34" s="35"/>
      <c r="L34" s="107"/>
      <c r="M34" s="166"/>
      <c r="N34" s="166"/>
      <c r="O34" s="108"/>
      <c r="P34" s="42"/>
      <c r="Q34" s="30"/>
      <c r="R34" s="107"/>
      <c r="S34" s="166"/>
      <c r="T34" s="166"/>
      <c r="U34" s="111"/>
      <c r="V34" s="42"/>
      <c r="X34" s="107"/>
      <c r="Y34" s="166"/>
      <c r="Z34" s="166"/>
      <c r="AA34" s="111"/>
      <c r="AB34" s="42"/>
    </row>
    <row r="35" spans="2:28" ht="16.2" customHeight="1" x14ac:dyDescent="0.25">
      <c r="B35" s="108"/>
      <c r="C35" s="43"/>
      <c r="D35" s="42"/>
      <c r="E35" s="30"/>
      <c r="F35" s="107"/>
      <c r="G35" s="166"/>
      <c r="H35" s="166"/>
      <c r="I35" s="108"/>
      <c r="J35" s="44"/>
      <c r="K35" s="35"/>
      <c r="L35" s="107"/>
      <c r="M35" s="181"/>
      <c r="N35" s="182"/>
      <c r="O35" s="108"/>
      <c r="P35" s="44"/>
      <c r="Q35" s="30"/>
      <c r="R35" s="107"/>
      <c r="S35" s="166"/>
      <c r="T35" s="166"/>
      <c r="U35" s="111"/>
      <c r="V35" s="42"/>
      <c r="X35" s="107"/>
      <c r="Y35" s="166"/>
      <c r="Z35" s="166"/>
      <c r="AA35" s="111"/>
      <c r="AB35" s="42"/>
    </row>
    <row r="36" spans="2:28" x14ac:dyDescent="0.25">
      <c r="B36" s="108"/>
      <c r="C36" s="45"/>
      <c r="D36" s="42"/>
      <c r="E36" s="30"/>
      <c r="F36" s="46"/>
      <c r="G36" s="166"/>
      <c r="H36" s="166"/>
      <c r="I36" s="105"/>
      <c r="J36" s="42"/>
      <c r="K36" s="35"/>
      <c r="L36" s="46"/>
      <c r="M36" s="181"/>
      <c r="N36" s="182"/>
      <c r="O36" s="105"/>
      <c r="P36" s="42"/>
      <c r="Q36" s="30"/>
      <c r="R36" s="46"/>
      <c r="S36" s="166"/>
      <c r="T36" s="166"/>
      <c r="U36" s="112"/>
      <c r="V36" s="42"/>
      <c r="X36" s="46"/>
      <c r="Y36" s="166"/>
      <c r="Z36" s="166"/>
      <c r="AA36" s="112"/>
      <c r="AB36" s="42"/>
    </row>
    <row r="37" spans="2:28" x14ac:dyDescent="0.25">
      <c r="B37" s="108"/>
      <c r="C37" s="45"/>
      <c r="D37" s="42"/>
      <c r="E37" s="30"/>
      <c r="F37" s="46"/>
      <c r="G37" s="166"/>
      <c r="H37" s="166"/>
      <c r="I37" s="105"/>
      <c r="J37" s="42"/>
      <c r="K37" s="35"/>
      <c r="L37" s="46"/>
      <c r="M37" s="181"/>
      <c r="N37" s="182"/>
      <c r="O37" s="105"/>
      <c r="P37" s="42"/>
      <c r="Q37" s="30"/>
      <c r="R37" s="46"/>
      <c r="S37" s="166"/>
      <c r="T37" s="166"/>
      <c r="U37" s="112"/>
      <c r="V37" s="42"/>
      <c r="X37" s="46"/>
      <c r="Y37" s="166"/>
      <c r="Z37" s="166"/>
      <c r="AA37" s="112"/>
      <c r="AB37" s="42"/>
    </row>
    <row r="38" spans="2:28" x14ac:dyDescent="0.25">
      <c r="B38" s="108"/>
      <c r="C38" s="45"/>
      <c r="D38" s="42"/>
      <c r="E38" s="30"/>
      <c r="F38" s="46"/>
      <c r="G38" s="166"/>
      <c r="H38" s="166"/>
      <c r="I38" s="105"/>
      <c r="J38" s="42"/>
      <c r="K38" s="35"/>
      <c r="L38" s="46"/>
      <c r="M38" s="181"/>
      <c r="N38" s="182"/>
      <c r="O38" s="105"/>
      <c r="P38" s="42"/>
      <c r="Q38" s="30"/>
      <c r="R38" s="46"/>
      <c r="S38" s="166"/>
      <c r="T38" s="166"/>
      <c r="U38" s="112"/>
      <c r="V38" s="42"/>
      <c r="X38" s="46"/>
      <c r="Y38" s="166"/>
      <c r="Z38" s="166"/>
      <c r="AA38" s="112"/>
      <c r="AB38" s="42"/>
    </row>
    <row r="39" spans="2:28" x14ac:dyDescent="0.25">
      <c r="B39" s="108"/>
      <c r="C39" s="45"/>
      <c r="D39" s="42"/>
      <c r="E39" s="30"/>
      <c r="F39" s="46"/>
      <c r="G39" s="166"/>
      <c r="H39" s="166"/>
      <c r="I39" s="105"/>
      <c r="J39" s="42"/>
      <c r="K39" s="35"/>
      <c r="L39" s="46"/>
      <c r="M39" s="181"/>
      <c r="N39" s="182"/>
      <c r="O39" s="105"/>
      <c r="P39" s="42"/>
      <c r="Q39" s="30"/>
      <c r="R39" s="46"/>
      <c r="S39" s="166"/>
      <c r="T39" s="166"/>
      <c r="U39" s="112"/>
      <c r="V39" s="42"/>
      <c r="X39" s="46"/>
      <c r="Y39" s="166"/>
      <c r="Z39" s="166"/>
      <c r="AA39" s="112"/>
      <c r="AB39" s="42"/>
    </row>
    <row r="40" spans="2:28" x14ac:dyDescent="0.25">
      <c r="B40" s="108"/>
      <c r="C40" s="45"/>
      <c r="D40" s="42"/>
      <c r="E40" s="30"/>
      <c r="F40" s="46"/>
      <c r="G40" s="166"/>
      <c r="H40" s="166"/>
      <c r="I40" s="105"/>
      <c r="J40" s="42"/>
      <c r="K40" s="35"/>
      <c r="L40" s="46"/>
      <c r="M40" s="181"/>
      <c r="N40" s="182"/>
      <c r="O40" s="105"/>
      <c r="P40" s="42"/>
      <c r="Q40" s="30"/>
      <c r="R40" s="46"/>
      <c r="S40" s="166"/>
      <c r="T40" s="166"/>
      <c r="U40" s="112"/>
      <c r="V40" s="42"/>
      <c r="X40" s="46"/>
      <c r="Y40" s="166"/>
      <c r="Z40" s="166"/>
      <c r="AA40" s="112"/>
      <c r="AB40" s="42"/>
    </row>
    <row r="41" spans="2:28" x14ac:dyDescent="0.25">
      <c r="B41" s="108"/>
      <c r="C41" s="45"/>
      <c r="D41" s="42"/>
      <c r="E41" s="30"/>
      <c r="F41" s="46"/>
      <c r="G41" s="166"/>
      <c r="H41" s="166"/>
      <c r="I41" s="105"/>
      <c r="J41" s="42"/>
      <c r="K41" s="35"/>
      <c r="L41" s="46"/>
      <c r="M41" s="181"/>
      <c r="N41" s="182"/>
      <c r="O41" s="105"/>
      <c r="P41" s="42"/>
      <c r="Q41" s="30"/>
      <c r="R41" s="46"/>
      <c r="S41" s="166"/>
      <c r="T41" s="166"/>
      <c r="U41" s="112"/>
      <c r="V41" s="42"/>
      <c r="X41" s="46"/>
      <c r="Y41" s="166"/>
      <c r="Z41" s="166"/>
      <c r="AA41" s="112"/>
      <c r="AB41" s="42"/>
    </row>
    <row r="42" spans="2:28" x14ac:dyDescent="0.25">
      <c r="B42" s="108"/>
      <c r="C42" s="45"/>
      <c r="D42" s="42"/>
      <c r="E42" s="30"/>
      <c r="F42" s="46"/>
      <c r="G42" s="166"/>
      <c r="H42" s="166"/>
      <c r="I42" s="105"/>
      <c r="J42" s="42"/>
      <c r="K42" s="35"/>
      <c r="L42" s="46"/>
      <c r="M42" s="181"/>
      <c r="N42" s="182"/>
      <c r="O42" s="105"/>
      <c r="P42" s="42"/>
      <c r="Q42" s="30"/>
      <c r="R42" s="46"/>
      <c r="S42" s="166"/>
      <c r="T42" s="166"/>
      <c r="U42" s="112"/>
      <c r="V42" s="42"/>
      <c r="X42" s="46"/>
      <c r="Y42" s="166"/>
      <c r="Z42" s="166"/>
      <c r="AA42" s="112"/>
      <c r="AB42" s="42"/>
    </row>
    <row r="43" spans="2:28" x14ac:dyDescent="0.25">
      <c r="B43" s="108"/>
      <c r="C43" s="45"/>
      <c r="D43" s="42"/>
      <c r="E43" s="30"/>
      <c r="F43" s="46"/>
      <c r="G43" s="166"/>
      <c r="H43" s="166"/>
      <c r="I43" s="105"/>
      <c r="J43" s="42"/>
      <c r="K43" s="35"/>
      <c r="L43" s="46"/>
      <c r="M43" s="181"/>
      <c r="N43" s="182"/>
      <c r="O43" s="105"/>
      <c r="P43" s="42"/>
      <c r="Q43" s="30"/>
      <c r="R43" s="46"/>
      <c r="S43" s="166"/>
      <c r="T43" s="166"/>
      <c r="U43" s="112"/>
      <c r="V43" s="42"/>
      <c r="X43" s="46"/>
      <c r="Y43" s="166"/>
      <c r="Z43" s="166"/>
      <c r="AA43" s="112"/>
      <c r="AB43" s="42"/>
    </row>
    <row r="44" spans="2:28" x14ac:dyDescent="0.25">
      <c r="B44" s="108"/>
      <c r="C44" s="45"/>
      <c r="D44" s="42"/>
      <c r="E44" s="30"/>
      <c r="F44" s="46"/>
      <c r="G44" s="166"/>
      <c r="H44" s="166"/>
      <c r="I44" s="105"/>
      <c r="J44" s="42"/>
      <c r="K44" s="35"/>
      <c r="L44" s="46"/>
      <c r="M44" s="181"/>
      <c r="N44" s="182"/>
      <c r="O44" s="105"/>
      <c r="P44" s="42"/>
      <c r="Q44" s="30"/>
      <c r="R44" s="46"/>
      <c r="S44" s="166"/>
      <c r="T44" s="166"/>
      <c r="U44" s="112"/>
      <c r="V44" s="42"/>
      <c r="X44" s="46"/>
      <c r="Y44" s="166"/>
      <c r="Z44" s="166"/>
      <c r="AA44" s="112"/>
      <c r="AB44" s="42"/>
    </row>
    <row r="45" spans="2:28" x14ac:dyDescent="0.25">
      <c r="B45" s="108"/>
      <c r="C45" s="45"/>
      <c r="D45" s="42"/>
      <c r="E45" s="30"/>
      <c r="F45" s="46"/>
      <c r="G45" s="166"/>
      <c r="H45" s="166"/>
      <c r="I45" s="105"/>
      <c r="J45" s="42"/>
      <c r="K45" s="35"/>
      <c r="L45" s="46"/>
      <c r="M45" s="181"/>
      <c r="N45" s="182"/>
      <c r="O45" s="105"/>
      <c r="P45" s="42"/>
      <c r="Q45" s="30"/>
      <c r="R45" s="46"/>
      <c r="S45" s="166"/>
      <c r="T45" s="166"/>
      <c r="U45" s="112"/>
      <c r="V45" s="42"/>
      <c r="X45" s="46"/>
      <c r="Y45" s="166"/>
      <c r="Z45" s="166"/>
      <c r="AA45" s="112"/>
      <c r="AB45" s="42"/>
    </row>
    <row r="46" spans="2:28" x14ac:dyDescent="0.25">
      <c r="B46" s="108"/>
      <c r="C46" s="45"/>
      <c r="D46" s="42"/>
      <c r="E46" s="30"/>
      <c r="F46" s="46"/>
      <c r="G46" s="166"/>
      <c r="H46" s="166"/>
      <c r="I46" s="105"/>
      <c r="J46" s="42"/>
      <c r="K46" s="35"/>
      <c r="L46" s="46"/>
      <c r="M46" s="181"/>
      <c r="N46" s="182"/>
      <c r="O46" s="105"/>
      <c r="P46" s="42"/>
      <c r="Q46" s="30"/>
      <c r="R46" s="46"/>
      <c r="S46" s="166"/>
      <c r="T46" s="166"/>
      <c r="U46" s="112"/>
      <c r="V46" s="42"/>
      <c r="X46" s="46"/>
      <c r="Y46" s="166"/>
      <c r="Z46" s="166"/>
      <c r="AA46" s="112"/>
      <c r="AB46" s="42"/>
    </row>
    <row r="47" spans="2:28" x14ac:dyDescent="0.25">
      <c r="B47" s="108"/>
      <c r="C47" s="45"/>
      <c r="D47" s="42"/>
      <c r="E47" s="30"/>
      <c r="F47" s="46"/>
      <c r="G47" s="166"/>
      <c r="H47" s="166"/>
      <c r="I47" s="105"/>
      <c r="J47" s="42"/>
      <c r="K47" s="35"/>
      <c r="L47" s="46"/>
      <c r="M47" s="181"/>
      <c r="N47" s="182"/>
      <c r="O47" s="105"/>
      <c r="P47" s="42"/>
      <c r="Q47" s="30"/>
      <c r="R47" s="46"/>
      <c r="S47" s="166"/>
      <c r="T47" s="166"/>
      <c r="U47" s="112"/>
      <c r="V47" s="42"/>
      <c r="X47" s="46"/>
      <c r="Y47" s="166"/>
      <c r="Z47" s="166"/>
      <c r="AA47" s="112"/>
      <c r="AB47" s="42"/>
    </row>
    <row r="48" spans="2:28" x14ac:dyDescent="0.25">
      <c r="B48" s="108"/>
      <c r="C48" s="45"/>
      <c r="D48" s="42"/>
      <c r="E48" s="30"/>
      <c r="F48" s="46"/>
      <c r="G48" s="166"/>
      <c r="H48" s="166"/>
      <c r="I48" s="105"/>
      <c r="J48" s="42"/>
      <c r="K48" s="35"/>
      <c r="L48" s="46"/>
      <c r="M48" s="181"/>
      <c r="N48" s="182"/>
      <c r="O48" s="105"/>
      <c r="P48" s="42"/>
      <c r="Q48" s="30"/>
      <c r="R48" s="46"/>
      <c r="S48" s="166"/>
      <c r="T48" s="166"/>
      <c r="U48" s="112"/>
      <c r="V48" s="42"/>
      <c r="X48" s="46"/>
      <c r="Y48" s="166"/>
      <c r="Z48" s="166"/>
      <c r="AA48" s="112"/>
      <c r="AB48" s="42"/>
    </row>
    <row r="49" spans="2:28" x14ac:dyDescent="0.25">
      <c r="B49" s="108"/>
      <c r="C49" s="45"/>
      <c r="D49" s="42"/>
      <c r="E49" s="30"/>
      <c r="F49" s="46"/>
      <c r="G49" s="166"/>
      <c r="H49" s="166"/>
      <c r="I49" s="105"/>
      <c r="J49" s="42"/>
      <c r="K49" s="35"/>
      <c r="L49" s="46"/>
      <c r="M49" s="181"/>
      <c r="N49" s="182"/>
      <c r="O49" s="105"/>
      <c r="P49" s="42"/>
      <c r="Q49" s="30"/>
      <c r="R49" s="46"/>
      <c r="S49" s="166"/>
      <c r="T49" s="166"/>
      <c r="U49" s="112"/>
      <c r="V49" s="42"/>
      <c r="X49" s="46"/>
      <c r="Y49" s="166"/>
      <c r="Z49" s="166"/>
      <c r="AA49" s="112"/>
      <c r="AB49" s="42"/>
    </row>
    <row r="50" spans="2:28" x14ac:dyDescent="0.25">
      <c r="B50" s="108"/>
      <c r="C50" s="45"/>
      <c r="D50" s="42"/>
      <c r="E50" s="30"/>
      <c r="F50" s="46"/>
      <c r="G50" s="166"/>
      <c r="H50" s="166"/>
      <c r="I50" s="105"/>
      <c r="J50" s="42"/>
      <c r="K50" s="35"/>
      <c r="L50" s="46"/>
      <c r="M50" s="181"/>
      <c r="N50" s="182"/>
      <c r="O50" s="105"/>
      <c r="P50" s="42"/>
      <c r="Q50" s="30"/>
      <c r="R50" s="46"/>
      <c r="S50" s="166"/>
      <c r="T50" s="166"/>
      <c r="U50" s="112"/>
      <c r="V50" s="42"/>
      <c r="X50" s="46"/>
      <c r="Y50" s="166"/>
      <c r="Z50" s="166"/>
      <c r="AA50" s="112"/>
      <c r="AB50" s="42"/>
    </row>
    <row r="51" spans="2:28" x14ac:dyDescent="0.25">
      <c r="B51" s="108"/>
      <c r="C51" s="45"/>
      <c r="D51" s="42"/>
      <c r="E51" s="30"/>
      <c r="F51" s="46"/>
      <c r="G51" s="166"/>
      <c r="H51" s="166"/>
      <c r="I51" s="105"/>
      <c r="J51" s="42"/>
      <c r="K51" s="35"/>
      <c r="L51" s="46"/>
      <c r="M51" s="181"/>
      <c r="N51" s="182"/>
      <c r="O51" s="105"/>
      <c r="P51" s="42"/>
      <c r="Q51" s="30"/>
      <c r="R51" s="46"/>
      <c r="S51" s="166"/>
      <c r="T51" s="166"/>
      <c r="U51" s="112"/>
      <c r="V51" s="42"/>
      <c r="X51" s="46"/>
      <c r="Y51" s="166"/>
      <c r="Z51" s="166"/>
      <c r="AA51" s="112"/>
      <c r="AB51" s="42"/>
    </row>
    <row r="52" spans="2:28" x14ac:dyDescent="0.25">
      <c r="B52" s="108"/>
      <c r="C52" s="41"/>
      <c r="D52" s="42"/>
      <c r="E52" s="30"/>
      <c r="F52" s="107"/>
      <c r="G52" s="204"/>
      <c r="H52" s="204"/>
      <c r="I52" s="105"/>
      <c r="J52" s="42"/>
      <c r="K52" s="35"/>
      <c r="L52" s="107"/>
      <c r="M52" s="181"/>
      <c r="N52" s="182"/>
      <c r="O52" s="105"/>
      <c r="P52" s="42"/>
      <c r="Q52" s="30"/>
      <c r="R52" s="107"/>
      <c r="S52" s="166"/>
      <c r="T52" s="166"/>
      <c r="U52" s="112"/>
      <c r="V52" s="42"/>
      <c r="X52" s="107"/>
      <c r="Y52" s="166"/>
      <c r="Z52" s="166"/>
      <c r="AA52" s="112"/>
      <c r="AB52" s="42"/>
    </row>
    <row r="53" spans="2:28" x14ac:dyDescent="0.25">
      <c r="B53" s="108"/>
      <c r="C53" s="43"/>
      <c r="D53" s="42"/>
      <c r="E53" s="30"/>
      <c r="F53" s="107"/>
      <c r="G53" s="214"/>
      <c r="H53" s="214"/>
      <c r="I53" s="108"/>
      <c r="J53" s="42"/>
      <c r="K53" s="35"/>
      <c r="L53" s="107"/>
      <c r="M53" s="181"/>
      <c r="N53" s="182"/>
      <c r="O53" s="108"/>
      <c r="P53" s="44"/>
      <c r="R53" s="107"/>
      <c r="S53" s="166"/>
      <c r="T53" s="166"/>
      <c r="U53" s="111"/>
      <c r="V53" s="44"/>
      <c r="X53" s="107"/>
      <c r="Y53" s="166"/>
      <c r="Z53" s="166"/>
      <c r="AA53" s="111"/>
      <c r="AB53" s="44"/>
    </row>
    <row r="54" spans="2:28" x14ac:dyDescent="0.25">
      <c r="B54" s="110"/>
      <c r="Q54" s="33"/>
    </row>
    <row r="55" spans="2:28" x14ac:dyDescent="0.25">
      <c r="C55" s="73" t="s">
        <v>70</v>
      </c>
      <c r="D55" s="14">
        <f>SUM(D10+D16+D22)</f>
        <v>0</v>
      </c>
      <c r="I55" s="15" t="s">
        <v>4</v>
      </c>
      <c r="J55" s="14">
        <f>SUM(J34:J53)</f>
        <v>0</v>
      </c>
      <c r="K55" s="52"/>
      <c r="N55" s="15"/>
      <c r="O55" s="15" t="s">
        <v>4</v>
      </c>
      <c r="P55" s="14">
        <f>SUM(P34:P53)</f>
        <v>0</v>
      </c>
      <c r="Q55" s="55"/>
      <c r="U55" s="15" t="s">
        <v>4</v>
      </c>
      <c r="V55" s="14">
        <f>SUM(V34:V53)</f>
        <v>0</v>
      </c>
      <c r="AA55" s="15" t="s">
        <v>4</v>
      </c>
      <c r="AB55" s="14">
        <f>SUM(AB34:AB53)</f>
        <v>0</v>
      </c>
    </row>
    <row r="56" spans="2:28" x14ac:dyDescent="0.25">
      <c r="C56" s="74" t="s">
        <v>71</v>
      </c>
      <c r="D56" s="14">
        <f>D28</f>
        <v>0</v>
      </c>
      <c r="G56" s="33"/>
      <c r="I56" s="63" t="s">
        <v>50</v>
      </c>
      <c r="J56" s="61" t="e">
        <f>J55/D55</f>
        <v>#DIV/0!</v>
      </c>
      <c r="L56" s="56"/>
      <c r="M56" s="56"/>
      <c r="N56" s="142"/>
      <c r="O56" s="63" t="s">
        <v>50</v>
      </c>
      <c r="P56" s="61" t="e">
        <f>SUM(P55+V55)/D55</f>
        <v>#DIV/0!</v>
      </c>
      <c r="Q56" s="55"/>
      <c r="R56" s="56"/>
      <c r="S56" s="56"/>
      <c r="T56" s="56"/>
      <c r="U56" s="63"/>
      <c r="V56" s="61"/>
      <c r="X56" s="56"/>
      <c r="Y56" s="56"/>
      <c r="Z56" s="56"/>
      <c r="AA56" s="63" t="s">
        <v>50</v>
      </c>
      <c r="AB56" s="61" t="e">
        <f>AB55/D57</f>
        <v>#DIV/0!</v>
      </c>
    </row>
    <row r="57" spans="2:28" x14ac:dyDescent="0.25">
      <c r="C57" s="123" t="s">
        <v>4</v>
      </c>
      <c r="D57" s="60">
        <f>SUM(D55+D56)</f>
        <v>0</v>
      </c>
      <c r="G57" s="33"/>
      <c r="I57" s="54"/>
      <c r="J57" s="55"/>
      <c r="L57" s="56"/>
      <c r="M57" s="56"/>
      <c r="N57" s="142"/>
      <c r="O57" s="63"/>
      <c r="P57" s="61"/>
    </row>
    <row r="58" spans="2:28" x14ac:dyDescent="0.25">
      <c r="G58" s="33"/>
      <c r="N58" s="191" t="s">
        <v>14</v>
      </c>
      <c r="O58" s="191"/>
      <c r="P58" s="62">
        <f>IF(P55+V55&gt;J55,(P55+V55-J55),0)</f>
        <v>0</v>
      </c>
      <c r="Q58" s="57"/>
    </row>
    <row r="59" spans="2:28" x14ac:dyDescent="0.25">
      <c r="B59" s="93" t="s">
        <v>16</v>
      </c>
      <c r="C59" s="93" t="s">
        <v>3</v>
      </c>
      <c r="D59" s="93" t="s">
        <v>1</v>
      </c>
      <c r="I59" s="184" t="s">
        <v>35</v>
      </c>
      <c r="J59" s="184"/>
      <c r="K59" s="184"/>
      <c r="L59" s="184"/>
    </row>
    <row r="60" spans="2:28" x14ac:dyDescent="0.25">
      <c r="B60" s="109">
        <v>1</v>
      </c>
      <c r="C60" s="50"/>
      <c r="D60" s="58"/>
      <c r="I60" s="122" t="s">
        <v>36</v>
      </c>
      <c r="J60" s="75" t="s">
        <v>58</v>
      </c>
      <c r="K60" s="185" t="s">
        <v>2</v>
      </c>
      <c r="L60" s="185"/>
      <c r="R60" s="56"/>
      <c r="S60" s="56"/>
      <c r="T60" s="56"/>
      <c r="U60" s="54"/>
      <c r="V60" s="55"/>
    </row>
    <row r="61" spans="2:28" x14ac:dyDescent="0.25">
      <c r="B61" s="109">
        <v>2</v>
      </c>
      <c r="C61" s="50"/>
      <c r="D61" s="58"/>
      <c r="I61" s="124" t="s">
        <v>23</v>
      </c>
      <c r="J61" s="124" t="s">
        <v>59</v>
      </c>
      <c r="K61" s="186" t="s">
        <v>33</v>
      </c>
      <c r="L61" s="187"/>
      <c r="T61" s="56"/>
    </row>
    <row r="62" spans="2:28" x14ac:dyDescent="0.25">
      <c r="B62" s="109">
        <v>3</v>
      </c>
      <c r="C62" s="50"/>
      <c r="D62" s="105"/>
      <c r="I62" s="124" t="s">
        <v>24</v>
      </c>
      <c r="J62" s="124" t="s">
        <v>60</v>
      </c>
      <c r="K62" s="186" t="s">
        <v>34</v>
      </c>
      <c r="L62" s="187"/>
      <c r="S62" s="24"/>
    </row>
    <row r="63" spans="2:28" x14ac:dyDescent="0.25">
      <c r="B63" s="109">
        <v>4</v>
      </c>
      <c r="C63" s="50"/>
      <c r="D63" s="105"/>
      <c r="I63" s="124" t="s">
        <v>25</v>
      </c>
      <c r="J63" s="124" t="s">
        <v>61</v>
      </c>
      <c r="K63" s="186" t="s">
        <v>18</v>
      </c>
      <c r="L63" s="187"/>
      <c r="R63" s="53"/>
      <c r="S63" s="33"/>
      <c r="T63" s="33"/>
    </row>
    <row r="64" spans="2:28" x14ac:dyDescent="0.25">
      <c r="B64" s="109">
        <v>5</v>
      </c>
      <c r="C64" s="50"/>
      <c r="D64" s="105"/>
      <c r="I64" s="124" t="s">
        <v>26</v>
      </c>
      <c r="J64" s="124" t="s">
        <v>62</v>
      </c>
      <c r="K64" s="186" t="s">
        <v>19</v>
      </c>
      <c r="L64" s="187"/>
    </row>
    <row r="65" spans="2:12" x14ac:dyDescent="0.25">
      <c r="B65" s="109">
        <v>6</v>
      </c>
      <c r="C65" s="50"/>
      <c r="D65" s="105"/>
      <c r="I65" s="124" t="s">
        <v>27</v>
      </c>
      <c r="J65" s="124" t="s">
        <v>63</v>
      </c>
      <c r="K65" s="186" t="s">
        <v>10</v>
      </c>
      <c r="L65" s="187"/>
    </row>
    <row r="66" spans="2:12" x14ac:dyDescent="0.25">
      <c r="B66" s="109">
        <v>7</v>
      </c>
      <c r="C66" s="50"/>
      <c r="D66" s="105"/>
      <c r="I66" s="124" t="s">
        <v>28</v>
      </c>
      <c r="J66" s="124" t="s">
        <v>64</v>
      </c>
      <c r="K66" s="186" t="s">
        <v>29</v>
      </c>
      <c r="L66" s="187"/>
    </row>
    <row r="67" spans="2:12" x14ac:dyDescent="0.25">
      <c r="B67" s="109">
        <v>8</v>
      </c>
      <c r="C67" s="50"/>
      <c r="D67" s="105"/>
      <c r="I67" s="124" t="s">
        <v>30</v>
      </c>
      <c r="J67" s="124" t="s">
        <v>65</v>
      </c>
      <c r="K67" s="186" t="s">
        <v>11</v>
      </c>
      <c r="L67" s="187"/>
    </row>
    <row r="68" spans="2:12" x14ac:dyDescent="0.25">
      <c r="B68" s="109">
        <v>9</v>
      </c>
      <c r="C68" s="50"/>
      <c r="D68" s="105"/>
      <c r="I68" s="124" t="s">
        <v>31</v>
      </c>
      <c r="J68" s="124" t="s">
        <v>66</v>
      </c>
      <c r="K68" s="186" t="s">
        <v>12</v>
      </c>
      <c r="L68" s="187"/>
    </row>
    <row r="69" spans="2:12" x14ac:dyDescent="0.25">
      <c r="B69" s="109">
        <v>10</v>
      </c>
      <c r="C69" s="50"/>
      <c r="D69" s="105"/>
      <c r="I69" s="124" t="s">
        <v>32</v>
      </c>
      <c r="J69" s="124" t="s">
        <v>67</v>
      </c>
      <c r="K69" s="186" t="s">
        <v>13</v>
      </c>
      <c r="L69" s="187"/>
    </row>
    <row r="70" spans="2:12" x14ac:dyDescent="0.25">
      <c r="I70" s="124" t="s">
        <v>44</v>
      </c>
      <c r="J70" s="124" t="s">
        <v>68</v>
      </c>
      <c r="K70" s="186" t="s">
        <v>43</v>
      </c>
      <c r="L70" s="187"/>
    </row>
    <row r="71" spans="2:12" x14ac:dyDescent="0.25">
      <c r="B71" s="74" t="s">
        <v>83</v>
      </c>
      <c r="C71" s="14">
        <f>SUM(C60:C69)</f>
        <v>0</v>
      </c>
    </row>
    <row r="74" spans="2:12" x14ac:dyDescent="0.25">
      <c r="B74" s="93" t="s">
        <v>16</v>
      </c>
      <c r="C74" s="93" t="s">
        <v>49</v>
      </c>
      <c r="D74" s="93" t="s">
        <v>1</v>
      </c>
    </row>
    <row r="75" spans="2:12" x14ac:dyDescent="0.25">
      <c r="B75" s="109">
        <v>1</v>
      </c>
      <c r="C75" s="50">
        <f>J55-C60</f>
        <v>0</v>
      </c>
      <c r="D75" s="117"/>
    </row>
    <row r="76" spans="2:12" x14ac:dyDescent="0.25">
      <c r="B76" s="109">
        <v>2</v>
      </c>
      <c r="C76" s="50"/>
      <c r="D76" s="117"/>
    </row>
    <row r="78" spans="2:12" x14ac:dyDescent="0.25">
      <c r="B78" s="74" t="s">
        <v>83</v>
      </c>
      <c r="C78" s="14">
        <f>SUM(C75:C76)</f>
        <v>0</v>
      </c>
    </row>
    <row r="81" spans="3:7" x14ac:dyDescent="0.25">
      <c r="C81" s="63"/>
      <c r="D81" s="15"/>
      <c r="E81" s="15"/>
      <c r="G81" s="18"/>
    </row>
    <row r="82" spans="3:7" x14ac:dyDescent="0.25">
      <c r="C82" s="15"/>
      <c r="D82" s="15"/>
      <c r="E82" s="15"/>
      <c r="F82" s="118"/>
      <c r="G82" s="18"/>
    </row>
    <row r="83" spans="3:7" x14ac:dyDescent="0.25">
      <c r="C83" s="15"/>
      <c r="D83" s="15"/>
      <c r="E83" s="11"/>
      <c r="F83" s="59"/>
      <c r="G83" s="18"/>
    </row>
    <row r="84" spans="3:7" x14ac:dyDescent="0.25">
      <c r="C84" s="15"/>
      <c r="D84" s="15"/>
      <c r="E84" s="11"/>
      <c r="F84" s="59"/>
      <c r="G84" s="18"/>
    </row>
    <row r="89" spans="3:7" x14ac:dyDescent="0.25">
      <c r="G89" s="104"/>
    </row>
    <row r="90" spans="3:7" x14ac:dyDescent="0.25">
      <c r="G90" s="18"/>
    </row>
    <row r="91" spans="3:7" x14ac:dyDescent="0.25">
      <c r="G91" s="18"/>
    </row>
    <row r="92" spans="3:7" x14ac:dyDescent="0.25">
      <c r="G92" s="18"/>
    </row>
  </sheetData>
  <sheetProtection algorithmName="SHA-512" hashValue="dtCJRjCwF8e3p2E8iIFFpZDVh8+80Mur9kgBnfTglYUmtrDZxsjNdjbKgjs4YspsEHIw76A+/eJXFJBSSBRLwg==" saltValue="xseXUcgza+5bfQKaUGIMag==" spinCount="100000" sheet="1" formatCells="0" formatColumns="0" formatRows="0" insertRows="0" insertHyperlinks="0" deleteRows="0" autoFilter="0" pivotTables="0"/>
  <mergeCells count="111">
    <mergeCell ref="N58:O58"/>
    <mergeCell ref="G46:H46"/>
    <mergeCell ref="G48:H48"/>
    <mergeCell ref="G47:H47"/>
    <mergeCell ref="G38:H38"/>
    <mergeCell ref="G39:H39"/>
    <mergeCell ref="G40:H40"/>
    <mergeCell ref="G41:H41"/>
    <mergeCell ref="G42:H42"/>
    <mergeCell ref="G43:H43"/>
    <mergeCell ref="G44:H44"/>
    <mergeCell ref="G45:H45"/>
    <mergeCell ref="M41:N41"/>
    <mergeCell ref="M42:N42"/>
    <mergeCell ref="M43:N43"/>
    <mergeCell ref="M45:N45"/>
    <mergeCell ref="M46:N46"/>
    <mergeCell ref="M48:N48"/>
    <mergeCell ref="G52:H52"/>
    <mergeCell ref="G53:H53"/>
    <mergeCell ref="M53:N53"/>
    <mergeCell ref="M49:N49"/>
    <mergeCell ref="M50:N50"/>
    <mergeCell ref="M52:N52"/>
    <mergeCell ref="B25:B29"/>
    <mergeCell ref="N2:O2"/>
    <mergeCell ref="B9:B11"/>
    <mergeCell ref="M35:N35"/>
    <mergeCell ref="B13:B17"/>
    <mergeCell ref="M33:N33"/>
    <mergeCell ref="A1:B2"/>
    <mergeCell ref="D2:I2"/>
    <mergeCell ref="B32:D32"/>
    <mergeCell ref="G34:H34"/>
    <mergeCell ref="L32:P32"/>
    <mergeCell ref="F32:J32"/>
    <mergeCell ref="G33:H33"/>
    <mergeCell ref="B19:B23"/>
    <mergeCell ref="I59:L59"/>
    <mergeCell ref="K60:L60"/>
    <mergeCell ref="K70:L7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S2:AK2"/>
    <mergeCell ref="G50:H50"/>
    <mergeCell ref="M37:N37"/>
    <mergeCell ref="M47:N47"/>
    <mergeCell ref="G51:H51"/>
    <mergeCell ref="G49:H49"/>
    <mergeCell ref="M51:N51"/>
    <mergeCell ref="G36:H36"/>
    <mergeCell ref="G35:H35"/>
    <mergeCell ref="M36:N36"/>
    <mergeCell ref="M34:N34"/>
    <mergeCell ref="G37:H37"/>
    <mergeCell ref="M44:N44"/>
    <mergeCell ref="M38:N38"/>
    <mergeCell ref="M39:N39"/>
    <mergeCell ref="M40:N40"/>
    <mergeCell ref="S49:T49"/>
    <mergeCell ref="S50:T50"/>
    <mergeCell ref="S51:T51"/>
    <mergeCell ref="S52:T52"/>
    <mergeCell ref="S3:AK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R32:V32"/>
    <mergeCell ref="X32:AB32"/>
    <mergeCell ref="Y53:Z53"/>
    <mergeCell ref="S16:AA16"/>
    <mergeCell ref="Y48:Z48"/>
    <mergeCell ref="Y49:Z49"/>
    <mergeCell ref="Y50:Z50"/>
    <mergeCell ref="Y51:Z51"/>
    <mergeCell ref="Y52:Z52"/>
    <mergeCell ref="S53:T53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47:Z47"/>
    <mergeCell ref="S48:T48"/>
  </mergeCells>
  <printOptions gridLines="1"/>
  <pageMargins left="0.45" right="0.45" top="0.75" bottom="0.75" header="0.3" footer="0.3"/>
  <pageSetup scale="22" orientation="landscape" horizontalDpi="4294967293" verticalDpi="4294967293" r:id="rId1"/>
  <headerFooter>
    <oddHeader xml:space="preserve">&amp;LWater Resources Development Grant Program&amp;C&amp;"-,Bold"Reimbursement Tracking Summary - Federal Cost-Share
</oddHeader>
    <oddFooter>&amp;LRevised: 5/7/21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9B786-3EE0-4190-BF8F-151A8943C165}">
  <sheetPr>
    <pageSetUpPr fitToPage="1"/>
  </sheetPr>
  <dimension ref="A1:AK99"/>
  <sheetViews>
    <sheetView tabSelected="1" zoomScale="55" zoomScaleNormal="55" zoomScalePageLayoutView="115" workbookViewId="0">
      <selection activeCell="D2" sqref="D2:I2"/>
    </sheetView>
  </sheetViews>
  <sheetFormatPr defaultColWidth="8.81640625" defaultRowHeight="13.8" x14ac:dyDescent="0.25"/>
  <cols>
    <col min="1" max="1" width="0.81640625" style="16" customWidth="1"/>
    <col min="2" max="2" width="9.81640625" style="16" customWidth="1"/>
    <col min="3" max="3" width="34.453125" style="16" customWidth="1"/>
    <col min="4" max="4" width="17.08984375" style="16" customWidth="1"/>
    <col min="5" max="5" width="1.7265625" style="16" customWidth="1"/>
    <col min="6" max="10" width="13.7265625" style="16" customWidth="1"/>
    <col min="11" max="11" width="1.7265625" style="16" customWidth="1"/>
    <col min="12" max="12" width="17.08984375" style="16" customWidth="1"/>
    <col min="13" max="16" width="13.7265625" style="16" customWidth="1"/>
    <col min="17" max="17" width="5.54296875" style="16" customWidth="1"/>
    <col min="18" max="18" width="36.08984375" style="16" customWidth="1"/>
    <col min="19" max="19" width="18.7265625" style="16" customWidth="1"/>
    <col min="20" max="20" width="15.7265625" style="16" customWidth="1"/>
    <col min="21" max="21" width="11.453125" style="16" customWidth="1"/>
    <col min="22" max="22" width="10" style="16" customWidth="1"/>
    <col min="23" max="26" width="8.81640625" style="16"/>
    <col min="27" max="27" width="9.36328125" style="16" customWidth="1"/>
    <col min="28" max="31" width="8.81640625" style="16"/>
    <col min="32" max="32" width="10.08984375" style="16" customWidth="1"/>
    <col min="33" max="35" width="8.81640625" style="16"/>
    <col min="36" max="36" width="7.453125" style="16" customWidth="1"/>
    <col min="37" max="37" width="4.6328125" style="16" customWidth="1"/>
    <col min="38" max="16384" width="8.81640625" style="16"/>
  </cols>
  <sheetData>
    <row r="1" spans="1:37" ht="14.4" thickBot="1" x14ac:dyDescent="0.3">
      <c r="A1" s="223"/>
      <c r="B1" s="223"/>
    </row>
    <row r="2" spans="1:37" ht="21" customHeight="1" thickBot="1" x14ac:dyDescent="0.3">
      <c r="A2" s="223"/>
      <c r="B2" s="223"/>
      <c r="C2" s="123" t="s">
        <v>37</v>
      </c>
      <c r="D2" s="224"/>
      <c r="E2" s="225"/>
      <c r="F2" s="225"/>
      <c r="G2" s="225"/>
      <c r="H2" s="225"/>
      <c r="I2" s="226"/>
      <c r="N2" s="191" t="s">
        <v>39</v>
      </c>
      <c r="O2" s="191"/>
      <c r="P2" s="69"/>
      <c r="Q2" s="70"/>
      <c r="R2" s="98" t="s">
        <v>75</v>
      </c>
      <c r="S2" s="218" t="s">
        <v>41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80"/>
    </row>
    <row r="3" spans="1:37" ht="14.4" thickBot="1" x14ac:dyDescent="0.3">
      <c r="B3" s="15"/>
      <c r="C3" s="123" t="s">
        <v>40</v>
      </c>
      <c r="D3" s="21"/>
      <c r="E3" s="23"/>
      <c r="F3" s="23"/>
      <c r="G3" s="23"/>
      <c r="H3" s="23"/>
      <c r="I3" s="23"/>
      <c r="R3" s="114"/>
      <c r="S3" s="170" t="s">
        <v>120</v>
      </c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</row>
    <row r="4" spans="1:37" ht="14.4" thickBot="1" x14ac:dyDescent="0.3">
      <c r="B4" s="15"/>
      <c r="C4" s="155" t="s">
        <v>110</v>
      </c>
      <c r="D4" s="156">
        <f>SUM(D9+D13+D19)</f>
        <v>0</v>
      </c>
      <c r="E4" s="23"/>
      <c r="F4" s="23"/>
      <c r="G4" s="23"/>
      <c r="I4" s="23"/>
      <c r="R4" s="9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76"/>
    </row>
    <row r="5" spans="1:37" ht="14.4" thickBot="1" x14ac:dyDescent="0.3">
      <c r="B5" s="15"/>
      <c r="C5" s="155" t="s">
        <v>38</v>
      </c>
      <c r="D5" s="144">
        <f>D9</f>
        <v>0</v>
      </c>
      <c r="E5" s="23"/>
      <c r="F5" s="23"/>
      <c r="G5" s="23"/>
      <c r="H5" s="23"/>
      <c r="I5" s="23"/>
      <c r="R5" s="150" t="s">
        <v>47</v>
      </c>
      <c r="S5" s="15" t="s">
        <v>79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76"/>
    </row>
    <row r="6" spans="1:37" ht="14.4" thickBot="1" x14ac:dyDescent="0.3">
      <c r="B6" s="15"/>
      <c r="C6" s="155" t="s">
        <v>48</v>
      </c>
      <c r="D6" s="68">
        <f>D5*0.9</f>
        <v>0</v>
      </c>
      <c r="G6" s="25"/>
      <c r="R6" s="95" t="s">
        <v>42</v>
      </c>
      <c r="S6" s="15" t="s">
        <v>80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76"/>
    </row>
    <row r="7" spans="1:37" ht="14.4" thickBot="1" x14ac:dyDescent="0.3">
      <c r="B7" s="15"/>
      <c r="C7" s="155" t="s">
        <v>93</v>
      </c>
      <c r="D7" s="68">
        <f>D6-C69</f>
        <v>0</v>
      </c>
      <c r="G7" s="25"/>
      <c r="Q7" s="26"/>
      <c r="R7" s="125" t="s">
        <v>97</v>
      </c>
      <c r="S7" s="15" t="s">
        <v>80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76"/>
    </row>
    <row r="8" spans="1:37" x14ac:dyDescent="0.25">
      <c r="B8" s="15"/>
      <c r="C8" s="139"/>
      <c r="F8" s="137" t="s">
        <v>33</v>
      </c>
      <c r="G8" s="138" t="s">
        <v>17</v>
      </c>
      <c r="H8" s="137" t="s">
        <v>18</v>
      </c>
      <c r="I8" s="137" t="s">
        <v>19</v>
      </c>
      <c r="J8" s="137" t="s">
        <v>10</v>
      </c>
      <c r="K8" s="15"/>
      <c r="L8" s="139" t="s">
        <v>20</v>
      </c>
      <c r="M8" s="137" t="s">
        <v>11</v>
      </c>
      <c r="N8" s="137" t="s">
        <v>12</v>
      </c>
      <c r="O8" s="137" t="s">
        <v>13</v>
      </c>
      <c r="P8" s="137" t="s">
        <v>43</v>
      </c>
      <c r="Q8" s="30"/>
      <c r="R8" s="96" t="s">
        <v>113</v>
      </c>
      <c r="S8" s="15" t="s">
        <v>86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76"/>
    </row>
    <row r="9" spans="1:37" x14ac:dyDescent="0.25">
      <c r="B9" s="192" t="s">
        <v>45</v>
      </c>
      <c r="C9" s="145" t="s">
        <v>6</v>
      </c>
      <c r="D9" s="148">
        <f>SUM(F9:P9)</f>
        <v>0</v>
      </c>
      <c r="E9" s="27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/>
      <c r="L9" s="27">
        <v>0</v>
      </c>
      <c r="M9" s="28">
        <v>0</v>
      </c>
      <c r="N9" s="27">
        <v>0</v>
      </c>
      <c r="O9" s="27">
        <v>0</v>
      </c>
      <c r="P9" s="29">
        <v>0</v>
      </c>
      <c r="Q9" s="30"/>
      <c r="R9" s="150" t="s">
        <v>98</v>
      </c>
      <c r="S9" s="15" t="s">
        <v>81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76"/>
    </row>
    <row r="10" spans="1:37" x14ac:dyDescent="0.25">
      <c r="B10" s="193"/>
      <c r="C10" s="146" t="s">
        <v>7</v>
      </c>
      <c r="D10" s="1">
        <f>SUM(F10:P10)</f>
        <v>0</v>
      </c>
      <c r="E10" s="1"/>
      <c r="F10" s="1">
        <f>SUMIF($I$28:$I$52,"A",$J$28:$J$52)</f>
        <v>0</v>
      </c>
      <c r="G10" s="1">
        <f>SUMIF($I$28:$I$52,"D",$J$28:$J$52)</f>
        <v>0</v>
      </c>
      <c r="H10" s="1">
        <f>SUMIF($I$28:$I$52,"P",$J$28:$J$52)</f>
        <v>0</v>
      </c>
      <c r="I10" s="1">
        <f>SUMIF($I$28:$I$52,"S",$J$28:$J$52)</f>
        <v>0</v>
      </c>
      <c r="J10" s="1">
        <f>SUMIF($I$28:$I$52,"C",$J$28:$J$52)</f>
        <v>0</v>
      </c>
      <c r="K10" s="15"/>
      <c r="L10" s="1">
        <f>SUMIF($I$28:$I$52,"CO",$J$28:$J$52)</f>
        <v>0</v>
      </c>
      <c r="M10" s="1">
        <f>SUMIF($I$28:$I$52,"M",$J$28:$J$52)</f>
        <v>0</v>
      </c>
      <c r="N10" s="1">
        <f>SUMIF($I$28:$I$52,"E",$J$28:$J$52)</f>
        <v>0</v>
      </c>
      <c r="O10" s="1">
        <f>SUMIF($I$28:$I$52,"L",$J$28:$J$52)</f>
        <v>0</v>
      </c>
      <c r="P10" s="3">
        <f>SUMIF($I$28:$I$52,"MO",$J$28:$J$52)</f>
        <v>0</v>
      </c>
      <c r="Q10" s="30"/>
      <c r="R10" s="233" t="s">
        <v>99</v>
      </c>
      <c r="S10" s="15" t="s">
        <v>82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76"/>
    </row>
    <row r="11" spans="1:37" x14ac:dyDescent="0.25">
      <c r="B11" s="194"/>
      <c r="C11" s="147" t="s">
        <v>8</v>
      </c>
      <c r="D11" s="149">
        <f>SUM(D9-C69)</f>
        <v>0</v>
      </c>
      <c r="E11" s="4"/>
      <c r="F11" s="4">
        <f t="shared" ref="F11" si="0">F9-F10</f>
        <v>0</v>
      </c>
      <c r="G11" s="4">
        <f>G9-G10</f>
        <v>0</v>
      </c>
      <c r="H11" s="4">
        <f t="shared" ref="H11:N11" si="1">H9-H10</f>
        <v>0</v>
      </c>
      <c r="I11" s="4">
        <f t="shared" si="1"/>
        <v>0</v>
      </c>
      <c r="J11" s="4">
        <f t="shared" si="1"/>
        <v>0</v>
      </c>
      <c r="K11" s="13"/>
      <c r="L11" s="4">
        <f t="shared" si="1"/>
        <v>0</v>
      </c>
      <c r="M11" s="4">
        <f>M9-M10</f>
        <v>0</v>
      </c>
      <c r="N11" s="4">
        <f t="shared" si="1"/>
        <v>0</v>
      </c>
      <c r="O11" s="4">
        <f>O9-O10</f>
        <v>0</v>
      </c>
      <c r="P11" s="6">
        <f>P9-P10</f>
        <v>0</v>
      </c>
      <c r="R11" s="234" t="s">
        <v>100</v>
      </c>
      <c r="S11" s="15" t="s">
        <v>82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76"/>
    </row>
    <row r="12" spans="1:37" ht="14.4" thickBot="1" x14ac:dyDescent="0.3">
      <c r="B12" s="15"/>
      <c r="C12" s="15"/>
      <c r="D12" s="33"/>
      <c r="Q12" s="35"/>
      <c r="R12" s="103" t="s">
        <v>101</v>
      </c>
      <c r="S12" s="77" t="s">
        <v>87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8"/>
    </row>
    <row r="13" spans="1:37" x14ac:dyDescent="0.25">
      <c r="B13" s="195" t="s">
        <v>15</v>
      </c>
      <c r="C13" s="79" t="s">
        <v>6</v>
      </c>
      <c r="D13" s="7">
        <f>SUM(F13:P13)</f>
        <v>0</v>
      </c>
      <c r="E13" s="8"/>
      <c r="F13" s="9">
        <f>F15+F14</f>
        <v>0</v>
      </c>
      <c r="G13" s="9">
        <f t="shared" ref="G13:P13" si="2">G15+G14</f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/>
      <c r="L13" s="9">
        <f t="shared" si="2"/>
        <v>0</v>
      </c>
      <c r="M13" s="9">
        <f t="shared" si="2"/>
        <v>0</v>
      </c>
      <c r="N13" s="9">
        <f t="shared" si="2"/>
        <v>0</v>
      </c>
      <c r="O13" s="9">
        <f t="shared" si="2"/>
        <v>0</v>
      </c>
      <c r="P13" s="10">
        <f t="shared" si="2"/>
        <v>0</v>
      </c>
      <c r="Q13" s="30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B14" s="196"/>
      <c r="C14" s="80" t="s">
        <v>21</v>
      </c>
      <c r="D14" s="7">
        <f>SUM(F14:P14)</f>
        <v>0</v>
      </c>
      <c r="E14" s="34"/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/>
      <c r="L14" s="36">
        <v>0</v>
      </c>
      <c r="M14" s="36">
        <v>0</v>
      </c>
      <c r="N14" s="36">
        <v>0</v>
      </c>
      <c r="O14" s="36">
        <v>0</v>
      </c>
      <c r="P14" s="37">
        <v>0</v>
      </c>
      <c r="Q14" s="30"/>
      <c r="R14" s="143" t="s">
        <v>108</v>
      </c>
      <c r="S14" s="167" t="s">
        <v>109</v>
      </c>
      <c r="T14" s="167"/>
      <c r="U14" s="167"/>
      <c r="V14" s="167"/>
      <c r="W14" s="167"/>
      <c r="X14" s="167"/>
      <c r="Y14" s="167"/>
      <c r="Z14" s="167"/>
      <c r="AA14" s="167"/>
    </row>
    <row r="15" spans="1:37" x14ac:dyDescent="0.25">
      <c r="B15" s="196"/>
      <c r="C15" s="81" t="s">
        <v>22</v>
      </c>
      <c r="D15" s="12">
        <f>SUM(F15:P15)</f>
        <v>0</v>
      </c>
      <c r="E15" s="38"/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/>
      <c r="L15" s="39">
        <v>0</v>
      </c>
      <c r="M15" s="31">
        <v>0</v>
      </c>
      <c r="N15" s="39">
        <v>0</v>
      </c>
      <c r="O15" s="39">
        <v>0</v>
      </c>
      <c r="P15" s="32">
        <v>0</v>
      </c>
      <c r="Q15" s="30"/>
    </row>
    <row r="16" spans="1:37" x14ac:dyDescent="0.25">
      <c r="B16" s="196"/>
      <c r="C16" s="92" t="s">
        <v>7</v>
      </c>
      <c r="D16" s="1">
        <f>SUM(F16:P16)</f>
        <v>0</v>
      </c>
      <c r="E16" s="15"/>
      <c r="F16" s="1">
        <f>SUMIF($O$28:$O$52,"A",$P$28:$P$52)</f>
        <v>0</v>
      </c>
      <c r="G16" s="1">
        <f>SUMIF($O$28:$O$52,"D",$P$28:$P$52)</f>
        <v>0</v>
      </c>
      <c r="H16" s="1">
        <f>SUMIF($O$28:$O$52,"P",$P$28:$P$52)</f>
        <v>0</v>
      </c>
      <c r="I16" s="1">
        <f>SUMIF($O$28:$O$52,"S",$P$28:$P$52)</f>
        <v>0</v>
      </c>
      <c r="J16" s="1">
        <f>SUMIF($O$28:$O$52,"C",$P$28:$P$52)</f>
        <v>0</v>
      </c>
      <c r="K16" s="15"/>
      <c r="L16" s="1">
        <f>SUMIF($O$28:$O$52,"CO",$P$28:$P$52)</f>
        <v>0</v>
      </c>
      <c r="M16" s="1">
        <f>SUMIF($O$28:$O$52,"M",$P$28:$P$52)</f>
        <v>0</v>
      </c>
      <c r="N16" s="1">
        <f>SUMIF($O$28:$O$52,"E",$P$28:$P$52)</f>
        <v>0</v>
      </c>
      <c r="O16" s="1">
        <f>SUMIF($O$28:$O$52,"L",$P$28:$P$52)</f>
        <v>0</v>
      </c>
      <c r="P16" s="3">
        <f>SUMIF($O$28:$O$52,"MO",$P$28:$P$52)</f>
        <v>0</v>
      </c>
      <c r="Q16" s="30"/>
    </row>
    <row r="17" spans="2:22" x14ac:dyDescent="0.25">
      <c r="B17" s="197"/>
      <c r="C17" s="83" t="s">
        <v>8</v>
      </c>
      <c r="D17" s="12">
        <f>D13-D16</f>
        <v>0</v>
      </c>
      <c r="E17" s="13"/>
      <c r="F17" s="4">
        <f t="shared" ref="F17" si="3">F13-F16</f>
        <v>0</v>
      </c>
      <c r="G17" s="4">
        <f>G13-G16</f>
        <v>0</v>
      </c>
      <c r="H17" s="4">
        <f t="shared" ref="H17:N17" si="4">H13-H16</f>
        <v>0</v>
      </c>
      <c r="I17" s="4">
        <f t="shared" si="4"/>
        <v>0</v>
      </c>
      <c r="J17" s="4">
        <f t="shared" si="4"/>
        <v>0</v>
      </c>
      <c r="K17" s="13"/>
      <c r="L17" s="4">
        <f t="shared" si="4"/>
        <v>0</v>
      </c>
      <c r="M17" s="4">
        <f>M13-M16</f>
        <v>0</v>
      </c>
      <c r="N17" s="4">
        <f t="shared" si="4"/>
        <v>0</v>
      </c>
      <c r="O17" s="4">
        <f>O13-O16</f>
        <v>0</v>
      </c>
      <c r="P17" s="6">
        <f>P13-P16</f>
        <v>0</v>
      </c>
      <c r="Q17" s="30"/>
    </row>
    <row r="18" spans="2:22" x14ac:dyDescent="0.25">
      <c r="B18" s="15"/>
      <c r="C18" s="15"/>
      <c r="D18" s="33"/>
      <c r="Q18" s="30"/>
    </row>
    <row r="19" spans="2:22" x14ac:dyDescent="0.25">
      <c r="B19" s="211" t="s">
        <v>95</v>
      </c>
      <c r="C19" s="127" t="s">
        <v>6</v>
      </c>
      <c r="D19" s="7">
        <f>SUM(F19:P19)</f>
        <v>0</v>
      </c>
      <c r="E19" s="8"/>
      <c r="F19" s="9">
        <f>F21+F20</f>
        <v>0</v>
      </c>
      <c r="G19" s="9">
        <f t="shared" ref="G19:J19" si="5">G21+G20</f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/>
      <c r="L19" s="9">
        <f t="shared" ref="L19:P19" si="6">L21+L20</f>
        <v>0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10">
        <f t="shared" si="6"/>
        <v>0</v>
      </c>
      <c r="Q19" s="30"/>
    </row>
    <row r="20" spans="2:22" x14ac:dyDescent="0.25">
      <c r="B20" s="212"/>
      <c r="C20" s="128" t="s">
        <v>21</v>
      </c>
      <c r="D20" s="115">
        <f>SUM(F20:P20)</f>
        <v>0</v>
      </c>
      <c r="E20" s="34"/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8"/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30"/>
    </row>
    <row r="21" spans="2:22" x14ac:dyDescent="0.25">
      <c r="B21" s="212"/>
      <c r="C21" s="129" t="s">
        <v>22</v>
      </c>
      <c r="D21" s="116">
        <f>SUM(F21:P21)</f>
        <v>0</v>
      </c>
      <c r="E21" s="38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/>
      <c r="L21" s="39">
        <v>0</v>
      </c>
      <c r="M21" s="31">
        <v>0</v>
      </c>
      <c r="N21" s="39">
        <v>0</v>
      </c>
      <c r="O21" s="39">
        <v>0</v>
      </c>
      <c r="P21" s="32">
        <v>0</v>
      </c>
      <c r="Q21" s="30"/>
    </row>
    <row r="22" spans="2:22" x14ac:dyDescent="0.25">
      <c r="B22" s="212"/>
      <c r="C22" s="130" t="s">
        <v>7</v>
      </c>
      <c r="D22" s="1">
        <f ca="1">SUM(F22:P22)</f>
        <v>0</v>
      </c>
      <c r="E22" s="15"/>
      <c r="F22" s="1">
        <f ca="1">SUMIF($U$28:$V$52,"A",$V$28:$V$52)</f>
        <v>0</v>
      </c>
      <c r="G22" s="1">
        <f>SUMIF($U$28:$U$52,"D",$V$28:$V$52)</f>
        <v>0</v>
      </c>
      <c r="H22" s="1">
        <f>SUMIF($U$28:$U$52,"P",$V$28:$V$52)</f>
        <v>0</v>
      </c>
      <c r="I22" s="1">
        <f>SUMIF($U$28:$U$52,"S",$V$28:$V$52)</f>
        <v>0</v>
      </c>
      <c r="J22" s="1">
        <f>SUMIF($U$28:$U$52,"C",$V$28:$V$52)</f>
        <v>0</v>
      </c>
      <c r="K22" s="15"/>
      <c r="L22" s="1">
        <f>SUMIF($U$28:$U$52,"CO",$V$28:$V$52)</f>
        <v>0</v>
      </c>
      <c r="M22" s="1">
        <f>SUMIF($U$28:$U$52,"M",$V$28:$V$52)</f>
        <v>0</v>
      </c>
      <c r="N22" s="1">
        <f>SUMIF($U$28:$U$52,"E",$V$28:$V$52)</f>
        <v>0</v>
      </c>
      <c r="O22" s="1">
        <f>SUMIF($U$28:$U$52,"L",$V$28:$V$52)</f>
        <v>0</v>
      </c>
      <c r="P22" s="3">
        <f>SUMIF($U$28:$U$52,"MO",$V$28:$V$52)</f>
        <v>0</v>
      </c>
      <c r="Q22" s="30"/>
    </row>
    <row r="23" spans="2:22" x14ac:dyDescent="0.25">
      <c r="B23" s="213"/>
      <c r="C23" s="131" t="s">
        <v>8</v>
      </c>
      <c r="D23" s="12">
        <f ca="1">D19-D22</f>
        <v>0</v>
      </c>
      <c r="E23" s="13"/>
      <c r="F23" s="4">
        <f t="shared" ref="F23" ca="1" si="7">F19-F22</f>
        <v>0</v>
      </c>
      <c r="G23" s="4">
        <f>G19-G22</f>
        <v>0</v>
      </c>
      <c r="H23" s="4">
        <f t="shared" ref="H23:J23" si="8">H19-H22</f>
        <v>0</v>
      </c>
      <c r="I23" s="4">
        <f t="shared" si="8"/>
        <v>0</v>
      </c>
      <c r="J23" s="4">
        <f t="shared" si="8"/>
        <v>0</v>
      </c>
      <c r="K23" s="13"/>
      <c r="L23" s="4">
        <f t="shared" ref="L23" si="9">L19-L22</f>
        <v>0</v>
      </c>
      <c r="M23" s="4">
        <f>M19-M22</f>
        <v>0</v>
      </c>
      <c r="N23" s="4">
        <f t="shared" ref="N23" si="10">N19-N22</f>
        <v>0</v>
      </c>
      <c r="O23" s="4">
        <f>O19-O22</f>
        <v>0</v>
      </c>
      <c r="P23" s="6">
        <f>P19-P22</f>
        <v>0</v>
      </c>
      <c r="Q23" s="30"/>
    </row>
    <row r="24" spans="2:22" x14ac:dyDescent="0.25">
      <c r="D24" s="33"/>
      <c r="Q24" s="30"/>
    </row>
    <row r="25" spans="2:22" x14ac:dyDescent="0.25">
      <c r="D25" s="33"/>
      <c r="Q25" s="30"/>
    </row>
    <row r="26" spans="2:22" x14ac:dyDescent="0.25">
      <c r="B26" s="203" t="s">
        <v>111</v>
      </c>
      <c r="C26" s="203"/>
      <c r="D26" s="203"/>
      <c r="F26" s="206" t="s">
        <v>46</v>
      </c>
      <c r="G26" s="207"/>
      <c r="H26" s="207"/>
      <c r="I26" s="207"/>
      <c r="J26" s="208"/>
      <c r="K26" s="110"/>
      <c r="L26" s="205" t="s">
        <v>0</v>
      </c>
      <c r="M26" s="205"/>
      <c r="N26" s="205"/>
      <c r="O26" s="205"/>
      <c r="P26" s="205"/>
      <c r="Q26" s="30"/>
      <c r="R26" s="173" t="s">
        <v>94</v>
      </c>
      <c r="S26" s="174"/>
      <c r="T26" s="174"/>
      <c r="U26" s="174"/>
      <c r="V26" s="175"/>
    </row>
    <row r="27" spans="2:22" ht="14.4" customHeight="1" x14ac:dyDescent="0.25">
      <c r="B27" s="89" t="s">
        <v>5</v>
      </c>
      <c r="C27" s="89" t="s">
        <v>2</v>
      </c>
      <c r="D27" s="89" t="s">
        <v>3</v>
      </c>
      <c r="E27" s="110"/>
      <c r="F27" s="152" t="s">
        <v>1</v>
      </c>
      <c r="G27" s="209" t="s">
        <v>9</v>
      </c>
      <c r="H27" s="210"/>
      <c r="I27" s="152" t="s">
        <v>36</v>
      </c>
      <c r="J27" s="152" t="s">
        <v>3</v>
      </c>
      <c r="K27" s="110"/>
      <c r="L27" s="90" t="s">
        <v>1</v>
      </c>
      <c r="M27" s="198" t="s">
        <v>9</v>
      </c>
      <c r="N27" s="199"/>
      <c r="O27" s="90" t="s">
        <v>36</v>
      </c>
      <c r="P27" s="90" t="s">
        <v>3</v>
      </c>
      <c r="Q27" s="30"/>
      <c r="R27" s="126" t="s">
        <v>1</v>
      </c>
      <c r="S27" s="215" t="s">
        <v>9</v>
      </c>
      <c r="T27" s="216"/>
      <c r="U27" s="126" t="s">
        <v>36</v>
      </c>
      <c r="V27" s="126" t="s">
        <v>3</v>
      </c>
    </row>
    <row r="28" spans="2:22" x14ac:dyDescent="0.25">
      <c r="B28" s="105"/>
      <c r="C28" s="41"/>
      <c r="D28" s="42"/>
      <c r="E28" s="30"/>
      <c r="F28" s="106"/>
      <c r="G28" s="204"/>
      <c r="H28" s="204"/>
      <c r="I28" s="105"/>
      <c r="J28" s="42"/>
      <c r="K28" s="35"/>
      <c r="L28" s="106"/>
      <c r="M28" s="204"/>
      <c r="N28" s="204"/>
      <c r="O28" s="105"/>
      <c r="P28" s="42"/>
      <c r="Q28" s="30"/>
      <c r="R28" s="113"/>
      <c r="S28" s="204"/>
      <c r="T28" s="204"/>
      <c r="U28" s="112"/>
      <c r="V28" s="42"/>
    </row>
    <row r="29" spans="2:22" x14ac:dyDescent="0.25">
      <c r="B29" s="105"/>
      <c r="C29" s="41"/>
      <c r="D29" s="42"/>
      <c r="E29" s="30"/>
      <c r="F29" s="106"/>
      <c r="G29" s="221"/>
      <c r="H29" s="222"/>
      <c r="I29" s="105"/>
      <c r="J29" s="44"/>
      <c r="K29" s="35"/>
      <c r="L29" s="106"/>
      <c r="M29" s="204"/>
      <c r="N29" s="204"/>
      <c r="O29" s="105"/>
      <c r="P29" s="44"/>
      <c r="Q29" s="30"/>
      <c r="R29" s="113"/>
      <c r="S29" s="204"/>
      <c r="T29" s="204"/>
      <c r="U29" s="112"/>
      <c r="V29" s="44"/>
    </row>
    <row r="30" spans="2:22" x14ac:dyDescent="0.25">
      <c r="B30" s="105"/>
      <c r="C30" s="41"/>
      <c r="D30" s="42"/>
      <c r="E30" s="30"/>
      <c r="F30" s="106"/>
      <c r="G30" s="221"/>
      <c r="H30" s="222"/>
      <c r="I30" s="105"/>
      <c r="J30" s="44"/>
      <c r="K30" s="35"/>
      <c r="L30" s="106"/>
      <c r="M30" s="204"/>
      <c r="N30" s="204"/>
      <c r="O30" s="105"/>
      <c r="P30" s="44"/>
      <c r="Q30" s="30"/>
      <c r="R30" s="113"/>
      <c r="S30" s="204"/>
      <c r="T30" s="204"/>
      <c r="U30" s="112"/>
      <c r="V30" s="44"/>
    </row>
    <row r="31" spans="2:22" x14ac:dyDescent="0.25">
      <c r="B31" s="105"/>
      <c r="C31" s="41"/>
      <c r="D31" s="42"/>
      <c r="E31" s="30"/>
      <c r="F31" s="106"/>
      <c r="G31" s="221"/>
      <c r="H31" s="222"/>
      <c r="I31" s="105"/>
      <c r="J31" s="44"/>
      <c r="K31" s="35"/>
      <c r="L31" s="106"/>
      <c r="M31" s="204"/>
      <c r="N31" s="204"/>
      <c r="O31" s="105"/>
      <c r="P31" s="44"/>
      <c r="Q31" s="30"/>
      <c r="R31" s="113"/>
      <c r="S31" s="204"/>
      <c r="T31" s="204"/>
      <c r="U31" s="112"/>
      <c r="V31" s="44"/>
    </row>
    <row r="32" spans="2:22" x14ac:dyDescent="0.25">
      <c r="B32" s="105"/>
      <c r="C32" s="41"/>
      <c r="D32" s="42"/>
      <c r="E32" s="30"/>
      <c r="F32" s="106"/>
      <c r="G32" s="221"/>
      <c r="H32" s="222"/>
      <c r="I32" s="105"/>
      <c r="J32" s="44"/>
      <c r="K32" s="35"/>
      <c r="L32" s="106"/>
      <c r="M32" s="204"/>
      <c r="N32" s="204"/>
      <c r="O32" s="105"/>
      <c r="P32" s="44"/>
      <c r="Q32" s="30"/>
      <c r="R32" s="113"/>
      <c r="S32" s="204"/>
      <c r="T32" s="204"/>
      <c r="U32" s="112"/>
      <c r="V32" s="44"/>
    </row>
    <row r="33" spans="2:22" x14ac:dyDescent="0.25">
      <c r="B33" s="105"/>
      <c r="C33" s="41"/>
      <c r="D33" s="42"/>
      <c r="E33" s="30"/>
      <c r="F33" s="106"/>
      <c r="G33" s="221"/>
      <c r="H33" s="222"/>
      <c r="I33" s="105"/>
      <c r="J33" s="44"/>
      <c r="K33" s="35"/>
      <c r="L33" s="106"/>
      <c r="M33" s="204"/>
      <c r="N33" s="204"/>
      <c r="O33" s="105"/>
      <c r="P33" s="44"/>
      <c r="Q33" s="30"/>
      <c r="R33" s="121"/>
      <c r="S33" s="204"/>
      <c r="T33" s="204"/>
      <c r="U33" s="120"/>
      <c r="V33" s="44"/>
    </row>
    <row r="34" spans="2:22" x14ac:dyDescent="0.25">
      <c r="B34" s="105"/>
      <c r="C34" s="41"/>
      <c r="D34" s="42"/>
      <c r="E34" s="30"/>
      <c r="F34" s="106"/>
      <c r="G34" s="221"/>
      <c r="H34" s="222"/>
      <c r="I34" s="105"/>
      <c r="J34" s="44"/>
      <c r="K34" s="35"/>
      <c r="L34" s="106"/>
      <c r="M34" s="204"/>
      <c r="N34" s="204"/>
      <c r="O34" s="105"/>
      <c r="P34" s="44"/>
      <c r="Q34" s="30"/>
      <c r="R34" s="121"/>
      <c r="S34" s="204"/>
      <c r="T34" s="204"/>
      <c r="U34" s="120"/>
      <c r="V34" s="44"/>
    </row>
    <row r="35" spans="2:22" x14ac:dyDescent="0.25">
      <c r="B35" s="105"/>
      <c r="C35" s="49"/>
      <c r="D35" s="42"/>
      <c r="E35" s="30"/>
      <c r="F35" s="46"/>
      <c r="G35" s="221"/>
      <c r="H35" s="222"/>
      <c r="I35" s="105"/>
      <c r="J35" s="42"/>
      <c r="K35" s="35"/>
      <c r="L35" s="46"/>
      <c r="M35" s="204"/>
      <c r="N35" s="204"/>
      <c r="O35" s="105"/>
      <c r="P35" s="42"/>
      <c r="Q35" s="30"/>
      <c r="R35" s="121"/>
      <c r="S35" s="204"/>
      <c r="T35" s="204"/>
      <c r="U35" s="120"/>
      <c r="V35" s="44"/>
    </row>
    <row r="36" spans="2:22" x14ac:dyDescent="0.25">
      <c r="B36" s="105"/>
      <c r="C36" s="49"/>
      <c r="D36" s="42"/>
      <c r="E36" s="30"/>
      <c r="F36" s="46"/>
      <c r="G36" s="221"/>
      <c r="H36" s="222"/>
      <c r="I36" s="105"/>
      <c r="J36" s="42"/>
      <c r="K36" s="35"/>
      <c r="L36" s="46"/>
      <c r="M36" s="204"/>
      <c r="N36" s="204"/>
      <c r="O36" s="105"/>
      <c r="P36" s="42"/>
      <c r="Q36" s="30"/>
      <c r="R36" s="121"/>
      <c r="S36" s="204"/>
      <c r="T36" s="204"/>
      <c r="U36" s="120"/>
      <c r="V36" s="44"/>
    </row>
    <row r="37" spans="2:22" x14ac:dyDescent="0.25">
      <c r="B37" s="105"/>
      <c r="C37" s="49"/>
      <c r="D37" s="42"/>
      <c r="E37" s="30"/>
      <c r="F37" s="46"/>
      <c r="G37" s="221"/>
      <c r="H37" s="222"/>
      <c r="I37" s="105"/>
      <c r="J37" s="42"/>
      <c r="K37" s="35"/>
      <c r="L37" s="46"/>
      <c r="M37" s="204"/>
      <c r="N37" s="204"/>
      <c r="O37" s="105"/>
      <c r="P37" s="42"/>
      <c r="Q37" s="30"/>
      <c r="R37" s="121"/>
      <c r="S37" s="204"/>
      <c r="T37" s="204"/>
      <c r="U37" s="120"/>
      <c r="V37" s="44"/>
    </row>
    <row r="38" spans="2:22" x14ac:dyDescent="0.25">
      <c r="B38" s="105"/>
      <c r="C38" s="49"/>
      <c r="D38" s="42"/>
      <c r="E38" s="30"/>
      <c r="F38" s="46"/>
      <c r="G38" s="221"/>
      <c r="H38" s="222"/>
      <c r="I38" s="105"/>
      <c r="J38" s="42"/>
      <c r="K38" s="35"/>
      <c r="L38" s="46"/>
      <c r="M38" s="204"/>
      <c r="N38" s="204"/>
      <c r="O38" s="105"/>
      <c r="P38" s="42"/>
      <c r="Q38" s="30"/>
      <c r="R38" s="121"/>
      <c r="S38" s="204"/>
      <c r="T38" s="204"/>
      <c r="U38" s="120"/>
      <c r="V38" s="44"/>
    </row>
    <row r="39" spans="2:22" x14ac:dyDescent="0.25">
      <c r="B39" s="105"/>
      <c r="C39" s="49"/>
      <c r="D39" s="42"/>
      <c r="E39" s="30"/>
      <c r="F39" s="46"/>
      <c r="G39" s="221"/>
      <c r="H39" s="222"/>
      <c r="I39" s="105"/>
      <c r="J39" s="42"/>
      <c r="K39" s="35"/>
      <c r="L39" s="46"/>
      <c r="M39" s="204"/>
      <c r="N39" s="204"/>
      <c r="O39" s="105"/>
      <c r="P39" s="42"/>
      <c r="Q39" s="30"/>
      <c r="R39" s="121"/>
      <c r="S39" s="204"/>
      <c r="T39" s="204"/>
      <c r="U39" s="120"/>
      <c r="V39" s="44"/>
    </row>
    <row r="40" spans="2:22" x14ac:dyDescent="0.25">
      <c r="B40" s="105"/>
      <c r="C40" s="49"/>
      <c r="D40" s="42"/>
      <c r="E40" s="30"/>
      <c r="F40" s="46"/>
      <c r="G40" s="221"/>
      <c r="H40" s="222"/>
      <c r="I40" s="105"/>
      <c r="J40" s="42"/>
      <c r="K40" s="35"/>
      <c r="L40" s="46"/>
      <c r="M40" s="204"/>
      <c r="N40" s="204"/>
      <c r="O40" s="105"/>
      <c r="P40" s="42"/>
      <c r="Q40" s="30"/>
      <c r="R40" s="121"/>
      <c r="S40" s="204"/>
      <c r="T40" s="204"/>
      <c r="U40" s="120"/>
      <c r="V40" s="44"/>
    </row>
    <row r="41" spans="2:22" x14ac:dyDescent="0.25">
      <c r="B41" s="105"/>
      <c r="C41" s="41"/>
      <c r="D41" s="42"/>
      <c r="E41" s="30"/>
      <c r="F41" s="106"/>
      <c r="G41" s="221"/>
      <c r="H41" s="222"/>
      <c r="I41" s="105"/>
      <c r="J41" s="42"/>
      <c r="K41" s="35"/>
      <c r="L41" s="106"/>
      <c r="M41" s="204"/>
      <c r="N41" s="204"/>
      <c r="O41" s="105"/>
      <c r="P41" s="42"/>
      <c r="Q41" s="30"/>
      <c r="R41" s="121"/>
      <c r="S41" s="204"/>
      <c r="T41" s="204"/>
      <c r="U41" s="120"/>
      <c r="V41" s="44"/>
    </row>
    <row r="42" spans="2:22" x14ac:dyDescent="0.25">
      <c r="B42" s="105"/>
      <c r="C42" s="41"/>
      <c r="D42" s="42"/>
      <c r="E42" s="30"/>
      <c r="F42" s="106"/>
      <c r="G42" s="221"/>
      <c r="H42" s="222"/>
      <c r="I42" s="105"/>
      <c r="J42" s="42"/>
      <c r="K42" s="35"/>
      <c r="L42" s="106"/>
      <c r="M42" s="204"/>
      <c r="N42" s="204"/>
      <c r="O42" s="105"/>
      <c r="P42" s="44"/>
      <c r="Q42" s="35"/>
      <c r="R42" s="121"/>
      <c r="S42" s="204"/>
      <c r="T42" s="204"/>
      <c r="U42" s="120"/>
      <c r="V42" s="44"/>
    </row>
    <row r="43" spans="2:22" x14ac:dyDescent="0.25">
      <c r="B43" s="71"/>
      <c r="C43" s="47"/>
      <c r="D43" s="48"/>
      <c r="E43" s="30"/>
      <c r="F43" s="106"/>
      <c r="G43" s="221"/>
      <c r="H43" s="222"/>
      <c r="I43" s="49"/>
      <c r="J43" s="42"/>
      <c r="K43" s="35"/>
      <c r="L43" s="106"/>
      <c r="M43" s="214"/>
      <c r="N43" s="214"/>
      <c r="O43" s="105"/>
      <c r="P43" s="42"/>
      <c r="Q43" s="30"/>
      <c r="R43" s="121"/>
      <c r="S43" s="204"/>
      <c r="T43" s="204"/>
      <c r="U43" s="120"/>
      <c r="V43" s="44"/>
    </row>
    <row r="44" spans="2:22" x14ac:dyDescent="0.25">
      <c r="B44" s="105"/>
      <c r="C44" s="41"/>
      <c r="D44" s="49"/>
      <c r="F44" s="106"/>
      <c r="G44" s="221"/>
      <c r="H44" s="222"/>
      <c r="I44" s="49"/>
      <c r="J44" s="50"/>
      <c r="K44" s="35"/>
      <c r="L44" s="106"/>
      <c r="M44" s="214"/>
      <c r="N44" s="214"/>
      <c r="O44" s="105"/>
      <c r="P44" s="50"/>
      <c r="Q44" s="30"/>
      <c r="R44" s="121"/>
      <c r="S44" s="204"/>
      <c r="T44" s="204"/>
      <c r="U44" s="120"/>
      <c r="V44" s="44"/>
    </row>
    <row r="45" spans="2:22" x14ac:dyDescent="0.25">
      <c r="B45" s="105"/>
      <c r="C45" s="41"/>
      <c r="D45" s="49"/>
      <c r="F45" s="106"/>
      <c r="G45" s="221"/>
      <c r="H45" s="222"/>
      <c r="I45" s="49"/>
      <c r="J45" s="50"/>
      <c r="K45" s="35"/>
      <c r="L45" s="106"/>
      <c r="M45" s="221"/>
      <c r="N45" s="222"/>
      <c r="O45" s="105"/>
      <c r="P45" s="50"/>
      <c r="Q45" s="30"/>
      <c r="R45" s="121"/>
      <c r="S45" s="204"/>
      <c r="T45" s="204"/>
      <c r="U45" s="120"/>
      <c r="V45" s="44"/>
    </row>
    <row r="46" spans="2:22" x14ac:dyDescent="0.25">
      <c r="B46" s="105"/>
      <c r="C46" s="72"/>
      <c r="D46" s="51"/>
      <c r="E46" s="33"/>
      <c r="F46" s="106"/>
      <c r="G46" s="221"/>
      <c r="H46" s="222"/>
      <c r="I46" s="49"/>
      <c r="J46" s="50"/>
      <c r="K46" s="35"/>
      <c r="L46" s="106"/>
      <c r="M46" s="221"/>
      <c r="N46" s="222"/>
      <c r="O46" s="105"/>
      <c r="P46" s="50"/>
      <c r="Q46" s="30"/>
      <c r="R46" s="121"/>
      <c r="S46" s="204"/>
      <c r="T46" s="204"/>
      <c r="U46" s="120"/>
      <c r="V46" s="44"/>
    </row>
    <row r="47" spans="2:22" x14ac:dyDescent="0.25">
      <c r="B47" s="105"/>
      <c r="C47" s="41"/>
      <c r="D47" s="49"/>
      <c r="F47" s="106"/>
      <c r="G47" s="221"/>
      <c r="H47" s="222"/>
      <c r="I47" s="49"/>
      <c r="J47" s="50"/>
      <c r="K47" s="35"/>
      <c r="L47" s="106"/>
      <c r="M47" s="221"/>
      <c r="N47" s="222"/>
      <c r="O47" s="105"/>
      <c r="P47" s="50"/>
      <c r="Q47" s="30"/>
      <c r="R47" s="121"/>
      <c r="S47" s="204"/>
      <c r="T47" s="204"/>
      <c r="U47" s="120"/>
      <c r="V47" s="44"/>
    </row>
    <row r="48" spans="2:22" x14ac:dyDescent="0.25">
      <c r="B48" s="105"/>
      <c r="C48" s="41"/>
      <c r="D48" s="49"/>
      <c r="F48" s="106"/>
      <c r="G48" s="221"/>
      <c r="H48" s="222"/>
      <c r="I48" s="49"/>
      <c r="J48" s="50"/>
      <c r="K48" s="35"/>
      <c r="L48" s="106"/>
      <c r="M48" s="221"/>
      <c r="N48" s="222"/>
      <c r="O48" s="105"/>
      <c r="P48" s="50"/>
      <c r="Q48" s="30"/>
      <c r="R48" s="121"/>
      <c r="S48" s="204"/>
      <c r="T48" s="204"/>
      <c r="U48" s="120"/>
      <c r="V48" s="44"/>
    </row>
    <row r="49" spans="2:22" x14ac:dyDescent="0.25">
      <c r="B49" s="105"/>
      <c r="C49" s="41"/>
      <c r="D49" s="49"/>
      <c r="F49" s="106"/>
      <c r="G49" s="221"/>
      <c r="H49" s="222"/>
      <c r="I49" s="49"/>
      <c r="J49" s="50"/>
      <c r="K49" s="35"/>
      <c r="L49" s="106"/>
      <c r="M49" s="221"/>
      <c r="N49" s="222"/>
      <c r="O49" s="105"/>
      <c r="P49" s="50"/>
      <c r="Q49" s="33"/>
      <c r="R49" s="121"/>
      <c r="S49" s="204"/>
      <c r="T49" s="204"/>
      <c r="U49" s="120"/>
      <c r="V49" s="44"/>
    </row>
    <row r="50" spans="2:22" x14ac:dyDescent="0.25">
      <c r="B50" s="105"/>
      <c r="C50" s="41"/>
      <c r="D50" s="49"/>
      <c r="F50" s="106"/>
      <c r="G50" s="221"/>
      <c r="H50" s="222"/>
      <c r="I50" s="49"/>
      <c r="J50" s="50"/>
      <c r="K50" s="33"/>
      <c r="L50" s="106"/>
      <c r="M50" s="221"/>
      <c r="N50" s="222"/>
      <c r="O50" s="49"/>
      <c r="P50" s="51"/>
      <c r="R50" s="121"/>
      <c r="S50" s="204"/>
      <c r="T50" s="204"/>
      <c r="U50" s="120"/>
      <c r="V50" s="44"/>
    </row>
    <row r="51" spans="2:22" x14ac:dyDescent="0.25">
      <c r="B51" s="105"/>
      <c r="C51" s="41"/>
      <c r="D51" s="49"/>
      <c r="F51" s="106"/>
      <c r="G51" s="221"/>
      <c r="H51" s="222"/>
      <c r="I51" s="49"/>
      <c r="J51" s="51"/>
      <c r="L51" s="106"/>
      <c r="M51" s="221"/>
      <c r="N51" s="222"/>
      <c r="O51" s="49"/>
      <c r="P51" s="49"/>
      <c r="R51" s="121"/>
      <c r="S51" s="204"/>
      <c r="T51" s="204"/>
      <c r="U51" s="120"/>
      <c r="V51" s="44"/>
    </row>
    <row r="52" spans="2:22" x14ac:dyDescent="0.25">
      <c r="B52" s="105"/>
      <c r="C52" s="41"/>
      <c r="D52" s="49"/>
      <c r="F52" s="106"/>
      <c r="G52" s="221"/>
      <c r="H52" s="222"/>
      <c r="I52" s="49"/>
      <c r="J52" s="49"/>
      <c r="L52" s="106"/>
      <c r="M52" s="221"/>
      <c r="N52" s="222"/>
      <c r="O52" s="49"/>
      <c r="P52" s="49"/>
      <c r="R52" s="121"/>
      <c r="S52" s="204"/>
      <c r="T52" s="204"/>
      <c r="U52" s="120"/>
      <c r="V52" s="44"/>
    </row>
    <row r="53" spans="2:22" x14ac:dyDescent="0.25">
      <c r="B53" s="110"/>
      <c r="Q53" s="33"/>
    </row>
    <row r="54" spans="2:22" x14ac:dyDescent="0.25">
      <c r="C54" s="74" t="s">
        <v>83</v>
      </c>
      <c r="D54" s="14">
        <f>SUM(D28:D53)</f>
        <v>0</v>
      </c>
      <c r="I54" s="15" t="s">
        <v>4</v>
      </c>
      <c r="J54" s="14">
        <f>SUM(J28:J52)</f>
        <v>0</v>
      </c>
      <c r="K54" s="33"/>
      <c r="O54" s="15" t="s">
        <v>4</v>
      </c>
      <c r="P54" s="14">
        <f>SUM(P28:P52)</f>
        <v>0</v>
      </c>
      <c r="Q54" s="55"/>
      <c r="U54" s="15" t="s">
        <v>4</v>
      </c>
      <c r="V54" s="14">
        <f>SUM(V28:V52)</f>
        <v>0</v>
      </c>
    </row>
    <row r="55" spans="2:22" x14ac:dyDescent="0.25">
      <c r="G55" s="33"/>
      <c r="I55" s="63" t="s">
        <v>50</v>
      </c>
      <c r="J55" s="61" t="e">
        <f>J54/D54</f>
        <v>#DIV/0!</v>
      </c>
      <c r="L55" s="56"/>
      <c r="M55" s="56"/>
      <c r="N55" s="56"/>
      <c r="O55" s="63" t="s">
        <v>50</v>
      </c>
      <c r="P55" s="61" t="e">
        <f>SUM(P54+V54)/D54</f>
        <v>#DIV/0!</v>
      </c>
      <c r="R55" s="56"/>
      <c r="S55" s="56"/>
      <c r="T55" s="56"/>
      <c r="U55" s="63"/>
      <c r="V55" s="61"/>
    </row>
    <row r="56" spans="2:22" x14ac:dyDescent="0.25">
      <c r="G56" s="33"/>
      <c r="Q56" s="57"/>
    </row>
    <row r="57" spans="2:22" x14ac:dyDescent="0.25">
      <c r="B57" s="93" t="s">
        <v>16</v>
      </c>
      <c r="C57" s="93" t="s">
        <v>3</v>
      </c>
      <c r="D57" s="93" t="s">
        <v>1</v>
      </c>
      <c r="I57" s="184" t="s">
        <v>35</v>
      </c>
      <c r="J57" s="184"/>
      <c r="K57" s="184"/>
      <c r="L57" s="184"/>
      <c r="N57" s="191" t="s">
        <v>14</v>
      </c>
      <c r="O57" s="191"/>
      <c r="P57" s="62">
        <f>IF(P54+V54&gt;J54,(P54+V54-J54),0)</f>
        <v>0</v>
      </c>
    </row>
    <row r="58" spans="2:22" x14ac:dyDescent="0.25">
      <c r="B58" s="105">
        <v>1</v>
      </c>
      <c r="C58" s="50">
        <v>0</v>
      </c>
      <c r="D58" s="58"/>
      <c r="I58" s="122" t="s">
        <v>36</v>
      </c>
      <c r="J58" s="219" t="s">
        <v>2</v>
      </c>
      <c r="K58" s="185"/>
      <c r="L58" s="220"/>
      <c r="T58" s="56"/>
    </row>
    <row r="59" spans="2:22" x14ac:dyDescent="0.25">
      <c r="B59" s="105">
        <v>2</v>
      </c>
      <c r="C59" s="50"/>
      <c r="D59" s="58"/>
      <c r="I59" s="124" t="s">
        <v>23</v>
      </c>
      <c r="J59" s="217" t="s">
        <v>33</v>
      </c>
      <c r="K59" s="217"/>
      <c r="L59" s="217"/>
      <c r="S59" s="24"/>
    </row>
    <row r="60" spans="2:22" x14ac:dyDescent="0.25">
      <c r="B60" s="105">
        <v>3</v>
      </c>
      <c r="C60" s="50"/>
      <c r="D60" s="105"/>
      <c r="I60" s="124" t="s">
        <v>24</v>
      </c>
      <c r="J60" s="217" t="s">
        <v>34</v>
      </c>
      <c r="K60" s="217"/>
      <c r="L60" s="217"/>
      <c r="R60" s="53"/>
      <c r="S60" s="33"/>
      <c r="T60" s="33"/>
    </row>
    <row r="61" spans="2:22" x14ac:dyDescent="0.25">
      <c r="B61" s="105">
        <v>4</v>
      </c>
      <c r="C61" s="50"/>
      <c r="D61" s="105"/>
      <c r="I61" s="124" t="s">
        <v>25</v>
      </c>
      <c r="J61" s="217" t="s">
        <v>18</v>
      </c>
      <c r="K61" s="217"/>
      <c r="L61" s="217"/>
    </row>
    <row r="62" spans="2:22" x14ac:dyDescent="0.25">
      <c r="B62" s="105">
        <v>5</v>
      </c>
      <c r="C62" s="50"/>
      <c r="D62" s="105"/>
      <c r="I62" s="124" t="s">
        <v>26</v>
      </c>
      <c r="J62" s="217" t="s">
        <v>19</v>
      </c>
      <c r="K62" s="217"/>
      <c r="L62" s="217"/>
      <c r="M62" s="33"/>
      <c r="N62" s="33"/>
    </row>
    <row r="63" spans="2:22" x14ac:dyDescent="0.25">
      <c r="B63" s="105">
        <v>6</v>
      </c>
      <c r="C63" s="50"/>
      <c r="D63" s="105"/>
      <c r="I63" s="124" t="s">
        <v>27</v>
      </c>
      <c r="J63" s="217" t="s">
        <v>10</v>
      </c>
      <c r="K63" s="217"/>
      <c r="L63" s="217"/>
    </row>
    <row r="64" spans="2:22" x14ac:dyDescent="0.25">
      <c r="B64" s="105">
        <v>7</v>
      </c>
      <c r="C64" s="50"/>
      <c r="D64" s="105"/>
      <c r="I64" s="124" t="s">
        <v>28</v>
      </c>
      <c r="J64" s="217" t="s">
        <v>29</v>
      </c>
      <c r="K64" s="217"/>
      <c r="L64" s="217"/>
    </row>
    <row r="65" spans="2:12" x14ac:dyDescent="0.25">
      <c r="B65" s="105">
        <v>8</v>
      </c>
      <c r="C65" s="50"/>
      <c r="D65" s="105"/>
      <c r="I65" s="124" t="s">
        <v>30</v>
      </c>
      <c r="J65" s="217" t="s">
        <v>11</v>
      </c>
      <c r="K65" s="217"/>
      <c r="L65" s="217"/>
    </row>
    <row r="66" spans="2:12" x14ac:dyDescent="0.25">
      <c r="B66" s="105">
        <v>9</v>
      </c>
      <c r="C66" s="50"/>
      <c r="D66" s="105"/>
      <c r="I66" s="124" t="s">
        <v>31</v>
      </c>
      <c r="J66" s="217" t="s">
        <v>12</v>
      </c>
      <c r="K66" s="217"/>
      <c r="L66" s="217"/>
    </row>
    <row r="67" spans="2:12" x14ac:dyDescent="0.25">
      <c r="B67" s="105">
        <v>10</v>
      </c>
      <c r="C67" s="50"/>
      <c r="D67" s="105"/>
      <c r="I67" s="124" t="s">
        <v>32</v>
      </c>
      <c r="J67" s="217" t="s">
        <v>13</v>
      </c>
      <c r="K67" s="217"/>
      <c r="L67" s="217"/>
    </row>
    <row r="68" spans="2:12" x14ac:dyDescent="0.25">
      <c r="I68" s="124" t="s">
        <v>44</v>
      </c>
      <c r="J68" s="217" t="s">
        <v>43</v>
      </c>
      <c r="K68" s="217"/>
      <c r="L68" s="217"/>
    </row>
    <row r="69" spans="2:12" x14ac:dyDescent="0.25">
      <c r="B69" s="74" t="s">
        <v>83</v>
      </c>
      <c r="C69" s="14">
        <f>SUM(C58:C67)</f>
        <v>0</v>
      </c>
    </row>
    <row r="72" spans="2:12" x14ac:dyDescent="0.25">
      <c r="B72" s="93" t="s">
        <v>16</v>
      </c>
      <c r="C72" s="93" t="s">
        <v>49</v>
      </c>
      <c r="D72" s="93" t="s">
        <v>1</v>
      </c>
    </row>
    <row r="73" spans="2:12" x14ac:dyDescent="0.25">
      <c r="B73" s="105">
        <v>1</v>
      </c>
      <c r="C73" s="50">
        <f>J54-C58</f>
        <v>0</v>
      </c>
      <c r="D73" s="117"/>
    </row>
    <row r="74" spans="2:12" x14ac:dyDescent="0.25">
      <c r="B74" s="105">
        <v>2</v>
      </c>
      <c r="C74" s="50"/>
      <c r="D74" s="117"/>
    </row>
    <row r="76" spans="2:12" x14ac:dyDescent="0.25">
      <c r="B76" s="74" t="s">
        <v>83</v>
      </c>
      <c r="C76" s="14">
        <f>SUM(D73:D74)</f>
        <v>0</v>
      </c>
    </row>
    <row r="83" spans="3:6" x14ac:dyDescent="0.25">
      <c r="F83" s="59"/>
    </row>
    <row r="84" spans="3:6" x14ac:dyDescent="0.25">
      <c r="C84" s="54"/>
    </row>
    <row r="85" spans="3:6" x14ac:dyDescent="0.25">
      <c r="C85" s="54"/>
    </row>
    <row r="86" spans="3:6" x14ac:dyDescent="0.25">
      <c r="C86" s="54"/>
    </row>
    <row r="87" spans="3:6" x14ac:dyDescent="0.25">
      <c r="C87" s="54"/>
    </row>
    <row r="88" spans="3:6" x14ac:dyDescent="0.25">
      <c r="C88" s="54"/>
    </row>
    <row r="89" spans="3:6" x14ac:dyDescent="0.25">
      <c r="C89" s="54"/>
    </row>
    <row r="90" spans="3:6" x14ac:dyDescent="0.25">
      <c r="C90" s="54"/>
    </row>
    <row r="91" spans="3:6" x14ac:dyDescent="0.25">
      <c r="C91" s="54"/>
    </row>
    <row r="92" spans="3:6" x14ac:dyDescent="0.25">
      <c r="C92" s="54"/>
    </row>
    <row r="93" spans="3:6" x14ac:dyDescent="0.25">
      <c r="C93" s="54"/>
    </row>
    <row r="94" spans="3:6" x14ac:dyDescent="0.25">
      <c r="C94" s="54"/>
    </row>
    <row r="95" spans="3:6" x14ac:dyDescent="0.25">
      <c r="C95" s="54"/>
    </row>
    <row r="96" spans="3:6" x14ac:dyDescent="0.25">
      <c r="C96" s="54"/>
    </row>
    <row r="97" spans="3:3" x14ac:dyDescent="0.25">
      <c r="C97" s="54"/>
    </row>
    <row r="98" spans="3:3" x14ac:dyDescent="0.25">
      <c r="C98" s="54"/>
    </row>
    <row r="99" spans="3:3" x14ac:dyDescent="0.25">
      <c r="C99" s="54"/>
    </row>
  </sheetData>
  <sheetProtection algorithmName="SHA-512" hashValue="0bs5JImNlEd58fpM4VuL8iyIC3bvS55lOh5yQaQ86FNWNZGKJ3nO9WHFBSlV+MzgoMDQMY59N5QrpLM/2wJigQ==" saltValue="kxIbpnxmVS/tTSsEgOcUug==" spinCount="100000" sheet="1" formatCells="0" formatColumns="0" formatRows="0" insertRows="0" insertHyperlinks="0" deleteRows="0" autoFilter="0" pivotTables="0"/>
  <mergeCells count="104">
    <mergeCell ref="S2:AJ2"/>
    <mergeCell ref="S3:AJ3"/>
    <mergeCell ref="A1:B2"/>
    <mergeCell ref="D2:I2"/>
    <mergeCell ref="N2:O2"/>
    <mergeCell ref="B9:B11"/>
    <mergeCell ref="G32:H32"/>
    <mergeCell ref="G33:H33"/>
    <mergeCell ref="M32:N32"/>
    <mergeCell ref="M33:N33"/>
    <mergeCell ref="G31:H31"/>
    <mergeCell ref="G30:H30"/>
    <mergeCell ref="B13:B17"/>
    <mergeCell ref="B26:D26"/>
    <mergeCell ref="F26:J26"/>
    <mergeCell ref="L26:P26"/>
    <mergeCell ref="G27:H27"/>
    <mergeCell ref="M27:N27"/>
    <mergeCell ref="G28:H28"/>
    <mergeCell ref="M28:N28"/>
    <mergeCell ref="G29:H29"/>
    <mergeCell ref="M29:N29"/>
    <mergeCell ref="M30:N30"/>
    <mergeCell ref="B19:B23"/>
    <mergeCell ref="G34:H34"/>
    <mergeCell ref="G40:H40"/>
    <mergeCell ref="M40:N40"/>
    <mergeCell ref="G36:H36"/>
    <mergeCell ref="G37:H37"/>
    <mergeCell ref="G38:H38"/>
    <mergeCell ref="G39:H39"/>
    <mergeCell ref="M34:N34"/>
    <mergeCell ref="M36:N36"/>
    <mergeCell ref="M37:N37"/>
    <mergeCell ref="M38:N38"/>
    <mergeCell ref="M39:N39"/>
    <mergeCell ref="G35:H35"/>
    <mergeCell ref="M35:N35"/>
    <mergeCell ref="G44:H44"/>
    <mergeCell ref="M44:N44"/>
    <mergeCell ref="G45:H45"/>
    <mergeCell ref="M45:N45"/>
    <mergeCell ref="G46:H46"/>
    <mergeCell ref="M46:N46"/>
    <mergeCell ref="G41:H41"/>
    <mergeCell ref="M41:N41"/>
    <mergeCell ref="G42:H42"/>
    <mergeCell ref="M42:N42"/>
    <mergeCell ref="G43:H43"/>
    <mergeCell ref="M43:N43"/>
    <mergeCell ref="G50:H50"/>
    <mergeCell ref="M50:N50"/>
    <mergeCell ref="G51:H51"/>
    <mergeCell ref="M51:N51"/>
    <mergeCell ref="G52:H52"/>
    <mergeCell ref="M52:N52"/>
    <mergeCell ref="G47:H47"/>
    <mergeCell ref="M47:N47"/>
    <mergeCell ref="G48:H48"/>
    <mergeCell ref="M48:N48"/>
    <mergeCell ref="G49:H49"/>
    <mergeCell ref="M49:N49"/>
    <mergeCell ref="J68:L68"/>
    <mergeCell ref="J60:L60"/>
    <mergeCell ref="J61:L61"/>
    <mergeCell ref="J62:L62"/>
    <mergeCell ref="J63:L63"/>
    <mergeCell ref="J64:L64"/>
    <mergeCell ref="J65:L65"/>
    <mergeCell ref="J59:L59"/>
    <mergeCell ref="I57:L57"/>
    <mergeCell ref="N57:O57"/>
    <mergeCell ref="J58:L58"/>
    <mergeCell ref="J66:L66"/>
    <mergeCell ref="J67:L67"/>
    <mergeCell ref="M31:N31"/>
    <mergeCell ref="R26:V26"/>
    <mergeCell ref="S52:T52"/>
    <mergeCell ref="S14:AA14"/>
    <mergeCell ref="S47:T47"/>
    <mergeCell ref="S48:T48"/>
    <mergeCell ref="S51:T51"/>
    <mergeCell ref="S42:T42"/>
    <mergeCell ref="S43:T43"/>
    <mergeCell ref="S27:T27"/>
    <mergeCell ref="S28:T28"/>
    <mergeCell ref="S49:T49"/>
    <mergeCell ref="S50:T50"/>
    <mergeCell ref="S29:T29"/>
    <mergeCell ref="S30:T30"/>
    <mergeCell ref="S31:T31"/>
    <mergeCell ref="S44:T44"/>
    <mergeCell ref="S45:T45"/>
    <mergeCell ref="S46:T46"/>
    <mergeCell ref="S37:T37"/>
    <mergeCell ref="S38:T38"/>
    <mergeCell ref="S39:T39"/>
    <mergeCell ref="S40:T40"/>
    <mergeCell ref="S41:T41"/>
    <mergeCell ref="S32:T32"/>
    <mergeCell ref="S33:T33"/>
    <mergeCell ref="S34:T34"/>
    <mergeCell ref="S35:T35"/>
    <mergeCell ref="S36:T36"/>
  </mergeCells>
  <printOptions gridLines="1"/>
  <pageMargins left="0.45" right="0.45" top="0.75" bottom="0.75" header="0.3" footer="0.3"/>
  <pageSetup scale="24" orientation="landscape" horizontalDpi="1200" verticalDpi="1200" r:id="rId1"/>
  <headerFooter>
    <oddHeader>&amp;LWater Resources Development Grant Program&amp;C&amp;"-,Bold"Reimbursement Tracking Summary - Non-Federal Cost-Share</oddHeader>
    <oddFooter>&amp;LRevised: 5/7/21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8B2F-3C00-4216-948E-4091317EA27B}">
  <sheetPr>
    <pageSetUpPr fitToPage="1"/>
  </sheetPr>
  <dimension ref="A1:AK89"/>
  <sheetViews>
    <sheetView zoomScale="55" zoomScaleNormal="55" zoomScalePageLayoutView="70" workbookViewId="0">
      <selection activeCell="D2" sqref="D2:I2"/>
    </sheetView>
  </sheetViews>
  <sheetFormatPr defaultColWidth="8.81640625" defaultRowHeight="13.8" x14ac:dyDescent="0.25"/>
  <cols>
    <col min="1" max="1" width="0.81640625" style="16" customWidth="1"/>
    <col min="2" max="2" width="16.81640625" style="16" customWidth="1"/>
    <col min="3" max="3" width="31.90625" style="16" customWidth="1"/>
    <col min="4" max="4" width="16.90625" style="16" customWidth="1"/>
    <col min="5" max="5" width="4.1796875" style="17" customWidth="1"/>
    <col min="6" max="6" width="16.6328125" style="16" customWidth="1"/>
    <col min="7" max="10" width="13.7265625" style="16" customWidth="1"/>
    <col min="11" max="11" width="1.7265625" style="18" customWidth="1"/>
    <col min="12" max="12" width="18.54296875" style="16" customWidth="1"/>
    <col min="13" max="16" width="13.7265625" style="16" customWidth="1"/>
    <col min="17" max="17" width="6.1796875" style="16" customWidth="1"/>
    <col min="18" max="18" width="37" style="16" customWidth="1"/>
    <col min="19" max="19" width="18.7265625" style="16" customWidth="1"/>
    <col min="20" max="20" width="4.6328125" style="16" customWidth="1"/>
    <col min="21" max="21" width="10.453125" style="16" customWidth="1"/>
    <col min="22" max="22" width="12" style="16" customWidth="1"/>
    <col min="23" max="23" width="8.81640625" style="16"/>
    <col min="24" max="24" width="11.26953125" style="16" customWidth="1"/>
    <col min="25" max="25" width="8.81640625" style="16"/>
    <col min="26" max="26" width="21.453125" style="16" customWidth="1"/>
    <col min="27" max="27" width="18.54296875" style="16" customWidth="1"/>
    <col min="28" max="31" width="8.81640625" style="16"/>
    <col min="32" max="32" width="10.08984375" style="16" customWidth="1"/>
    <col min="33" max="34" width="8.81640625" style="16"/>
    <col min="35" max="35" width="10.08984375" style="16" customWidth="1"/>
    <col min="36" max="36" width="8.81640625" style="16"/>
    <col min="37" max="37" width="4.453125" style="16" customWidth="1"/>
    <col min="38" max="16384" width="8.81640625" style="16"/>
  </cols>
  <sheetData>
    <row r="1" spans="1:37" ht="14.4" thickBot="1" x14ac:dyDescent="0.3">
      <c r="A1" s="183"/>
      <c r="B1" s="183"/>
      <c r="C1" s="15"/>
    </row>
    <row r="2" spans="1:37" ht="21" customHeight="1" thickBot="1" x14ac:dyDescent="0.3">
      <c r="A2" s="183"/>
      <c r="B2" s="183"/>
      <c r="C2" s="157" t="s">
        <v>37</v>
      </c>
      <c r="D2" s="200"/>
      <c r="E2" s="201"/>
      <c r="F2" s="201"/>
      <c r="G2" s="201"/>
      <c r="H2" s="201"/>
      <c r="I2" s="202"/>
      <c r="N2" s="191" t="s">
        <v>39</v>
      </c>
      <c r="O2" s="191"/>
      <c r="P2" s="19"/>
      <c r="Q2" s="20"/>
      <c r="R2" s="98" t="s">
        <v>75</v>
      </c>
      <c r="S2" s="179" t="s">
        <v>41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80"/>
    </row>
    <row r="3" spans="1:37" ht="14.4" thickBot="1" x14ac:dyDescent="0.3">
      <c r="A3" s="15"/>
      <c r="B3" s="15"/>
      <c r="C3" s="157" t="s">
        <v>40</v>
      </c>
      <c r="D3" s="21"/>
      <c r="E3" s="22"/>
      <c r="F3" s="23"/>
      <c r="G3" s="23"/>
      <c r="H3" s="23"/>
      <c r="I3" s="23"/>
      <c r="R3" s="114"/>
      <c r="S3" s="170" t="s">
        <v>116</v>
      </c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2"/>
    </row>
    <row r="4" spans="1:37" ht="14.4" thickBot="1" x14ac:dyDescent="0.3">
      <c r="A4" s="15"/>
      <c r="B4" s="15"/>
      <c r="C4" s="157" t="s">
        <v>110</v>
      </c>
      <c r="D4" s="156">
        <f>SUM(D9+D13+D19)</f>
        <v>0</v>
      </c>
      <c r="E4" s="22"/>
      <c r="F4" s="23"/>
      <c r="G4" s="23"/>
      <c r="H4" s="23"/>
      <c r="I4" s="23"/>
      <c r="R4" s="9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5"/>
      <c r="AG4" s="15"/>
      <c r="AH4" s="15"/>
      <c r="AI4" s="15"/>
      <c r="AJ4" s="15"/>
      <c r="AK4" s="76"/>
    </row>
    <row r="5" spans="1:37" ht="14.4" thickBot="1" x14ac:dyDescent="0.3">
      <c r="A5" s="15"/>
      <c r="B5" s="15"/>
      <c r="C5" s="157" t="s">
        <v>38</v>
      </c>
      <c r="D5" s="144">
        <f>D9</f>
        <v>0</v>
      </c>
      <c r="E5" s="22"/>
      <c r="F5" s="23"/>
      <c r="G5" s="23"/>
      <c r="H5" s="23"/>
      <c r="I5" s="23"/>
      <c r="R5" s="153" t="s">
        <v>47</v>
      </c>
      <c r="S5" s="11" t="s">
        <v>78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5"/>
      <c r="AG5" s="15"/>
      <c r="AH5" s="15"/>
      <c r="AI5" s="15"/>
      <c r="AJ5" s="15"/>
      <c r="AK5" s="76"/>
    </row>
    <row r="6" spans="1:37" ht="14.4" thickBot="1" x14ac:dyDescent="0.3">
      <c r="A6" s="15"/>
      <c r="B6" s="15"/>
      <c r="C6" s="157" t="s">
        <v>48</v>
      </c>
      <c r="D6" s="68">
        <f>D5*0.9</f>
        <v>0</v>
      </c>
      <c r="G6" s="25"/>
      <c r="R6" s="99" t="s">
        <v>42</v>
      </c>
      <c r="S6" s="11" t="s">
        <v>76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5"/>
      <c r="AG6" s="15"/>
      <c r="AH6" s="15"/>
      <c r="AI6" s="15"/>
      <c r="AJ6" s="15"/>
      <c r="AK6" s="76"/>
    </row>
    <row r="7" spans="1:37" ht="14.4" thickBot="1" x14ac:dyDescent="0.3">
      <c r="A7" s="15"/>
      <c r="B7" s="15"/>
      <c r="C7" s="157" t="s">
        <v>93</v>
      </c>
      <c r="D7" s="68">
        <f>D6-C53</f>
        <v>0</v>
      </c>
      <c r="G7" s="25"/>
      <c r="Q7" s="26"/>
      <c r="R7" s="125" t="s">
        <v>97</v>
      </c>
      <c r="S7" s="15" t="s">
        <v>80</v>
      </c>
      <c r="T7" s="15"/>
      <c r="U7" s="15"/>
      <c r="V7" s="15"/>
      <c r="W7" s="15"/>
      <c r="X7" s="15"/>
      <c r="Y7" s="15"/>
      <c r="Z7" s="15"/>
      <c r="AA7" s="15"/>
      <c r="AB7" s="11"/>
      <c r="AC7" s="11"/>
      <c r="AD7" s="11"/>
      <c r="AE7" s="11"/>
      <c r="AF7" s="15"/>
      <c r="AG7" s="15"/>
      <c r="AH7" s="15"/>
      <c r="AI7" s="15"/>
      <c r="AJ7" s="15"/>
      <c r="AK7" s="76"/>
    </row>
    <row r="8" spans="1:37" x14ac:dyDescent="0.25">
      <c r="A8" s="15"/>
      <c r="B8" s="15"/>
      <c r="C8" s="139"/>
      <c r="F8" s="140" t="s">
        <v>33</v>
      </c>
      <c r="G8" s="138" t="s">
        <v>17</v>
      </c>
      <c r="H8" s="137" t="s">
        <v>18</v>
      </c>
      <c r="I8" s="137" t="s">
        <v>19</v>
      </c>
      <c r="J8" s="137" t="s">
        <v>10</v>
      </c>
      <c r="K8" s="104"/>
      <c r="L8" s="141" t="s">
        <v>20</v>
      </c>
      <c r="M8" s="137" t="s">
        <v>11</v>
      </c>
      <c r="N8" s="137" t="s">
        <v>12</v>
      </c>
      <c r="O8" s="137" t="s">
        <v>13</v>
      </c>
      <c r="P8" s="137" t="s">
        <v>43</v>
      </c>
      <c r="Q8" s="30"/>
      <c r="R8" s="100" t="s">
        <v>102</v>
      </c>
      <c r="S8" s="11" t="s">
        <v>77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76"/>
    </row>
    <row r="9" spans="1:37" x14ac:dyDescent="0.25">
      <c r="A9" s="15"/>
      <c r="B9" s="192" t="s">
        <v>45</v>
      </c>
      <c r="C9" s="145" t="s">
        <v>6</v>
      </c>
      <c r="D9" s="148">
        <f>SUM(F9:P9)</f>
        <v>0</v>
      </c>
      <c r="E9" s="27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/>
      <c r="L9" s="27">
        <v>0</v>
      </c>
      <c r="M9" s="28">
        <v>0</v>
      </c>
      <c r="N9" s="27">
        <v>0</v>
      </c>
      <c r="O9" s="27">
        <v>0</v>
      </c>
      <c r="P9" s="29">
        <v>0</v>
      </c>
      <c r="Q9" s="30"/>
      <c r="R9" s="96" t="s">
        <v>112</v>
      </c>
      <c r="S9" s="11" t="s">
        <v>85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5"/>
      <c r="AG9" s="15"/>
      <c r="AH9" s="15"/>
      <c r="AI9" s="15"/>
      <c r="AJ9" s="15"/>
      <c r="AK9" s="76"/>
    </row>
    <row r="10" spans="1:37" x14ac:dyDescent="0.25">
      <c r="A10" s="15"/>
      <c r="B10" s="193"/>
      <c r="C10" s="154" t="s">
        <v>7</v>
      </c>
      <c r="D10" s="1">
        <f>SUM(F10:P10)</f>
        <v>0</v>
      </c>
      <c r="E10" s="1"/>
      <c r="F10" s="1">
        <f>SUMIF($I$28:$I$39,"A",$J$28:$J$39)</f>
        <v>0</v>
      </c>
      <c r="G10" s="1">
        <f>SUMIF($I$28:$I$39,"D",$J$28:$J$39)</f>
        <v>0</v>
      </c>
      <c r="H10" s="1">
        <f>SUMIF($I$28:$I$39,"P",$J$28:$J$39)</f>
        <v>0</v>
      </c>
      <c r="I10" s="1">
        <f>SUMIF($I$28:$I$39,"S",$J$28:$J$39)</f>
        <v>0</v>
      </c>
      <c r="J10" s="1">
        <f>SUMIF($I$28:$I$39,"C",$J$28:$J$39)</f>
        <v>0</v>
      </c>
      <c r="K10" s="2"/>
      <c r="L10" s="1">
        <f>SUMIF($I$28:$I$39,"CO",$J$28:$J$39)</f>
        <v>0</v>
      </c>
      <c r="M10" s="1">
        <f>SUMIF($I$28:$I$39,"M",$J$28:$J$39)</f>
        <v>0</v>
      </c>
      <c r="N10" s="1">
        <f>SUMIF($I$28:$I$39,"E",$J$28:$J$39)</f>
        <v>0</v>
      </c>
      <c r="O10" s="1">
        <f>SUMIF($I$28:$I$39,"L",$J$28:$J$39)</f>
        <v>0</v>
      </c>
      <c r="P10" s="3">
        <f>SUMIF($I$28:$I$39,"MO",$J$28:$J$39)</f>
        <v>0</v>
      </c>
      <c r="Q10" s="30"/>
      <c r="R10" s="150" t="s">
        <v>103</v>
      </c>
      <c r="S10" s="11" t="s">
        <v>74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5"/>
      <c r="AG10" s="15"/>
      <c r="AH10" s="15"/>
      <c r="AI10" s="15"/>
      <c r="AJ10" s="15"/>
      <c r="AK10" s="76"/>
    </row>
    <row r="11" spans="1:37" x14ac:dyDescent="0.25">
      <c r="A11" s="15"/>
      <c r="B11" s="194"/>
      <c r="C11" s="147" t="s">
        <v>8</v>
      </c>
      <c r="D11" s="151">
        <f>SUM(D9-C53)</f>
        <v>0</v>
      </c>
      <c r="E11" s="4"/>
      <c r="F11" s="4">
        <f t="shared" ref="F11" si="0">F9-F10</f>
        <v>0</v>
      </c>
      <c r="G11" s="4">
        <f>G9-G10</f>
        <v>0</v>
      </c>
      <c r="H11" s="4">
        <f t="shared" ref="H11:N11" si="1">H9-H10</f>
        <v>0</v>
      </c>
      <c r="I11" s="4">
        <f t="shared" si="1"/>
        <v>0</v>
      </c>
      <c r="J11" s="4">
        <f t="shared" si="1"/>
        <v>0</v>
      </c>
      <c r="K11" s="5"/>
      <c r="L11" s="4">
        <f t="shared" si="1"/>
        <v>0</v>
      </c>
      <c r="M11" s="4">
        <f>M9-M10</f>
        <v>0</v>
      </c>
      <c r="N11" s="4">
        <f t="shared" si="1"/>
        <v>0</v>
      </c>
      <c r="O11" s="4">
        <f>O9-O10</f>
        <v>0</v>
      </c>
      <c r="P11" s="6">
        <f>P9-P10</f>
        <v>0</v>
      </c>
      <c r="R11" s="97" t="s">
        <v>104</v>
      </c>
      <c r="S11" s="11" t="s">
        <v>73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5"/>
      <c r="AG11" s="15"/>
      <c r="AH11" s="15"/>
      <c r="AI11" s="15"/>
      <c r="AJ11" s="15"/>
      <c r="AK11" s="76"/>
    </row>
    <row r="12" spans="1:37" x14ac:dyDescent="0.25">
      <c r="A12" s="15"/>
      <c r="B12" s="15"/>
      <c r="C12" s="15"/>
      <c r="D12" s="33"/>
      <c r="L12" s="18"/>
      <c r="Q12" s="35"/>
      <c r="R12" s="132" t="s">
        <v>105</v>
      </c>
      <c r="S12" s="15" t="s">
        <v>82</v>
      </c>
      <c r="T12" s="15"/>
      <c r="U12" s="15"/>
      <c r="V12" s="15"/>
      <c r="W12" s="15"/>
      <c r="X12" s="15"/>
      <c r="Y12" s="15"/>
      <c r="Z12" s="15"/>
      <c r="AA12" s="15"/>
      <c r="AB12" s="11"/>
      <c r="AC12" s="11"/>
      <c r="AD12" s="11"/>
      <c r="AE12" s="11"/>
      <c r="AF12" s="15"/>
      <c r="AG12" s="15"/>
      <c r="AH12" s="15"/>
      <c r="AI12" s="15"/>
      <c r="AJ12" s="15"/>
      <c r="AK12" s="76"/>
    </row>
    <row r="13" spans="1:37" x14ac:dyDescent="0.25">
      <c r="A13" s="15"/>
      <c r="B13" s="195" t="s">
        <v>114</v>
      </c>
      <c r="C13" s="79" t="s">
        <v>6</v>
      </c>
      <c r="D13" s="7">
        <f>SUM(F13:P13)</f>
        <v>0</v>
      </c>
      <c r="E13" s="8"/>
      <c r="F13" s="9">
        <f>F15+F14</f>
        <v>0</v>
      </c>
      <c r="G13" s="9">
        <f t="shared" ref="G13:P13" si="2">G15+G14</f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/>
      <c r="L13" s="9">
        <f t="shared" si="2"/>
        <v>0</v>
      </c>
      <c r="M13" s="9">
        <f t="shared" si="2"/>
        <v>0</v>
      </c>
      <c r="N13" s="9">
        <f t="shared" si="2"/>
        <v>0</v>
      </c>
      <c r="O13" s="9">
        <f t="shared" si="2"/>
        <v>0</v>
      </c>
      <c r="P13" s="10">
        <f t="shared" si="2"/>
        <v>0</v>
      </c>
      <c r="Q13" s="30"/>
      <c r="R13" s="101" t="s">
        <v>106</v>
      </c>
      <c r="S13" s="11" t="s">
        <v>72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5"/>
      <c r="AG13" s="15"/>
      <c r="AH13" s="15"/>
      <c r="AI13" s="15"/>
      <c r="AJ13" s="15"/>
      <c r="AK13" s="76"/>
    </row>
    <row r="14" spans="1:37" ht="14.4" thickBot="1" x14ac:dyDescent="0.3">
      <c r="A14" s="15"/>
      <c r="B14" s="196"/>
      <c r="C14" s="80" t="s">
        <v>21</v>
      </c>
      <c r="D14" s="7">
        <f>SUM(F14:P14)</f>
        <v>0</v>
      </c>
      <c r="E14" s="34"/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/>
      <c r="L14" s="36">
        <v>0</v>
      </c>
      <c r="M14" s="36">
        <v>0</v>
      </c>
      <c r="N14" s="36">
        <v>0</v>
      </c>
      <c r="O14" s="36">
        <v>0</v>
      </c>
      <c r="P14" s="37">
        <v>0</v>
      </c>
      <c r="Q14" s="30"/>
      <c r="R14" s="102" t="s">
        <v>107</v>
      </c>
      <c r="S14" s="77" t="s">
        <v>84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8"/>
    </row>
    <row r="15" spans="1:37" x14ac:dyDescent="0.25">
      <c r="A15" s="15"/>
      <c r="B15" s="196"/>
      <c r="C15" s="81" t="s">
        <v>22</v>
      </c>
      <c r="D15" s="12">
        <f>SUM(F15:P15)</f>
        <v>0</v>
      </c>
      <c r="E15" s="38"/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/>
      <c r="L15" s="39">
        <v>0</v>
      </c>
      <c r="M15" s="31">
        <v>0</v>
      </c>
      <c r="N15" s="39">
        <v>0</v>
      </c>
      <c r="O15" s="39">
        <v>0</v>
      </c>
      <c r="P15" s="32">
        <v>0</v>
      </c>
      <c r="Q15" s="30"/>
    </row>
    <row r="16" spans="1:37" x14ac:dyDescent="0.25">
      <c r="A16" s="15"/>
      <c r="B16" s="196"/>
      <c r="C16" s="82" t="s">
        <v>7</v>
      </c>
      <c r="D16" s="1">
        <f>SUM(F16:P16)</f>
        <v>0</v>
      </c>
      <c r="E16" s="11"/>
      <c r="F16" s="1">
        <f>SUMIF($O$28:$O$39,"A",$P$28:$P$39)</f>
        <v>0</v>
      </c>
      <c r="G16" s="1">
        <f>SUMIF($O$28:$O$39,"D",$P$28:$P$39)</f>
        <v>0</v>
      </c>
      <c r="H16" s="1">
        <f>SUMIF($O$28:$O$39,"P",$P$28:$P$39)</f>
        <v>0</v>
      </c>
      <c r="I16" s="1">
        <f>SUMIF($O$28:$O$39,"S",$P$28:$P$39)</f>
        <v>0</v>
      </c>
      <c r="J16" s="1">
        <f>SUMIF($O$28:$O$39,"C",$P$28:$P$39)</f>
        <v>0</v>
      </c>
      <c r="K16" s="2"/>
      <c r="L16" s="1">
        <f>SUMIF($O$28:$O$39,"CO",$P$28:$P$39)</f>
        <v>0</v>
      </c>
      <c r="M16" s="1">
        <f>SUMIF($O$28:$O$39,"M",$P$28:$P$39)</f>
        <v>0</v>
      </c>
      <c r="N16" s="1">
        <f>SUMIF($O$28:$O$39,"E",$P$28:$P$39)</f>
        <v>0</v>
      </c>
      <c r="O16" s="1">
        <f>SUMIF($O$28:$O$39,"L",$P$28:$P$39)</f>
        <v>0</v>
      </c>
      <c r="P16" s="3">
        <f>SUMIF($O$28:$O$39,"MO",$P$28:$P$39)</f>
        <v>0</v>
      </c>
      <c r="Q16" s="30"/>
      <c r="R16" s="143" t="s">
        <v>108</v>
      </c>
      <c r="S16" s="167" t="s">
        <v>109</v>
      </c>
      <c r="T16" s="167"/>
      <c r="U16" s="167"/>
      <c r="V16" s="167"/>
      <c r="W16" s="167"/>
      <c r="X16" s="167"/>
      <c r="Y16" s="167"/>
      <c r="Z16" s="167"/>
      <c r="AA16" s="167"/>
    </row>
    <row r="17" spans="1:22" x14ac:dyDescent="0.25">
      <c r="A17" s="15"/>
      <c r="B17" s="197"/>
      <c r="C17" s="83" t="s">
        <v>8</v>
      </c>
      <c r="D17" s="12">
        <f>D13-D16</f>
        <v>0</v>
      </c>
      <c r="E17" s="13"/>
      <c r="F17" s="4">
        <f t="shared" ref="F17" si="3">F13-F16</f>
        <v>0</v>
      </c>
      <c r="G17" s="4">
        <f>G13-G16</f>
        <v>0</v>
      </c>
      <c r="H17" s="4">
        <f t="shared" ref="H17:N17" si="4">H13-H16</f>
        <v>0</v>
      </c>
      <c r="I17" s="4">
        <f t="shared" si="4"/>
        <v>0</v>
      </c>
      <c r="J17" s="4">
        <f t="shared" si="4"/>
        <v>0</v>
      </c>
      <c r="K17" s="5"/>
      <c r="L17" s="4">
        <f t="shared" si="4"/>
        <v>0</v>
      </c>
      <c r="M17" s="4">
        <f>M13-M16</f>
        <v>0</v>
      </c>
      <c r="N17" s="4">
        <f t="shared" si="4"/>
        <v>0</v>
      </c>
      <c r="O17" s="4">
        <f>O13-O16</f>
        <v>0</v>
      </c>
      <c r="P17" s="6">
        <f>P13-P16</f>
        <v>0</v>
      </c>
      <c r="Q17" s="30"/>
    </row>
    <row r="18" spans="1:22" x14ac:dyDescent="0.25">
      <c r="A18" s="15"/>
      <c r="B18" s="15"/>
      <c r="C18" s="15"/>
      <c r="D18" s="33"/>
      <c r="Q18" s="30"/>
    </row>
    <row r="19" spans="1:22" x14ac:dyDescent="0.25">
      <c r="A19" s="15"/>
      <c r="B19" s="188" t="s">
        <v>57</v>
      </c>
      <c r="C19" s="84" t="s">
        <v>6</v>
      </c>
      <c r="D19" s="7">
        <f>SUM(F19:P19)</f>
        <v>0</v>
      </c>
      <c r="E19" s="8"/>
      <c r="F19" s="9">
        <f>F21+F20</f>
        <v>0</v>
      </c>
      <c r="G19" s="9">
        <f t="shared" ref="G19:J19" si="5">G21+G20</f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/>
      <c r="L19" s="9">
        <f t="shared" ref="L19:P19" si="6">L21+L20</f>
        <v>0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10">
        <f t="shared" si="6"/>
        <v>0</v>
      </c>
      <c r="Q19" s="30"/>
    </row>
    <row r="20" spans="1:22" x14ac:dyDescent="0.25">
      <c r="A20" s="15"/>
      <c r="B20" s="189"/>
      <c r="C20" s="85" t="s">
        <v>21</v>
      </c>
      <c r="D20" s="7">
        <f t="shared" ref="D20:D21" si="7">SUM(F20:P20)</f>
        <v>0</v>
      </c>
      <c r="E20" s="34"/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8"/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30"/>
    </row>
    <row r="21" spans="1:22" x14ac:dyDescent="0.25">
      <c r="A21" s="15"/>
      <c r="B21" s="189"/>
      <c r="C21" s="86" t="s">
        <v>22</v>
      </c>
      <c r="D21" s="12">
        <f t="shared" si="7"/>
        <v>0</v>
      </c>
      <c r="E21" s="38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/>
      <c r="L21" s="39">
        <v>0</v>
      </c>
      <c r="M21" s="31">
        <v>0</v>
      </c>
      <c r="N21" s="39">
        <v>0</v>
      </c>
      <c r="O21" s="39">
        <v>0</v>
      </c>
      <c r="P21" s="32">
        <v>0</v>
      </c>
      <c r="Q21" s="30"/>
    </row>
    <row r="22" spans="1:22" x14ac:dyDescent="0.25">
      <c r="A22" s="15"/>
      <c r="B22" s="189"/>
      <c r="C22" s="87" t="s">
        <v>7</v>
      </c>
      <c r="D22" s="1">
        <f>SUM(F22:P22)</f>
        <v>0</v>
      </c>
      <c r="E22" s="11"/>
      <c r="F22" s="1">
        <f>SUMIF($U$28:$U$39,"AF",$V$28:$V$39)</f>
        <v>0</v>
      </c>
      <c r="G22" s="1">
        <f>SUMIF($U$28:$U$39,"DF",$V$28:$V$39)</f>
        <v>0</v>
      </c>
      <c r="H22" s="1">
        <f>SUMIF($U$28:$U$39,"PF",$V$28:$V$39)</f>
        <v>0</v>
      </c>
      <c r="I22" s="1">
        <f>SUMIF($U$28:$U$39,"SF",$V$28:$V$39)</f>
        <v>0</v>
      </c>
      <c r="J22" s="1">
        <f>SUMIF($U$28:$U$39,"CF",$V$28:$V$39)</f>
        <v>0</v>
      </c>
      <c r="K22" s="2"/>
      <c r="L22" s="1">
        <f>SUMIF($U$28:$U$39,"COF",$V$28:$V$39)</f>
        <v>0</v>
      </c>
      <c r="M22" s="1">
        <f>SUMIF($U$28:$U$39,"MF",$V$28:$V$39)</f>
        <v>0</v>
      </c>
      <c r="N22" s="1">
        <f>SUMIF($U$28:$U$39,"EF",$V$28:$V$39)</f>
        <v>0</v>
      </c>
      <c r="O22" s="1">
        <f>SUMIF($U$28:$U$39,"LF",$V$28:$V$39)</f>
        <v>0</v>
      </c>
      <c r="P22" s="3">
        <f>SUMIF($U$28:$U$39,"MOF",$V$28:$V$39)</f>
        <v>0</v>
      </c>
      <c r="Q22" s="30"/>
    </row>
    <row r="23" spans="1:22" x14ac:dyDescent="0.25">
      <c r="B23" s="190"/>
      <c r="C23" s="88" t="s">
        <v>8</v>
      </c>
      <c r="D23" s="12">
        <f>D19-D22</f>
        <v>0</v>
      </c>
      <c r="E23" s="13"/>
      <c r="F23" s="4">
        <f t="shared" ref="F23" si="8">F19-F22</f>
        <v>0</v>
      </c>
      <c r="G23" s="4">
        <f>G19-G22</f>
        <v>0</v>
      </c>
      <c r="H23" s="4">
        <f t="shared" ref="H23:J23" si="9">H19-H22</f>
        <v>0</v>
      </c>
      <c r="I23" s="4">
        <f t="shared" si="9"/>
        <v>0</v>
      </c>
      <c r="J23" s="4">
        <f t="shared" si="9"/>
        <v>0</v>
      </c>
      <c r="K23" s="5"/>
      <c r="L23" s="4">
        <f t="shared" ref="L23" si="10">L19-L22</f>
        <v>0</v>
      </c>
      <c r="M23" s="4">
        <f>M19-M22</f>
        <v>0</v>
      </c>
      <c r="N23" s="4">
        <f t="shared" ref="N23" si="11">N19-N22</f>
        <v>0</v>
      </c>
      <c r="O23" s="4">
        <f>O19-O22</f>
        <v>0</v>
      </c>
      <c r="P23" s="6">
        <f>P19-P22</f>
        <v>0</v>
      </c>
      <c r="Q23" s="30"/>
    </row>
    <row r="24" spans="1:22" x14ac:dyDescent="0.25">
      <c r="D24" s="33"/>
      <c r="Q24" s="30"/>
    </row>
    <row r="25" spans="1:22" x14ac:dyDescent="0.25">
      <c r="D25" s="33"/>
      <c r="Q25" s="30"/>
    </row>
    <row r="26" spans="1:22" x14ac:dyDescent="0.25">
      <c r="B26" s="203" t="s">
        <v>111</v>
      </c>
      <c r="C26" s="203"/>
      <c r="D26" s="203"/>
      <c r="F26" s="206" t="s">
        <v>46</v>
      </c>
      <c r="G26" s="207"/>
      <c r="H26" s="207"/>
      <c r="I26" s="207"/>
      <c r="J26" s="208"/>
      <c r="K26" s="119"/>
      <c r="L26" s="205" t="s">
        <v>115</v>
      </c>
      <c r="M26" s="205"/>
      <c r="N26" s="205"/>
      <c r="O26" s="205"/>
      <c r="P26" s="205"/>
      <c r="Q26" s="30"/>
      <c r="R26" s="176" t="s">
        <v>69</v>
      </c>
      <c r="S26" s="177"/>
      <c r="T26" s="177"/>
      <c r="U26" s="177"/>
      <c r="V26" s="178"/>
    </row>
    <row r="27" spans="1:22" ht="14.4" customHeight="1" x14ac:dyDescent="0.25">
      <c r="B27" s="89" t="s">
        <v>5</v>
      </c>
      <c r="C27" s="89" t="s">
        <v>2</v>
      </c>
      <c r="D27" s="89" t="s">
        <v>3</v>
      </c>
      <c r="E27" s="40"/>
      <c r="F27" s="152" t="s">
        <v>1</v>
      </c>
      <c r="G27" s="209" t="s">
        <v>9</v>
      </c>
      <c r="H27" s="210"/>
      <c r="I27" s="152" t="s">
        <v>36</v>
      </c>
      <c r="J27" s="152" t="s">
        <v>3</v>
      </c>
      <c r="K27" s="119"/>
      <c r="L27" s="90" t="s">
        <v>1</v>
      </c>
      <c r="M27" s="198" t="s">
        <v>9</v>
      </c>
      <c r="N27" s="199"/>
      <c r="O27" s="90" t="s">
        <v>36</v>
      </c>
      <c r="P27" s="90" t="s">
        <v>3</v>
      </c>
      <c r="Q27" s="30"/>
      <c r="R27" s="91" t="s">
        <v>1</v>
      </c>
      <c r="S27" s="162" t="s">
        <v>9</v>
      </c>
      <c r="T27" s="163"/>
      <c r="U27" s="91" t="s">
        <v>36</v>
      </c>
      <c r="V27" s="91" t="s">
        <v>3</v>
      </c>
    </row>
    <row r="28" spans="1:22" x14ac:dyDescent="0.25">
      <c r="B28" s="158"/>
      <c r="C28" s="41"/>
      <c r="D28" s="42"/>
      <c r="E28" s="30"/>
      <c r="F28" s="160"/>
      <c r="G28" s="204"/>
      <c r="H28" s="204"/>
      <c r="I28" s="159"/>
      <c r="J28" s="42"/>
      <c r="K28" s="35"/>
      <c r="L28" s="107"/>
      <c r="M28" s="181"/>
      <c r="N28" s="182"/>
      <c r="O28" s="158"/>
      <c r="P28" s="42"/>
      <c r="Q28" s="30"/>
      <c r="R28" s="107"/>
      <c r="S28" s="166"/>
      <c r="T28" s="166"/>
      <c r="U28" s="158"/>
      <c r="V28" s="42"/>
    </row>
    <row r="29" spans="1:22" x14ac:dyDescent="0.25">
      <c r="B29" s="158"/>
      <c r="C29" s="41"/>
      <c r="D29" s="42"/>
      <c r="E29" s="30"/>
      <c r="F29" s="160"/>
      <c r="G29" s="227"/>
      <c r="H29" s="228"/>
      <c r="I29" s="159"/>
      <c r="J29" s="42"/>
      <c r="K29" s="35"/>
      <c r="L29" s="107"/>
      <c r="M29" s="181"/>
      <c r="N29" s="182"/>
      <c r="O29" s="158"/>
      <c r="P29" s="42"/>
      <c r="Q29" s="30"/>
      <c r="R29" s="107"/>
      <c r="S29" s="166"/>
      <c r="T29" s="166"/>
      <c r="U29" s="158"/>
      <c r="V29" s="42"/>
    </row>
    <row r="30" spans="1:22" x14ac:dyDescent="0.25">
      <c r="B30" s="158"/>
      <c r="C30" s="41"/>
      <c r="D30" s="42"/>
      <c r="E30" s="30"/>
      <c r="F30" s="160"/>
      <c r="G30" s="227"/>
      <c r="H30" s="228"/>
      <c r="I30" s="159"/>
      <c r="J30" s="42"/>
      <c r="K30" s="35"/>
      <c r="L30" s="107"/>
      <c r="M30" s="181"/>
      <c r="N30" s="182"/>
      <c r="O30" s="158"/>
      <c r="P30" s="42"/>
      <c r="Q30" s="30"/>
      <c r="R30" s="107"/>
      <c r="S30" s="166"/>
      <c r="T30" s="166"/>
      <c r="U30" s="158"/>
      <c r="V30" s="42"/>
    </row>
    <row r="31" spans="1:22" ht="16.2" customHeight="1" x14ac:dyDescent="0.25">
      <c r="B31" s="158"/>
      <c r="C31" s="43"/>
      <c r="D31" s="42"/>
      <c r="E31" s="30"/>
      <c r="F31" s="107"/>
      <c r="G31" s="227"/>
      <c r="H31" s="228"/>
      <c r="I31" s="158"/>
      <c r="J31" s="44"/>
      <c r="K31" s="35"/>
      <c r="L31" s="107"/>
      <c r="M31" s="181"/>
      <c r="N31" s="182"/>
      <c r="O31" s="158"/>
      <c r="P31" s="44"/>
      <c r="Q31" s="30"/>
      <c r="R31" s="107"/>
      <c r="S31" s="166"/>
      <c r="T31" s="166"/>
      <c r="U31" s="158"/>
      <c r="V31" s="42"/>
    </row>
    <row r="32" spans="1:22" x14ac:dyDescent="0.25">
      <c r="B32" s="158"/>
      <c r="C32" s="45"/>
      <c r="D32" s="42"/>
      <c r="E32" s="30"/>
      <c r="F32" s="46"/>
      <c r="G32" s="227"/>
      <c r="H32" s="228"/>
      <c r="I32" s="159"/>
      <c r="J32" s="42"/>
      <c r="K32" s="35"/>
      <c r="L32" s="46"/>
      <c r="M32" s="181"/>
      <c r="N32" s="182"/>
      <c r="O32" s="159"/>
      <c r="P32" s="42"/>
      <c r="Q32" s="30"/>
      <c r="R32" s="46"/>
      <c r="S32" s="166"/>
      <c r="T32" s="166"/>
      <c r="U32" s="159"/>
      <c r="V32" s="42"/>
    </row>
    <row r="33" spans="2:22" x14ac:dyDescent="0.25">
      <c r="B33" s="158"/>
      <c r="C33" s="45"/>
      <c r="D33" s="42"/>
      <c r="E33" s="30"/>
      <c r="F33" s="46"/>
      <c r="G33" s="166"/>
      <c r="H33" s="166"/>
      <c r="I33" s="159"/>
      <c r="J33" s="42"/>
      <c r="K33" s="35"/>
      <c r="L33" s="46"/>
      <c r="M33" s="181"/>
      <c r="N33" s="182"/>
      <c r="O33" s="159"/>
      <c r="P33" s="42"/>
      <c r="Q33" s="30"/>
      <c r="R33" s="46"/>
      <c r="S33" s="166"/>
      <c r="T33" s="166"/>
      <c r="U33" s="159"/>
      <c r="V33" s="42"/>
    </row>
    <row r="34" spans="2:22" x14ac:dyDescent="0.25">
      <c r="B34" s="158"/>
      <c r="C34" s="45"/>
      <c r="D34" s="42"/>
      <c r="E34" s="30"/>
      <c r="F34" s="46"/>
      <c r="G34" s="166"/>
      <c r="H34" s="166"/>
      <c r="I34" s="159"/>
      <c r="J34" s="42"/>
      <c r="K34" s="35"/>
      <c r="L34" s="46"/>
      <c r="M34" s="181"/>
      <c r="N34" s="182"/>
      <c r="O34" s="159"/>
      <c r="P34" s="42"/>
      <c r="Q34" s="30"/>
      <c r="R34" s="46"/>
      <c r="S34" s="166"/>
      <c r="T34" s="166"/>
      <c r="U34" s="159"/>
      <c r="V34" s="42"/>
    </row>
    <row r="35" spans="2:22" x14ac:dyDescent="0.25">
      <c r="B35" s="158"/>
      <c r="C35" s="45"/>
      <c r="D35" s="42"/>
      <c r="E35" s="30"/>
      <c r="F35" s="46"/>
      <c r="G35" s="166"/>
      <c r="H35" s="166"/>
      <c r="I35" s="159"/>
      <c r="J35" s="42"/>
      <c r="K35" s="35"/>
      <c r="L35" s="46"/>
      <c r="M35" s="181"/>
      <c r="N35" s="182"/>
      <c r="O35" s="159"/>
      <c r="P35" s="42"/>
      <c r="Q35" s="30"/>
      <c r="R35" s="46"/>
      <c r="S35" s="166"/>
      <c r="T35" s="166"/>
      <c r="U35" s="159"/>
      <c r="V35" s="42"/>
    </row>
    <row r="36" spans="2:22" x14ac:dyDescent="0.25">
      <c r="B36" s="158"/>
      <c r="C36" s="45"/>
      <c r="D36" s="42"/>
      <c r="E36" s="30"/>
      <c r="F36" s="46"/>
      <c r="G36" s="166"/>
      <c r="H36" s="166"/>
      <c r="I36" s="159"/>
      <c r="J36" s="42"/>
      <c r="K36" s="35"/>
      <c r="L36" s="46"/>
      <c r="M36" s="181"/>
      <c r="N36" s="182"/>
      <c r="O36" s="159"/>
      <c r="P36" s="42"/>
      <c r="Q36" s="30"/>
      <c r="R36" s="46"/>
      <c r="S36" s="166"/>
      <c r="T36" s="166"/>
      <c r="U36" s="159"/>
      <c r="V36" s="42"/>
    </row>
    <row r="37" spans="2:22" x14ac:dyDescent="0.25">
      <c r="B37" s="158"/>
      <c r="C37" s="45"/>
      <c r="D37" s="42"/>
      <c r="E37" s="30"/>
      <c r="F37" s="46"/>
      <c r="G37" s="166"/>
      <c r="H37" s="166"/>
      <c r="I37" s="159"/>
      <c r="J37" s="42"/>
      <c r="K37" s="35"/>
      <c r="L37" s="46"/>
      <c r="M37" s="181"/>
      <c r="N37" s="182"/>
      <c r="O37" s="159"/>
      <c r="P37" s="42"/>
      <c r="Q37" s="30"/>
      <c r="R37" s="46"/>
      <c r="S37" s="166"/>
      <c r="T37" s="166"/>
      <c r="U37" s="159"/>
      <c r="V37" s="42"/>
    </row>
    <row r="38" spans="2:22" x14ac:dyDescent="0.25">
      <c r="B38" s="158"/>
      <c r="C38" s="45"/>
      <c r="D38" s="42"/>
      <c r="E38" s="30"/>
      <c r="F38" s="46"/>
      <c r="G38" s="166"/>
      <c r="H38" s="166"/>
      <c r="I38" s="159"/>
      <c r="J38" s="42"/>
      <c r="K38" s="35"/>
      <c r="L38" s="46"/>
      <c r="M38" s="181"/>
      <c r="N38" s="182"/>
      <c r="O38" s="159"/>
      <c r="P38" s="42"/>
      <c r="Q38" s="30"/>
      <c r="R38" s="46"/>
      <c r="S38" s="166"/>
      <c r="T38" s="166"/>
      <c r="U38" s="159"/>
      <c r="V38" s="42"/>
    </row>
    <row r="39" spans="2:22" x14ac:dyDescent="0.25">
      <c r="B39" s="158"/>
      <c r="C39" s="45"/>
      <c r="D39" s="42"/>
      <c r="E39" s="30"/>
      <c r="F39" s="46"/>
      <c r="G39" s="166"/>
      <c r="H39" s="166"/>
      <c r="I39" s="159"/>
      <c r="J39" s="42"/>
      <c r="K39" s="35"/>
      <c r="L39" s="46"/>
      <c r="M39" s="181"/>
      <c r="N39" s="182"/>
      <c r="O39" s="159"/>
      <c r="P39" s="42"/>
      <c r="Q39" s="30"/>
      <c r="R39" s="46"/>
      <c r="S39" s="166"/>
      <c r="T39" s="166"/>
      <c r="U39" s="159"/>
      <c r="V39" s="42"/>
    </row>
    <row r="40" spans="2:22" x14ac:dyDescent="0.25">
      <c r="B40" s="164"/>
      <c r="Q40" s="33"/>
    </row>
    <row r="41" spans="2:22" x14ac:dyDescent="0.25">
      <c r="C41" s="73" t="s">
        <v>70</v>
      </c>
      <c r="D41" s="14">
        <f>SUM(D10+D16)</f>
        <v>0</v>
      </c>
      <c r="I41" s="15" t="s">
        <v>4</v>
      </c>
      <c r="J41" s="14">
        <f>SUM(J28:J39)</f>
        <v>0</v>
      </c>
      <c r="K41" s="52"/>
      <c r="N41" s="15"/>
      <c r="O41" s="15" t="s">
        <v>4</v>
      </c>
      <c r="P41" s="14">
        <f>SUM(P28:P39)</f>
        <v>0</v>
      </c>
      <c r="Q41" s="55"/>
      <c r="U41" s="15" t="s">
        <v>4</v>
      </c>
      <c r="V41" s="14">
        <f>SUM(V28:V39)</f>
        <v>0</v>
      </c>
    </row>
    <row r="42" spans="2:22" x14ac:dyDescent="0.25">
      <c r="C42" s="74" t="s">
        <v>71</v>
      </c>
      <c r="D42" s="14">
        <f>D22</f>
        <v>0</v>
      </c>
      <c r="G42" s="33"/>
      <c r="I42" s="63" t="s">
        <v>50</v>
      </c>
      <c r="J42" s="61" t="e">
        <f>J41/D41</f>
        <v>#DIV/0!</v>
      </c>
      <c r="L42" s="56"/>
      <c r="M42" s="56"/>
      <c r="N42" s="142"/>
      <c r="O42" s="63" t="s">
        <v>50</v>
      </c>
      <c r="P42" s="61" t="e">
        <f>SUM(P41/D41)</f>
        <v>#DIV/0!</v>
      </c>
      <c r="Q42" s="55"/>
      <c r="R42" s="56"/>
      <c r="S42" s="56"/>
      <c r="T42" s="56"/>
      <c r="U42" s="63" t="s">
        <v>50</v>
      </c>
      <c r="V42" s="61" t="e">
        <f>V41/D43</f>
        <v>#DIV/0!</v>
      </c>
    </row>
    <row r="43" spans="2:22" x14ac:dyDescent="0.25">
      <c r="C43" s="157" t="s">
        <v>4</v>
      </c>
      <c r="D43" s="60">
        <f>SUM(D41+D42)</f>
        <v>0</v>
      </c>
      <c r="G43" s="33"/>
      <c r="I43" s="54"/>
      <c r="J43" s="55"/>
      <c r="L43" s="56"/>
    </row>
    <row r="44" spans="2:22" x14ac:dyDescent="0.25">
      <c r="G44" s="33"/>
      <c r="N44" s="16" t="s">
        <v>117</v>
      </c>
      <c r="P44" s="16" t="s">
        <v>117</v>
      </c>
      <c r="Q44" s="57"/>
    </row>
    <row r="45" spans="2:22" x14ac:dyDescent="0.25">
      <c r="B45" s="93" t="s">
        <v>16</v>
      </c>
      <c r="C45" s="93" t="s">
        <v>3</v>
      </c>
      <c r="D45" s="93" t="s">
        <v>1</v>
      </c>
      <c r="I45" s="184" t="s">
        <v>35</v>
      </c>
      <c r="J45" s="184"/>
      <c r="K45" s="184"/>
      <c r="L45" s="184"/>
    </row>
    <row r="46" spans="2:22" x14ac:dyDescent="0.25">
      <c r="B46" s="165">
        <v>1</v>
      </c>
      <c r="C46" s="50"/>
      <c r="D46" s="58"/>
      <c r="I46" s="161" t="s">
        <v>36</v>
      </c>
      <c r="J46" s="75" t="s">
        <v>58</v>
      </c>
      <c r="K46" s="185" t="s">
        <v>2</v>
      </c>
      <c r="L46" s="185"/>
      <c r="R46" s="56"/>
      <c r="S46" s="56"/>
      <c r="T46" s="56"/>
      <c r="U46" s="54"/>
      <c r="V46" s="55"/>
    </row>
    <row r="47" spans="2:22" x14ac:dyDescent="0.25">
      <c r="B47" s="165">
        <v>2</v>
      </c>
      <c r="C47" s="50"/>
      <c r="D47" s="58"/>
      <c r="I47" s="165" t="s">
        <v>23</v>
      </c>
      <c r="J47" s="165" t="s">
        <v>59</v>
      </c>
      <c r="K47" s="186" t="s">
        <v>33</v>
      </c>
      <c r="L47" s="187"/>
      <c r="T47" s="56"/>
    </row>
    <row r="48" spans="2:22" x14ac:dyDescent="0.25">
      <c r="B48" s="165">
        <v>3</v>
      </c>
      <c r="C48" s="50"/>
      <c r="D48" s="159"/>
      <c r="I48" s="165" t="s">
        <v>24</v>
      </c>
      <c r="J48" s="165" t="s">
        <v>60</v>
      </c>
      <c r="K48" s="186" t="s">
        <v>34</v>
      </c>
      <c r="L48" s="187"/>
      <c r="S48" s="24"/>
    </row>
    <row r="49" spans="2:20" x14ac:dyDescent="0.25">
      <c r="B49" s="165">
        <v>4</v>
      </c>
      <c r="C49" s="50"/>
      <c r="D49" s="159"/>
      <c r="I49" s="165" t="s">
        <v>25</v>
      </c>
      <c r="J49" s="165" t="s">
        <v>61</v>
      </c>
      <c r="K49" s="186" t="s">
        <v>18</v>
      </c>
      <c r="L49" s="187"/>
      <c r="R49" s="53"/>
      <c r="S49" s="33"/>
      <c r="T49" s="33"/>
    </row>
    <row r="50" spans="2:20" x14ac:dyDescent="0.25">
      <c r="B50" s="165">
        <v>5</v>
      </c>
      <c r="C50" s="50"/>
      <c r="D50" s="159"/>
      <c r="I50" s="165" t="s">
        <v>26</v>
      </c>
      <c r="J50" s="165" t="s">
        <v>62</v>
      </c>
      <c r="K50" s="186" t="s">
        <v>19</v>
      </c>
      <c r="L50" s="187"/>
    </row>
    <row r="51" spans="2:20" x14ac:dyDescent="0.25">
      <c r="B51" s="165">
        <v>6</v>
      </c>
      <c r="C51" s="50"/>
      <c r="D51" s="159"/>
      <c r="I51" s="165" t="s">
        <v>27</v>
      </c>
      <c r="J51" s="165" t="s">
        <v>63</v>
      </c>
      <c r="K51" s="186" t="s">
        <v>10</v>
      </c>
      <c r="L51" s="187"/>
    </row>
    <row r="52" spans="2:20" x14ac:dyDescent="0.25">
      <c r="I52" s="165" t="s">
        <v>28</v>
      </c>
      <c r="J52" s="165" t="s">
        <v>64</v>
      </c>
      <c r="K52" s="186" t="s">
        <v>29</v>
      </c>
      <c r="L52" s="187"/>
    </row>
    <row r="53" spans="2:20" x14ac:dyDescent="0.25">
      <c r="B53" s="74" t="s">
        <v>83</v>
      </c>
      <c r="C53" s="14">
        <f>SUM(C46:C51)</f>
        <v>0</v>
      </c>
      <c r="I53" s="165" t="s">
        <v>30</v>
      </c>
      <c r="J53" s="165" t="s">
        <v>65</v>
      </c>
      <c r="K53" s="186" t="s">
        <v>11</v>
      </c>
      <c r="L53" s="187"/>
    </row>
    <row r="54" spans="2:20" x14ac:dyDescent="0.25">
      <c r="I54" s="165" t="s">
        <v>31</v>
      </c>
      <c r="J54" s="165" t="s">
        <v>66</v>
      </c>
      <c r="K54" s="186" t="s">
        <v>12</v>
      </c>
      <c r="L54" s="187"/>
    </row>
    <row r="55" spans="2:20" x14ac:dyDescent="0.25">
      <c r="I55" s="165" t="s">
        <v>32</v>
      </c>
      <c r="J55" s="165" t="s">
        <v>67</v>
      </c>
      <c r="K55" s="186" t="s">
        <v>13</v>
      </c>
      <c r="L55" s="187"/>
    </row>
    <row r="56" spans="2:20" x14ac:dyDescent="0.25">
      <c r="B56" s="93" t="s">
        <v>16</v>
      </c>
      <c r="C56" s="93" t="s">
        <v>49</v>
      </c>
      <c r="D56" s="93" t="s">
        <v>1</v>
      </c>
      <c r="I56" s="165" t="s">
        <v>44</v>
      </c>
      <c r="J56" s="165" t="s">
        <v>68</v>
      </c>
      <c r="K56" s="186" t="s">
        <v>43</v>
      </c>
      <c r="L56" s="187"/>
    </row>
    <row r="57" spans="2:20" x14ac:dyDescent="0.25">
      <c r="B57" s="165">
        <v>1</v>
      </c>
      <c r="C57" s="50">
        <f>J41-C46</f>
        <v>0</v>
      </c>
      <c r="D57" s="117"/>
    </row>
    <row r="58" spans="2:20" x14ac:dyDescent="0.25">
      <c r="B58" s="165">
        <v>2</v>
      </c>
      <c r="C58" s="50"/>
      <c r="D58" s="117"/>
    </row>
    <row r="59" spans="2:20" x14ac:dyDescent="0.25">
      <c r="B59" s="165">
        <v>3</v>
      </c>
      <c r="C59" s="50"/>
      <c r="D59" s="159"/>
    </row>
    <row r="60" spans="2:20" x14ac:dyDescent="0.25">
      <c r="B60" s="165">
        <v>4</v>
      </c>
      <c r="C60" s="50"/>
      <c r="D60" s="159"/>
    </row>
    <row r="61" spans="2:20" x14ac:dyDescent="0.25">
      <c r="B61" s="165">
        <v>5</v>
      </c>
      <c r="C61" s="50"/>
      <c r="D61" s="159"/>
    </row>
    <row r="63" spans="2:20" x14ac:dyDescent="0.25">
      <c r="B63" s="74" t="s">
        <v>83</v>
      </c>
      <c r="C63" s="14">
        <f>SUM(C57:C61)</f>
        <v>0</v>
      </c>
    </row>
    <row r="66" spans="3:7" x14ac:dyDescent="0.25">
      <c r="C66" s="231" t="s">
        <v>88</v>
      </c>
      <c r="D66" s="231"/>
      <c r="E66" s="231"/>
      <c r="F66" s="231"/>
    </row>
    <row r="67" spans="3:7" x14ac:dyDescent="0.25">
      <c r="C67" s="15" t="s">
        <v>92</v>
      </c>
      <c r="D67" s="15"/>
      <c r="F67" s="33">
        <f>D43-D42</f>
        <v>0</v>
      </c>
    </row>
    <row r="68" spans="3:7" x14ac:dyDescent="0.25">
      <c r="C68" s="15" t="s">
        <v>91</v>
      </c>
      <c r="D68" s="15"/>
    </row>
    <row r="69" spans="3:7" x14ac:dyDescent="0.25">
      <c r="C69" s="15" t="s">
        <v>90</v>
      </c>
      <c r="D69" s="15"/>
    </row>
    <row r="70" spans="3:7" x14ac:dyDescent="0.25">
      <c r="C70" s="65" t="s">
        <v>56</v>
      </c>
      <c r="D70" s="15"/>
      <c r="E70" s="15"/>
      <c r="G70" s="18"/>
    </row>
    <row r="71" spans="3:7" x14ac:dyDescent="0.25">
      <c r="C71" s="66" t="s">
        <v>51</v>
      </c>
      <c r="D71" s="15"/>
      <c r="E71" s="15"/>
      <c r="F71" s="67" t="s">
        <v>117</v>
      </c>
      <c r="G71" s="18"/>
    </row>
    <row r="72" spans="3:7" x14ac:dyDescent="0.25">
      <c r="E72" s="11"/>
      <c r="F72" s="59"/>
      <c r="G72" s="18"/>
    </row>
    <row r="73" spans="3:7" x14ac:dyDescent="0.25">
      <c r="E73" s="11"/>
      <c r="F73" s="59"/>
      <c r="G73" s="18"/>
    </row>
    <row r="74" spans="3:7" x14ac:dyDescent="0.25">
      <c r="C74" s="232" t="s">
        <v>118</v>
      </c>
      <c r="D74" s="232"/>
      <c r="E74" s="232"/>
      <c r="F74" s="232"/>
    </row>
    <row r="75" spans="3:7" x14ac:dyDescent="0.25">
      <c r="C75" s="15" t="s">
        <v>52</v>
      </c>
      <c r="D75" s="15"/>
      <c r="E75" s="11"/>
      <c r="F75" s="33">
        <f>D5</f>
        <v>0</v>
      </c>
    </row>
    <row r="76" spans="3:7" x14ac:dyDescent="0.25">
      <c r="C76" s="65" t="s">
        <v>56</v>
      </c>
      <c r="D76" s="15"/>
    </row>
    <row r="77" spans="3:7" x14ac:dyDescent="0.25">
      <c r="C77" s="66" t="s">
        <v>51</v>
      </c>
      <c r="D77" s="15"/>
      <c r="F77" s="67" t="s">
        <v>117</v>
      </c>
    </row>
    <row r="78" spans="3:7" x14ac:dyDescent="0.25">
      <c r="E78" s="15"/>
      <c r="F78" s="15"/>
      <c r="G78" s="104"/>
    </row>
    <row r="79" spans="3:7" x14ac:dyDescent="0.25">
      <c r="E79" s="15"/>
      <c r="F79" s="64"/>
      <c r="G79" s="18"/>
    </row>
    <row r="80" spans="3:7" x14ac:dyDescent="0.25">
      <c r="C80" s="231" t="s">
        <v>89</v>
      </c>
      <c r="D80" s="231"/>
      <c r="E80" s="231"/>
      <c r="F80" s="231"/>
      <c r="G80" s="18"/>
    </row>
    <row r="81" spans="3:7" x14ac:dyDescent="0.25">
      <c r="C81" s="229" t="s">
        <v>53</v>
      </c>
      <c r="D81" s="229"/>
      <c r="E81" s="16"/>
      <c r="F81" s="230">
        <f>SUM((V41/65)*35)</f>
        <v>0</v>
      </c>
      <c r="G81" s="18"/>
    </row>
    <row r="82" spans="3:7" x14ac:dyDescent="0.25">
      <c r="C82" s="15" t="s">
        <v>54</v>
      </c>
      <c r="D82" s="15"/>
    </row>
    <row r="83" spans="3:7" x14ac:dyDescent="0.25">
      <c r="C83" s="15" t="s">
        <v>55</v>
      </c>
      <c r="D83" s="15"/>
    </row>
    <row r="84" spans="3:7" x14ac:dyDescent="0.25">
      <c r="C84" s="65" t="s">
        <v>56</v>
      </c>
      <c r="D84" s="15"/>
      <c r="E84" s="11"/>
    </row>
    <row r="85" spans="3:7" x14ac:dyDescent="0.25">
      <c r="C85" s="66" t="s">
        <v>51</v>
      </c>
      <c r="D85" s="15"/>
      <c r="E85" s="11"/>
      <c r="F85" s="67" t="s">
        <v>117</v>
      </c>
    </row>
    <row r="86" spans="3:7" x14ac:dyDescent="0.25">
      <c r="E86" s="11"/>
      <c r="F86" s="59"/>
    </row>
    <row r="87" spans="3:7" x14ac:dyDescent="0.25">
      <c r="E87" s="11"/>
      <c r="F87" s="59"/>
    </row>
    <row r="88" spans="3:7" x14ac:dyDescent="0.25">
      <c r="E88" s="11"/>
      <c r="F88" s="59"/>
    </row>
    <row r="89" spans="3:7" x14ac:dyDescent="0.25">
      <c r="E89" s="11"/>
    </row>
  </sheetData>
  <sheetProtection algorithmName="SHA-512" hashValue="NS35jEbDWPD+hD08BUoW879IanxRFjaxPvoK0QPX9xxWmr/pYiodmcTt4+VTnhB76oWyBF/sDKxY6GnGyDy8fQ==" saltValue="P14tyiE73uUTsxJzrcr6ng==" spinCount="100000" sheet="1" formatCells="0" formatColumns="0" formatRows="0" insertRows="0" insertHyperlinks="0" deleteRows="0" autoFilter="0" pivotTables="0"/>
  <mergeCells count="66">
    <mergeCell ref="G29:H29"/>
    <mergeCell ref="G30:H30"/>
    <mergeCell ref="M29:N29"/>
    <mergeCell ref="M30:N30"/>
    <mergeCell ref="S29:T29"/>
    <mergeCell ref="S30:T30"/>
    <mergeCell ref="S28:T28"/>
    <mergeCell ref="S31:T31"/>
    <mergeCell ref="S32:T32"/>
    <mergeCell ref="S33:T33"/>
    <mergeCell ref="S34:T34"/>
    <mergeCell ref="S35:T35"/>
    <mergeCell ref="S36:T36"/>
    <mergeCell ref="S38:T38"/>
    <mergeCell ref="S37:T37"/>
    <mergeCell ref="S39:T39"/>
    <mergeCell ref="K52:L52"/>
    <mergeCell ref="K53:L53"/>
    <mergeCell ref="K54:L54"/>
    <mergeCell ref="K55:L55"/>
    <mergeCell ref="K56:L56"/>
    <mergeCell ref="C81:D81"/>
    <mergeCell ref="C66:F66"/>
    <mergeCell ref="C80:F80"/>
    <mergeCell ref="K46:L46"/>
    <mergeCell ref="K47:L47"/>
    <mergeCell ref="K48:L48"/>
    <mergeCell ref="K49:L49"/>
    <mergeCell ref="K50:L50"/>
    <mergeCell ref="K51:L51"/>
    <mergeCell ref="I45:L45"/>
    <mergeCell ref="G39:H39"/>
    <mergeCell ref="M39:N39"/>
    <mergeCell ref="G37:H37"/>
    <mergeCell ref="M37:N37"/>
    <mergeCell ref="G38:H38"/>
    <mergeCell ref="M38:N38"/>
    <mergeCell ref="G35:H35"/>
    <mergeCell ref="M35:N35"/>
    <mergeCell ref="G36:H36"/>
    <mergeCell ref="M36:N36"/>
    <mergeCell ref="G33:H33"/>
    <mergeCell ref="M33:N33"/>
    <mergeCell ref="G34:H34"/>
    <mergeCell ref="M34:N34"/>
    <mergeCell ref="G31:H31"/>
    <mergeCell ref="M31:N31"/>
    <mergeCell ref="G32:H32"/>
    <mergeCell ref="M32:N32"/>
    <mergeCell ref="G27:H27"/>
    <mergeCell ref="M27:N27"/>
    <mergeCell ref="G28:H28"/>
    <mergeCell ref="M28:N28"/>
    <mergeCell ref="B13:B17"/>
    <mergeCell ref="S16:AA16"/>
    <mergeCell ref="B19:B23"/>
    <mergeCell ref="B26:D26"/>
    <mergeCell ref="F26:J26"/>
    <mergeCell ref="L26:P26"/>
    <mergeCell ref="R26:V26"/>
    <mergeCell ref="A1:B2"/>
    <mergeCell ref="D2:I2"/>
    <mergeCell ref="N2:O2"/>
    <mergeCell ref="S2:AK2"/>
    <mergeCell ref="S3:AK3"/>
    <mergeCell ref="B9:B11"/>
  </mergeCells>
  <printOptions gridLines="1"/>
  <pageMargins left="0.7" right="0.7" top="0.75" bottom="0.75" header="0.3" footer="0.3"/>
  <pageSetup scale="20" orientation="landscape" horizontalDpi="1200" verticalDpi="1200" r:id="rId1"/>
  <headerFooter>
    <oddHeader xml:space="preserve">&amp;CReimbursement Tracking Summary - NRCS-EQIP Stream Restorations
</oddHeader>
    <oddFooter>&amp;LCreated: 5/7/21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Federal</vt:lpstr>
      <vt:lpstr>Non-Federal</vt:lpstr>
      <vt:lpstr>NRCS-EQIP</vt:lpstr>
      <vt:lpstr>Federal!Print_Area</vt:lpstr>
      <vt:lpstr>'Non-Federal'!Print_Area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England</dc:creator>
  <cp:lastModifiedBy>Davis, Amin</cp:lastModifiedBy>
  <cp:lastPrinted>2021-05-07T16:31:56Z</cp:lastPrinted>
  <dcterms:created xsi:type="dcterms:W3CDTF">2016-05-12T14:10:02Z</dcterms:created>
  <dcterms:modified xsi:type="dcterms:W3CDTF">2021-05-07T16:51:52Z</dcterms:modified>
</cp:coreProperties>
</file>