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23310" windowHeight="11160" tabRatio="545" firstSheet="13" activeTab="14"/>
  </bookViews>
  <sheets>
    <sheet name="Table 9-1" sheetId="2" state="hidden" r:id="rId1"/>
    <sheet name="Jan" sheetId="3" state="hidden" r:id="rId2"/>
    <sheet name="Feb" sheetId="4" state="hidden" r:id="rId3"/>
    <sheet name="Mar" sheetId="5" state="hidden" r:id="rId4"/>
    <sheet name="Apr" sheetId="11" state="hidden" r:id="rId5"/>
    <sheet name="May" sheetId="15" state="hidden" r:id="rId6"/>
    <sheet name="Jun" sheetId="14" state="hidden" r:id="rId7"/>
    <sheet name="Jul" sheetId="13" state="hidden" r:id="rId8"/>
    <sheet name="Aug" sheetId="12" state="hidden" r:id="rId9"/>
    <sheet name="Sep" sheetId="10" state="hidden" r:id="rId10"/>
    <sheet name="Oct" sheetId="9" state="hidden" r:id="rId11"/>
    <sheet name="Nov" sheetId="7" state="hidden" r:id="rId12"/>
    <sheet name="Dec" sheetId="8" state="hidden" r:id="rId13"/>
    <sheet name="2011" sheetId="16" r:id="rId14"/>
    <sheet name="2012 8.5 x 11" sheetId="17" r:id="rId15"/>
    <sheet name="2012 Test" sheetId="20" r:id="rId16"/>
    <sheet name="Sheet5" sheetId="21" r:id="rId17"/>
    <sheet name="Sheet1" sheetId="22" r:id="rId18"/>
  </sheets>
  <definedNames>
    <definedName name="_Toc222795501" localSheetId="0">'Table 9-1'!$A$1</definedName>
    <definedName name="_xlnm.Print_Area" localSheetId="0">'Table 9-1'!$A$1:$O$64</definedName>
  </definedNames>
  <calcPr calcId="145621"/>
</workbook>
</file>

<file path=xl/calcChain.xml><?xml version="1.0" encoding="utf-8"?>
<calcChain xmlns="http://schemas.openxmlformats.org/spreadsheetml/2006/main">
  <c r="M431" i="17" l="1"/>
  <c r="M430" i="17"/>
  <c r="M429" i="17"/>
  <c r="M428" i="17"/>
  <c r="M427" i="17"/>
  <c r="M426" i="17"/>
  <c r="M425" i="17"/>
  <c r="M424" i="17"/>
  <c r="M423" i="17"/>
  <c r="M422" i="17"/>
  <c r="M421" i="17"/>
  <c r="M420" i="17"/>
  <c r="M419" i="17"/>
  <c r="M418" i="17"/>
  <c r="M417" i="17"/>
  <c r="M416" i="17"/>
  <c r="M415" i="17"/>
  <c r="M414" i="17"/>
  <c r="M413" i="17"/>
  <c r="M412" i="17"/>
  <c r="M411" i="17"/>
  <c r="M410" i="17"/>
  <c r="M409" i="17"/>
  <c r="M408" i="17"/>
  <c r="M407" i="17"/>
  <c r="M406" i="17"/>
  <c r="M405" i="17"/>
  <c r="M404" i="17"/>
  <c r="M403" i="17"/>
  <c r="M402" i="17"/>
  <c r="M401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4" i="17"/>
  <c r="G333" i="17"/>
  <c r="G332" i="17"/>
  <c r="G331" i="17"/>
  <c r="G330" i="17"/>
  <c r="J402" i="20"/>
  <c r="J403" i="20"/>
  <c r="J404" i="20"/>
  <c r="J405" i="20"/>
  <c r="J406" i="20"/>
  <c r="J407" i="20"/>
  <c r="J408" i="20"/>
  <c r="J409" i="20"/>
  <c r="J410" i="20"/>
  <c r="J411" i="20"/>
  <c r="J412" i="20"/>
  <c r="J413" i="20"/>
  <c r="J414" i="20"/>
  <c r="J415" i="20"/>
  <c r="J416" i="20"/>
  <c r="J417" i="20"/>
  <c r="J418" i="20"/>
  <c r="J419" i="20"/>
  <c r="J420" i="20"/>
  <c r="J421" i="20"/>
  <c r="J422" i="20"/>
  <c r="J423" i="20"/>
  <c r="J424" i="20"/>
  <c r="J425" i="20"/>
  <c r="J426" i="20"/>
  <c r="J427" i="20"/>
  <c r="J428" i="20"/>
  <c r="J429" i="20"/>
  <c r="J430" i="20"/>
  <c r="J431" i="20"/>
  <c r="J432" i="20"/>
  <c r="M72" i="17" l="1"/>
  <c r="N72" i="17" s="1"/>
  <c r="K72" i="17"/>
  <c r="J72" i="17"/>
  <c r="G72" i="17"/>
  <c r="O72" i="17"/>
  <c r="Q72" i="17" l="1"/>
  <c r="R72" i="17"/>
  <c r="M324" i="20"/>
  <c r="K324" i="20"/>
  <c r="J324" i="20"/>
  <c r="R324" i="20" s="1"/>
  <c r="G324" i="20"/>
  <c r="M323" i="20"/>
  <c r="N323" i="20" s="1"/>
  <c r="K323" i="20"/>
  <c r="J323" i="20"/>
  <c r="G323" i="20"/>
  <c r="C323" i="20" s="1"/>
  <c r="M322" i="20"/>
  <c r="K322" i="20"/>
  <c r="J322" i="20"/>
  <c r="G322" i="20"/>
  <c r="C322" i="20" s="1"/>
  <c r="M321" i="20"/>
  <c r="K321" i="20"/>
  <c r="J321" i="20"/>
  <c r="G321" i="20"/>
  <c r="C321" i="20" s="1"/>
  <c r="M320" i="20"/>
  <c r="K320" i="20"/>
  <c r="J320" i="20"/>
  <c r="G320" i="20"/>
  <c r="C320" i="20"/>
  <c r="M319" i="20"/>
  <c r="K319" i="20"/>
  <c r="J319" i="20"/>
  <c r="G319" i="20"/>
  <c r="C319" i="20" s="1"/>
  <c r="M318" i="20"/>
  <c r="K318" i="20"/>
  <c r="J318" i="20"/>
  <c r="G318" i="20"/>
  <c r="C318" i="20" s="1"/>
  <c r="M317" i="20"/>
  <c r="K317" i="20"/>
  <c r="J317" i="20"/>
  <c r="G317" i="20"/>
  <c r="C317" i="20" s="1"/>
  <c r="M316" i="20"/>
  <c r="K316" i="20"/>
  <c r="J316" i="20"/>
  <c r="G316" i="20"/>
  <c r="C316" i="20"/>
  <c r="M315" i="20"/>
  <c r="K315" i="20"/>
  <c r="J315" i="20"/>
  <c r="G315" i="20"/>
  <c r="C315" i="20" s="1"/>
  <c r="M314" i="20"/>
  <c r="K314" i="20"/>
  <c r="J314" i="20"/>
  <c r="R314" i="20" s="1"/>
  <c r="G314" i="20"/>
  <c r="C314" i="20" s="1"/>
  <c r="M313" i="20"/>
  <c r="K313" i="20"/>
  <c r="J313" i="20"/>
  <c r="G313" i="20"/>
  <c r="C313" i="20" s="1"/>
  <c r="M312" i="20"/>
  <c r="K312" i="20"/>
  <c r="J312" i="20"/>
  <c r="G312" i="20"/>
  <c r="C312" i="20"/>
  <c r="M311" i="20"/>
  <c r="K311" i="20"/>
  <c r="J311" i="20"/>
  <c r="G311" i="20"/>
  <c r="C311" i="20" s="1"/>
  <c r="M310" i="20"/>
  <c r="K310" i="20"/>
  <c r="J310" i="20"/>
  <c r="R310" i="20" s="1"/>
  <c r="G310" i="20"/>
  <c r="C310" i="20" s="1"/>
  <c r="M309" i="20"/>
  <c r="K309" i="20"/>
  <c r="J309" i="20"/>
  <c r="R309" i="20" s="1"/>
  <c r="G309" i="20"/>
  <c r="C309" i="20" s="1"/>
  <c r="M308" i="20"/>
  <c r="K308" i="20"/>
  <c r="J308" i="20"/>
  <c r="G308" i="20"/>
  <c r="M307" i="20"/>
  <c r="K307" i="20"/>
  <c r="J307" i="20"/>
  <c r="G307" i="20"/>
  <c r="C307" i="20" s="1"/>
  <c r="M306" i="20"/>
  <c r="K306" i="20"/>
  <c r="J306" i="20"/>
  <c r="G306" i="20"/>
  <c r="C306" i="20" s="1"/>
  <c r="M305" i="20"/>
  <c r="K305" i="20"/>
  <c r="J305" i="20"/>
  <c r="R305" i="20" s="1"/>
  <c r="G305" i="20"/>
  <c r="C305" i="20" s="1"/>
  <c r="M304" i="20"/>
  <c r="K304" i="20"/>
  <c r="J304" i="20"/>
  <c r="G304" i="20"/>
  <c r="M303" i="20"/>
  <c r="K303" i="20"/>
  <c r="J303" i="20"/>
  <c r="G303" i="20"/>
  <c r="C303" i="20" s="1"/>
  <c r="M302" i="20"/>
  <c r="N302" i="20" s="1"/>
  <c r="K302" i="20"/>
  <c r="J302" i="20"/>
  <c r="G302" i="20"/>
  <c r="C302" i="20" s="1"/>
  <c r="M301" i="20"/>
  <c r="K301" i="20"/>
  <c r="J301" i="20"/>
  <c r="R301" i="20" s="1"/>
  <c r="G301" i="20"/>
  <c r="C301" i="20" s="1"/>
  <c r="M300" i="20"/>
  <c r="K300" i="20"/>
  <c r="J300" i="20"/>
  <c r="G300" i="20"/>
  <c r="M299" i="20"/>
  <c r="K299" i="20"/>
  <c r="J299" i="20"/>
  <c r="G299" i="20"/>
  <c r="C299" i="20" s="1"/>
  <c r="M298" i="20"/>
  <c r="K298" i="20"/>
  <c r="J298" i="20"/>
  <c r="G298" i="20"/>
  <c r="C298" i="20" s="1"/>
  <c r="M297" i="20"/>
  <c r="K297" i="20"/>
  <c r="J297" i="20"/>
  <c r="R297" i="20" s="1"/>
  <c r="G297" i="20"/>
  <c r="C297" i="20" s="1"/>
  <c r="M296" i="20"/>
  <c r="K296" i="20"/>
  <c r="J296" i="20"/>
  <c r="G296" i="20"/>
  <c r="M295" i="20"/>
  <c r="K295" i="20"/>
  <c r="J295" i="20"/>
  <c r="G295" i="20"/>
  <c r="C295" i="20" s="1"/>
  <c r="O432" i="20"/>
  <c r="M432" i="20"/>
  <c r="N432" i="20" s="1"/>
  <c r="Q432" i="20" s="1"/>
  <c r="K432" i="20"/>
  <c r="G432" i="20"/>
  <c r="C432" i="20"/>
  <c r="O431" i="20"/>
  <c r="M431" i="20"/>
  <c r="N431" i="20" s="1"/>
  <c r="K431" i="20"/>
  <c r="R431" i="20"/>
  <c r="G431" i="20"/>
  <c r="Q431" i="20" s="1"/>
  <c r="O430" i="20"/>
  <c r="M430" i="20"/>
  <c r="N430" i="20" s="1"/>
  <c r="K430" i="20"/>
  <c r="G430" i="20"/>
  <c r="O429" i="20"/>
  <c r="M429" i="20"/>
  <c r="N429" i="20" s="1"/>
  <c r="K429" i="20"/>
  <c r="G429" i="20"/>
  <c r="Q429" i="20" s="1"/>
  <c r="O428" i="20"/>
  <c r="M428" i="20"/>
  <c r="N428" i="20" s="1"/>
  <c r="K428" i="20"/>
  <c r="G428" i="20"/>
  <c r="O427" i="20"/>
  <c r="N427" i="20"/>
  <c r="R427" i="20" s="1"/>
  <c r="M427" i="20"/>
  <c r="K427" i="20"/>
  <c r="G427" i="20"/>
  <c r="Q427" i="20" s="1"/>
  <c r="O426" i="20"/>
  <c r="M426" i="20"/>
  <c r="N426" i="20" s="1"/>
  <c r="K426" i="20"/>
  <c r="C426" i="20" s="1"/>
  <c r="G426" i="20"/>
  <c r="O425" i="20"/>
  <c r="M425" i="20"/>
  <c r="N425" i="20" s="1"/>
  <c r="R425" i="20" s="1"/>
  <c r="K425" i="20"/>
  <c r="G425" i="20"/>
  <c r="O424" i="20"/>
  <c r="M424" i="20"/>
  <c r="N424" i="20" s="1"/>
  <c r="K424" i="20"/>
  <c r="C424" i="20" s="1"/>
  <c r="G424" i="20"/>
  <c r="O423" i="20"/>
  <c r="N423" i="20"/>
  <c r="R423" i="20" s="1"/>
  <c r="M423" i="20"/>
  <c r="K423" i="20"/>
  <c r="G423" i="20"/>
  <c r="Q423" i="20" s="1"/>
  <c r="O422" i="20"/>
  <c r="M422" i="20"/>
  <c r="N422" i="20" s="1"/>
  <c r="K422" i="20"/>
  <c r="G422" i="20"/>
  <c r="O421" i="20"/>
  <c r="M421" i="20"/>
  <c r="N421" i="20" s="1"/>
  <c r="R421" i="20" s="1"/>
  <c r="K421" i="20"/>
  <c r="G421" i="20"/>
  <c r="O420" i="20"/>
  <c r="M420" i="20"/>
  <c r="N420" i="20" s="1"/>
  <c r="K420" i="20"/>
  <c r="G420" i="20"/>
  <c r="O419" i="20"/>
  <c r="M419" i="20"/>
  <c r="N419" i="20" s="1"/>
  <c r="R419" i="20" s="1"/>
  <c r="K419" i="20"/>
  <c r="G419" i="20"/>
  <c r="O418" i="20"/>
  <c r="M418" i="20"/>
  <c r="N418" i="20" s="1"/>
  <c r="Q418" i="20" s="1"/>
  <c r="K418" i="20"/>
  <c r="G418" i="20"/>
  <c r="O417" i="20"/>
  <c r="N417" i="20"/>
  <c r="R417" i="20" s="1"/>
  <c r="M417" i="20"/>
  <c r="K417" i="20"/>
  <c r="G417" i="20"/>
  <c r="O416" i="20"/>
  <c r="M416" i="20"/>
  <c r="N416" i="20" s="1"/>
  <c r="K416" i="20"/>
  <c r="G416" i="20"/>
  <c r="O415" i="20"/>
  <c r="M415" i="20"/>
  <c r="N415" i="20" s="1"/>
  <c r="R415" i="20" s="1"/>
  <c r="K415" i="20"/>
  <c r="G415" i="20"/>
  <c r="R414" i="20"/>
  <c r="O414" i="20"/>
  <c r="M414" i="20"/>
  <c r="N414" i="20" s="1"/>
  <c r="K414" i="20"/>
  <c r="C414" i="20" s="1"/>
  <c r="G414" i="20"/>
  <c r="Q414" i="20" s="1"/>
  <c r="O413" i="20"/>
  <c r="M413" i="20"/>
  <c r="N413" i="20" s="1"/>
  <c r="R413" i="20" s="1"/>
  <c r="K413" i="20"/>
  <c r="G413" i="20"/>
  <c r="O412" i="20"/>
  <c r="M412" i="20"/>
  <c r="N412" i="20" s="1"/>
  <c r="K412" i="20"/>
  <c r="R412" i="20"/>
  <c r="G412" i="20"/>
  <c r="Q412" i="20" s="1"/>
  <c r="O411" i="20"/>
  <c r="M411" i="20"/>
  <c r="N411" i="20" s="1"/>
  <c r="R411" i="20" s="1"/>
  <c r="K411" i="20"/>
  <c r="G411" i="20"/>
  <c r="C411" i="20" s="1"/>
  <c r="Q410" i="20"/>
  <c r="O410" i="20"/>
  <c r="M410" i="20"/>
  <c r="N410" i="20" s="1"/>
  <c r="K410" i="20"/>
  <c r="C410" i="20" s="1"/>
  <c r="R410" i="20"/>
  <c r="G410" i="20"/>
  <c r="O409" i="20"/>
  <c r="M409" i="20"/>
  <c r="N409" i="20" s="1"/>
  <c r="R409" i="20" s="1"/>
  <c r="K409" i="20"/>
  <c r="C409" i="20" s="1"/>
  <c r="G409" i="20"/>
  <c r="O408" i="20"/>
  <c r="M408" i="20"/>
  <c r="N408" i="20" s="1"/>
  <c r="Q408" i="20" s="1"/>
  <c r="K408" i="20"/>
  <c r="C408" i="20" s="1"/>
  <c r="G408" i="20"/>
  <c r="O407" i="20"/>
  <c r="M407" i="20"/>
  <c r="N407" i="20" s="1"/>
  <c r="R407" i="20" s="1"/>
  <c r="K407" i="20"/>
  <c r="C407" i="20" s="1"/>
  <c r="G407" i="20"/>
  <c r="O406" i="20"/>
  <c r="M406" i="20"/>
  <c r="N406" i="20" s="1"/>
  <c r="K406" i="20"/>
  <c r="C406" i="20" s="1"/>
  <c r="G406" i="20"/>
  <c r="O405" i="20"/>
  <c r="N405" i="20"/>
  <c r="R405" i="20" s="1"/>
  <c r="M405" i="20"/>
  <c r="K405" i="20"/>
  <c r="G405" i="20"/>
  <c r="O404" i="20"/>
  <c r="M404" i="20"/>
  <c r="N404" i="20" s="1"/>
  <c r="Q404" i="20" s="1"/>
  <c r="K404" i="20"/>
  <c r="G404" i="20"/>
  <c r="O403" i="20"/>
  <c r="N403" i="20"/>
  <c r="R403" i="20" s="1"/>
  <c r="M403" i="20"/>
  <c r="K403" i="20"/>
  <c r="G403" i="20"/>
  <c r="C403" i="20" s="1"/>
  <c r="O402" i="20"/>
  <c r="M402" i="20"/>
  <c r="N402" i="20" s="1"/>
  <c r="K402" i="20"/>
  <c r="G402" i="20"/>
  <c r="O395" i="20"/>
  <c r="M395" i="20"/>
  <c r="N395" i="20" s="1"/>
  <c r="K395" i="20"/>
  <c r="J395" i="20"/>
  <c r="G395" i="20"/>
  <c r="O394" i="20"/>
  <c r="M394" i="20"/>
  <c r="N394" i="20" s="1"/>
  <c r="Q394" i="20" s="1"/>
  <c r="K394" i="20"/>
  <c r="C394" i="20" s="1"/>
  <c r="J394" i="20"/>
  <c r="G394" i="20"/>
  <c r="O393" i="20"/>
  <c r="N393" i="20"/>
  <c r="M393" i="20"/>
  <c r="K393" i="20"/>
  <c r="J393" i="20"/>
  <c r="G393" i="20"/>
  <c r="Q393" i="20" s="1"/>
  <c r="O392" i="20"/>
  <c r="M392" i="20"/>
  <c r="N392" i="20" s="1"/>
  <c r="K392" i="20"/>
  <c r="J392" i="20"/>
  <c r="G392" i="20"/>
  <c r="C392" i="20" s="1"/>
  <c r="O391" i="20"/>
  <c r="M391" i="20"/>
  <c r="N391" i="20" s="1"/>
  <c r="K391" i="20"/>
  <c r="C391" i="20" s="1"/>
  <c r="J391" i="20"/>
  <c r="G391" i="20"/>
  <c r="O390" i="20"/>
  <c r="M390" i="20"/>
  <c r="N390" i="20" s="1"/>
  <c r="Q390" i="20" s="1"/>
  <c r="K390" i="20"/>
  <c r="J390" i="20"/>
  <c r="G390" i="20"/>
  <c r="O389" i="20"/>
  <c r="M389" i="20"/>
  <c r="N389" i="20" s="1"/>
  <c r="K389" i="20"/>
  <c r="J389" i="20"/>
  <c r="G389" i="20"/>
  <c r="O388" i="20"/>
  <c r="M388" i="20"/>
  <c r="N388" i="20" s="1"/>
  <c r="K388" i="20"/>
  <c r="J388" i="20"/>
  <c r="R388" i="20" s="1"/>
  <c r="G388" i="20"/>
  <c r="Q388" i="20" s="1"/>
  <c r="O387" i="20"/>
  <c r="M387" i="20"/>
  <c r="N387" i="20" s="1"/>
  <c r="K387" i="20"/>
  <c r="J387" i="20"/>
  <c r="R387" i="20" s="1"/>
  <c r="G387" i="20"/>
  <c r="O386" i="20"/>
  <c r="M386" i="20"/>
  <c r="N386" i="20" s="1"/>
  <c r="K386" i="20"/>
  <c r="J386" i="20"/>
  <c r="G386" i="20"/>
  <c r="C386" i="20" s="1"/>
  <c r="O385" i="20"/>
  <c r="N385" i="20"/>
  <c r="M385" i="20"/>
  <c r="K385" i="20"/>
  <c r="J385" i="20"/>
  <c r="G385" i="20"/>
  <c r="Q385" i="20" s="1"/>
  <c r="O384" i="20"/>
  <c r="M384" i="20"/>
  <c r="N384" i="20" s="1"/>
  <c r="K384" i="20"/>
  <c r="J384" i="20"/>
  <c r="G384" i="20"/>
  <c r="C384" i="20" s="1"/>
  <c r="O383" i="20"/>
  <c r="M383" i="20"/>
  <c r="N383" i="20" s="1"/>
  <c r="K383" i="20"/>
  <c r="C383" i="20" s="1"/>
  <c r="J383" i="20"/>
  <c r="G383" i="20"/>
  <c r="O382" i="20"/>
  <c r="M382" i="20"/>
  <c r="N382" i="20" s="1"/>
  <c r="Q382" i="20" s="1"/>
  <c r="K382" i="20"/>
  <c r="J382" i="20"/>
  <c r="G382" i="20"/>
  <c r="C382" i="20"/>
  <c r="O381" i="20"/>
  <c r="M381" i="20"/>
  <c r="N381" i="20" s="1"/>
  <c r="R381" i="20" s="1"/>
  <c r="K381" i="20"/>
  <c r="J381" i="20"/>
  <c r="G381" i="20"/>
  <c r="O380" i="20"/>
  <c r="M380" i="20"/>
  <c r="N380" i="20" s="1"/>
  <c r="K380" i="20"/>
  <c r="J380" i="20"/>
  <c r="R380" i="20" s="1"/>
  <c r="G380" i="20"/>
  <c r="Q380" i="20" s="1"/>
  <c r="O379" i="20"/>
  <c r="M379" i="20"/>
  <c r="N379" i="20" s="1"/>
  <c r="K379" i="20"/>
  <c r="J379" i="20"/>
  <c r="R379" i="20" s="1"/>
  <c r="G379" i="20"/>
  <c r="O378" i="20"/>
  <c r="M378" i="20"/>
  <c r="N378" i="20" s="1"/>
  <c r="Q378" i="20" s="1"/>
  <c r="K378" i="20"/>
  <c r="J378" i="20"/>
  <c r="G378" i="20"/>
  <c r="C378" i="20"/>
  <c r="O377" i="20"/>
  <c r="N377" i="20"/>
  <c r="R377" i="20" s="1"/>
  <c r="M377" i="20"/>
  <c r="K377" i="20"/>
  <c r="J377" i="20"/>
  <c r="G377" i="20"/>
  <c r="Q377" i="20" s="1"/>
  <c r="O376" i="20"/>
  <c r="M376" i="20"/>
  <c r="N376" i="20" s="1"/>
  <c r="K376" i="20"/>
  <c r="J376" i="20"/>
  <c r="R376" i="20" s="1"/>
  <c r="G376" i="20"/>
  <c r="O375" i="20"/>
  <c r="N375" i="20"/>
  <c r="M375" i="20"/>
  <c r="K375" i="20"/>
  <c r="J375" i="20"/>
  <c r="G375" i="20"/>
  <c r="Q375" i="20" s="1"/>
  <c r="O374" i="20"/>
  <c r="M374" i="20"/>
  <c r="N374" i="20" s="1"/>
  <c r="K374" i="20"/>
  <c r="J374" i="20"/>
  <c r="G374" i="20"/>
  <c r="C374" i="20" s="1"/>
  <c r="O373" i="20"/>
  <c r="N373" i="20"/>
  <c r="R373" i="20" s="1"/>
  <c r="M373" i="20"/>
  <c r="K373" i="20"/>
  <c r="J373" i="20"/>
  <c r="G373" i="20"/>
  <c r="O372" i="20"/>
  <c r="M372" i="20"/>
  <c r="N372" i="20" s="1"/>
  <c r="K372" i="20"/>
  <c r="J372" i="20"/>
  <c r="G372" i="20"/>
  <c r="O371" i="20"/>
  <c r="M371" i="20"/>
  <c r="N371" i="20" s="1"/>
  <c r="K371" i="20"/>
  <c r="J371" i="20"/>
  <c r="G371" i="20"/>
  <c r="O370" i="20"/>
  <c r="M370" i="20"/>
  <c r="N370" i="20" s="1"/>
  <c r="K370" i="20"/>
  <c r="C370" i="20" s="1"/>
  <c r="J370" i="20"/>
  <c r="G370" i="20"/>
  <c r="O369" i="20"/>
  <c r="M369" i="20"/>
  <c r="N369" i="20" s="1"/>
  <c r="K369" i="20"/>
  <c r="J369" i="20"/>
  <c r="G369" i="20"/>
  <c r="O368" i="20"/>
  <c r="N368" i="20"/>
  <c r="R368" i="20" s="1"/>
  <c r="M368" i="20"/>
  <c r="K368" i="20"/>
  <c r="J368" i="20"/>
  <c r="G368" i="20"/>
  <c r="C368" i="20" s="1"/>
  <c r="O367" i="20"/>
  <c r="M367" i="20"/>
  <c r="N367" i="20" s="1"/>
  <c r="K367" i="20"/>
  <c r="J367" i="20"/>
  <c r="G367" i="20"/>
  <c r="O366" i="20"/>
  <c r="M366" i="20"/>
  <c r="N366" i="20" s="1"/>
  <c r="K366" i="20"/>
  <c r="J366" i="20"/>
  <c r="G366" i="20"/>
  <c r="O361" i="20"/>
  <c r="M361" i="20"/>
  <c r="N361" i="20" s="1"/>
  <c r="K361" i="20"/>
  <c r="J361" i="20"/>
  <c r="G361" i="20"/>
  <c r="O360" i="20"/>
  <c r="M360" i="20"/>
  <c r="N360" i="20" s="1"/>
  <c r="K360" i="20"/>
  <c r="J360" i="20"/>
  <c r="G360" i="20"/>
  <c r="O359" i="20"/>
  <c r="M359" i="20"/>
  <c r="N359" i="20" s="1"/>
  <c r="K359" i="20"/>
  <c r="J359" i="20"/>
  <c r="G359" i="20"/>
  <c r="O358" i="20"/>
  <c r="M358" i="20"/>
  <c r="N358" i="20" s="1"/>
  <c r="K358" i="20"/>
  <c r="J358" i="20"/>
  <c r="G358" i="20"/>
  <c r="O357" i="20"/>
  <c r="N357" i="20"/>
  <c r="M357" i="20"/>
  <c r="K357" i="20"/>
  <c r="J357" i="20"/>
  <c r="G357" i="20"/>
  <c r="O356" i="20"/>
  <c r="M356" i="20"/>
  <c r="N356" i="20" s="1"/>
  <c r="K356" i="20"/>
  <c r="J356" i="20"/>
  <c r="G356" i="20"/>
  <c r="O355" i="20"/>
  <c r="N355" i="20"/>
  <c r="M355" i="20"/>
  <c r="K355" i="20"/>
  <c r="J355" i="20"/>
  <c r="G355" i="20"/>
  <c r="O354" i="20"/>
  <c r="M354" i="20"/>
  <c r="N354" i="20" s="1"/>
  <c r="K354" i="20"/>
  <c r="C354" i="20" s="1"/>
  <c r="J354" i="20"/>
  <c r="G354" i="20"/>
  <c r="O353" i="20"/>
  <c r="M353" i="20"/>
  <c r="N353" i="20" s="1"/>
  <c r="K353" i="20"/>
  <c r="J353" i="20"/>
  <c r="G353" i="20"/>
  <c r="C353" i="20" s="1"/>
  <c r="O352" i="20"/>
  <c r="M352" i="20"/>
  <c r="N352" i="20" s="1"/>
  <c r="K352" i="20"/>
  <c r="J352" i="20"/>
  <c r="G352" i="20"/>
  <c r="O351" i="20"/>
  <c r="M351" i="20"/>
  <c r="N351" i="20" s="1"/>
  <c r="K351" i="20"/>
  <c r="J351" i="20"/>
  <c r="G351" i="20"/>
  <c r="O350" i="20"/>
  <c r="M350" i="20"/>
  <c r="N350" i="20" s="1"/>
  <c r="K350" i="20"/>
  <c r="C350" i="20" s="1"/>
  <c r="J350" i="20"/>
  <c r="G350" i="20"/>
  <c r="O349" i="20"/>
  <c r="N349" i="20"/>
  <c r="M349" i="20"/>
  <c r="K349" i="20"/>
  <c r="J349" i="20"/>
  <c r="G349" i="20"/>
  <c r="O348" i="20"/>
  <c r="N348" i="20"/>
  <c r="M348" i="20"/>
  <c r="K348" i="20"/>
  <c r="J348" i="20"/>
  <c r="G348" i="20"/>
  <c r="O347" i="20"/>
  <c r="N347" i="20"/>
  <c r="M347" i="20"/>
  <c r="K347" i="20"/>
  <c r="J347" i="20"/>
  <c r="G347" i="20"/>
  <c r="Q346" i="20"/>
  <c r="O346" i="20"/>
  <c r="M346" i="20"/>
  <c r="N346" i="20" s="1"/>
  <c r="K346" i="20"/>
  <c r="C346" i="20" s="1"/>
  <c r="J346" i="20"/>
  <c r="G346" i="20"/>
  <c r="O345" i="20"/>
  <c r="M345" i="20"/>
  <c r="N345" i="20" s="1"/>
  <c r="K345" i="20"/>
  <c r="J345" i="20"/>
  <c r="G345" i="20"/>
  <c r="O344" i="20"/>
  <c r="N344" i="20"/>
  <c r="M344" i="20"/>
  <c r="K344" i="20"/>
  <c r="J344" i="20"/>
  <c r="G344" i="20"/>
  <c r="O343" i="20"/>
  <c r="M343" i="20"/>
  <c r="N343" i="20" s="1"/>
  <c r="K343" i="20"/>
  <c r="J343" i="20"/>
  <c r="G343" i="20"/>
  <c r="O342" i="20"/>
  <c r="M342" i="20"/>
  <c r="N342" i="20" s="1"/>
  <c r="K342" i="20"/>
  <c r="J342" i="20"/>
  <c r="G342" i="20"/>
  <c r="O341" i="20"/>
  <c r="M341" i="20"/>
  <c r="N341" i="20" s="1"/>
  <c r="K341" i="20"/>
  <c r="J341" i="20"/>
  <c r="G341" i="20"/>
  <c r="O340" i="20"/>
  <c r="M340" i="20"/>
  <c r="N340" i="20" s="1"/>
  <c r="K340" i="20"/>
  <c r="J340" i="20"/>
  <c r="G340" i="20"/>
  <c r="O339" i="20"/>
  <c r="M339" i="20"/>
  <c r="N339" i="20" s="1"/>
  <c r="Q339" i="20" s="1"/>
  <c r="K339" i="20"/>
  <c r="J339" i="20"/>
  <c r="G339" i="20"/>
  <c r="O338" i="20"/>
  <c r="M338" i="20"/>
  <c r="N338" i="20" s="1"/>
  <c r="K338" i="20"/>
  <c r="J338" i="20"/>
  <c r="G338" i="20"/>
  <c r="O337" i="20"/>
  <c r="M337" i="20"/>
  <c r="N337" i="20" s="1"/>
  <c r="K337" i="20"/>
  <c r="J337" i="20"/>
  <c r="G337" i="20"/>
  <c r="O336" i="20"/>
  <c r="M336" i="20"/>
  <c r="N336" i="20" s="1"/>
  <c r="K336" i="20"/>
  <c r="J336" i="20"/>
  <c r="G336" i="20"/>
  <c r="O335" i="20"/>
  <c r="M335" i="20"/>
  <c r="N335" i="20" s="1"/>
  <c r="K335" i="20"/>
  <c r="J335" i="20"/>
  <c r="G335" i="20"/>
  <c r="O334" i="20"/>
  <c r="M334" i="20"/>
  <c r="N334" i="20" s="1"/>
  <c r="K334" i="20"/>
  <c r="C334" i="20" s="1"/>
  <c r="J334" i="20"/>
  <c r="G334" i="20"/>
  <c r="O333" i="20"/>
  <c r="N333" i="20"/>
  <c r="M333" i="20"/>
  <c r="K333" i="20"/>
  <c r="J333" i="20"/>
  <c r="G333" i="20"/>
  <c r="O332" i="20"/>
  <c r="M332" i="20"/>
  <c r="N332" i="20" s="1"/>
  <c r="K332" i="20"/>
  <c r="C332" i="20" s="1"/>
  <c r="J332" i="20"/>
  <c r="G332" i="20"/>
  <c r="O331" i="20"/>
  <c r="M331" i="20"/>
  <c r="N331" i="20" s="1"/>
  <c r="K331" i="20"/>
  <c r="J331" i="20"/>
  <c r="G331" i="20"/>
  <c r="O324" i="20"/>
  <c r="C324" i="20" s="1"/>
  <c r="N324" i="20"/>
  <c r="O323" i="20"/>
  <c r="O322" i="20"/>
  <c r="N322" i="20"/>
  <c r="R322" i="20" s="1"/>
  <c r="O321" i="20"/>
  <c r="N321" i="20"/>
  <c r="R321" i="20"/>
  <c r="Q321" i="20"/>
  <c r="O320" i="20"/>
  <c r="N320" i="20"/>
  <c r="Q320" i="20" s="1"/>
  <c r="O319" i="20"/>
  <c r="N319" i="20"/>
  <c r="O318" i="20"/>
  <c r="N318" i="20"/>
  <c r="R318" i="20" s="1"/>
  <c r="O317" i="20"/>
  <c r="N317" i="20"/>
  <c r="R317" i="20" s="1"/>
  <c r="O316" i="20"/>
  <c r="N316" i="20"/>
  <c r="Q316" i="20" s="1"/>
  <c r="O315" i="20"/>
  <c r="N315" i="20"/>
  <c r="R315" i="20" s="1"/>
  <c r="O314" i="20"/>
  <c r="N314" i="20"/>
  <c r="O313" i="20"/>
  <c r="N313" i="20"/>
  <c r="R313" i="20" s="1"/>
  <c r="O312" i="20"/>
  <c r="N312" i="20"/>
  <c r="R312" i="20" s="1"/>
  <c r="O311" i="20"/>
  <c r="N311" i="20"/>
  <c r="Q311" i="20" s="1"/>
  <c r="O310" i="20"/>
  <c r="N310" i="20"/>
  <c r="Q309" i="20"/>
  <c r="O309" i="20"/>
  <c r="N309" i="20"/>
  <c r="R308" i="20"/>
  <c r="O308" i="20"/>
  <c r="C308" i="20" s="1"/>
  <c r="N308" i="20"/>
  <c r="Q308" i="20" s="1"/>
  <c r="S308" i="20" s="1"/>
  <c r="R307" i="20"/>
  <c r="O307" i="20"/>
  <c r="Q307" i="20" s="1"/>
  <c r="N307" i="20"/>
  <c r="O306" i="20"/>
  <c r="N306" i="20"/>
  <c r="O305" i="20"/>
  <c r="N305" i="20"/>
  <c r="O304" i="20"/>
  <c r="C304" i="20" s="1"/>
  <c r="N304" i="20"/>
  <c r="R304" i="20" s="1"/>
  <c r="O303" i="20"/>
  <c r="N303" i="20"/>
  <c r="R303" i="20" s="1"/>
  <c r="O302" i="20"/>
  <c r="Q301" i="20"/>
  <c r="O301" i="20"/>
  <c r="N301" i="20"/>
  <c r="R300" i="20"/>
  <c r="O300" i="20"/>
  <c r="C300" i="20" s="1"/>
  <c r="N300" i="20"/>
  <c r="Q300" i="20" s="1"/>
  <c r="S300" i="20" s="1"/>
  <c r="R299" i="20"/>
  <c r="O299" i="20"/>
  <c r="Q299" i="20" s="1"/>
  <c r="N299" i="20"/>
  <c r="O298" i="20"/>
  <c r="N298" i="20"/>
  <c r="O297" i="20"/>
  <c r="N297" i="20"/>
  <c r="O296" i="20"/>
  <c r="C296" i="20" s="1"/>
  <c r="N296" i="20"/>
  <c r="R296" i="20" s="1"/>
  <c r="O295" i="20"/>
  <c r="N295" i="20"/>
  <c r="R295" i="20" s="1"/>
  <c r="O290" i="20"/>
  <c r="C290" i="20" s="1"/>
  <c r="M290" i="20"/>
  <c r="N290" i="20" s="1"/>
  <c r="K290" i="20"/>
  <c r="J290" i="20"/>
  <c r="G290" i="20"/>
  <c r="Q289" i="20"/>
  <c r="O289" i="20"/>
  <c r="M289" i="20"/>
  <c r="N289" i="20" s="1"/>
  <c r="K289" i="20"/>
  <c r="J289" i="20"/>
  <c r="R289" i="20" s="1"/>
  <c r="G289" i="20"/>
  <c r="C289" i="20"/>
  <c r="R288" i="20"/>
  <c r="O288" i="20"/>
  <c r="N288" i="20"/>
  <c r="M288" i="20"/>
  <c r="K288" i="20"/>
  <c r="J288" i="20"/>
  <c r="G288" i="20"/>
  <c r="Q288" i="20" s="1"/>
  <c r="S288" i="20" s="1"/>
  <c r="R287" i="20"/>
  <c r="O287" i="20"/>
  <c r="Q287" i="20" s="1"/>
  <c r="S287" i="20" s="1"/>
  <c r="M287" i="20"/>
  <c r="N287" i="20" s="1"/>
  <c r="K287" i="20"/>
  <c r="C287" i="20" s="1"/>
  <c r="J287" i="20"/>
  <c r="G287" i="20"/>
  <c r="O286" i="20"/>
  <c r="M286" i="20"/>
  <c r="N286" i="20" s="1"/>
  <c r="K286" i="20"/>
  <c r="J286" i="20"/>
  <c r="R286" i="20" s="1"/>
  <c r="G286" i="20"/>
  <c r="C286" i="20"/>
  <c r="O285" i="20"/>
  <c r="M285" i="20"/>
  <c r="N285" i="20" s="1"/>
  <c r="Q285" i="20" s="1"/>
  <c r="S285" i="20" s="1"/>
  <c r="K285" i="20"/>
  <c r="J285" i="20"/>
  <c r="R285" i="20" s="1"/>
  <c r="G285" i="20"/>
  <c r="C285" i="20"/>
  <c r="O284" i="20"/>
  <c r="N284" i="20"/>
  <c r="R284" i="20" s="1"/>
  <c r="M284" i="20"/>
  <c r="K284" i="20"/>
  <c r="J284" i="20"/>
  <c r="G284" i="20"/>
  <c r="Q284" i="20" s="1"/>
  <c r="S284" i="20" s="1"/>
  <c r="R283" i="20"/>
  <c r="O283" i="20"/>
  <c r="M283" i="20"/>
  <c r="N283" i="20" s="1"/>
  <c r="Q283" i="20" s="1"/>
  <c r="S283" i="20" s="1"/>
  <c r="K283" i="20"/>
  <c r="C283" i="20" s="1"/>
  <c r="J283" i="20"/>
  <c r="G283" i="20"/>
  <c r="O282" i="20"/>
  <c r="C282" i="20" s="1"/>
  <c r="M282" i="20"/>
  <c r="N282" i="20" s="1"/>
  <c r="K282" i="20"/>
  <c r="J282" i="20"/>
  <c r="R282" i="20" s="1"/>
  <c r="G282" i="20"/>
  <c r="Q281" i="20"/>
  <c r="O281" i="20"/>
  <c r="M281" i="20"/>
  <c r="N281" i="20" s="1"/>
  <c r="K281" i="20"/>
  <c r="J281" i="20"/>
  <c r="R281" i="20" s="1"/>
  <c r="G281" i="20"/>
  <c r="C281" i="20"/>
  <c r="R280" i="20"/>
  <c r="O280" i="20"/>
  <c r="N280" i="20"/>
  <c r="M280" i="20"/>
  <c r="K280" i="20"/>
  <c r="J280" i="20"/>
  <c r="G280" i="20"/>
  <c r="Q280" i="20" s="1"/>
  <c r="S280" i="20" s="1"/>
  <c r="R279" i="20"/>
  <c r="O279" i="20"/>
  <c r="Q279" i="20" s="1"/>
  <c r="S279" i="20" s="1"/>
  <c r="M279" i="20"/>
  <c r="N279" i="20" s="1"/>
  <c r="K279" i="20"/>
  <c r="C279" i="20" s="1"/>
  <c r="J279" i="20"/>
  <c r="G279" i="20"/>
  <c r="O278" i="20"/>
  <c r="M278" i="20"/>
  <c r="N278" i="20" s="1"/>
  <c r="K278" i="20"/>
  <c r="J278" i="20"/>
  <c r="R278" i="20" s="1"/>
  <c r="G278" i="20"/>
  <c r="C278" i="20"/>
  <c r="O277" i="20"/>
  <c r="M277" i="20"/>
  <c r="N277" i="20" s="1"/>
  <c r="Q277" i="20" s="1"/>
  <c r="S277" i="20" s="1"/>
  <c r="K277" i="20"/>
  <c r="J277" i="20"/>
  <c r="R277" i="20" s="1"/>
  <c r="G277" i="20"/>
  <c r="C277" i="20"/>
  <c r="O276" i="20"/>
  <c r="N276" i="20"/>
  <c r="R276" i="20" s="1"/>
  <c r="M276" i="20"/>
  <c r="K276" i="20"/>
  <c r="J276" i="20"/>
  <c r="G276" i="20"/>
  <c r="Q276" i="20" s="1"/>
  <c r="S276" i="20" s="1"/>
  <c r="R275" i="20"/>
  <c r="O275" i="20"/>
  <c r="M275" i="20"/>
  <c r="N275" i="20" s="1"/>
  <c r="Q275" i="20" s="1"/>
  <c r="S275" i="20" s="1"/>
  <c r="K275" i="20"/>
  <c r="C275" i="20" s="1"/>
  <c r="J275" i="20"/>
  <c r="G275" i="20"/>
  <c r="O274" i="20"/>
  <c r="C274" i="20" s="1"/>
  <c r="M274" i="20"/>
  <c r="N274" i="20" s="1"/>
  <c r="K274" i="20"/>
  <c r="J274" i="20"/>
  <c r="R274" i="20" s="1"/>
  <c r="G274" i="20"/>
  <c r="Q273" i="20"/>
  <c r="O273" i="20"/>
  <c r="M273" i="20"/>
  <c r="N273" i="20" s="1"/>
  <c r="K273" i="20"/>
  <c r="J273" i="20"/>
  <c r="R273" i="20" s="1"/>
  <c r="G273" i="20"/>
  <c r="C273" i="20"/>
  <c r="R272" i="20"/>
  <c r="O272" i="20"/>
  <c r="N272" i="20"/>
  <c r="M272" i="20"/>
  <c r="K272" i="20"/>
  <c r="J272" i="20"/>
  <c r="G272" i="20"/>
  <c r="Q272" i="20" s="1"/>
  <c r="S272" i="20" s="1"/>
  <c r="R271" i="20"/>
  <c r="O271" i="20"/>
  <c r="Q271" i="20" s="1"/>
  <c r="S271" i="20" s="1"/>
  <c r="M271" i="20"/>
  <c r="N271" i="20" s="1"/>
  <c r="K271" i="20"/>
  <c r="C271" i="20" s="1"/>
  <c r="J271" i="20"/>
  <c r="G271" i="20"/>
  <c r="O270" i="20"/>
  <c r="M270" i="20"/>
  <c r="N270" i="20" s="1"/>
  <c r="K270" i="20"/>
  <c r="J270" i="20"/>
  <c r="G270" i="20"/>
  <c r="C270" i="20"/>
  <c r="O269" i="20"/>
  <c r="M269" i="20"/>
  <c r="N269" i="20" s="1"/>
  <c r="Q269" i="20" s="1"/>
  <c r="K269" i="20"/>
  <c r="J269" i="20"/>
  <c r="R269" i="20" s="1"/>
  <c r="G269" i="20"/>
  <c r="C269" i="20"/>
  <c r="O268" i="20"/>
  <c r="N268" i="20"/>
  <c r="R268" i="20" s="1"/>
  <c r="M268" i="20"/>
  <c r="K268" i="20"/>
  <c r="J268" i="20"/>
  <c r="G268" i="20"/>
  <c r="Q268" i="20" s="1"/>
  <c r="S268" i="20" s="1"/>
  <c r="R267" i="20"/>
  <c r="O267" i="20"/>
  <c r="M267" i="20"/>
  <c r="N267" i="20" s="1"/>
  <c r="Q267" i="20" s="1"/>
  <c r="S267" i="20" s="1"/>
  <c r="K267" i="20"/>
  <c r="C267" i="20" s="1"/>
  <c r="J267" i="20"/>
  <c r="G267" i="20"/>
  <c r="O266" i="20"/>
  <c r="C266" i="20" s="1"/>
  <c r="M266" i="20"/>
  <c r="N266" i="20" s="1"/>
  <c r="K266" i="20"/>
  <c r="J266" i="20"/>
  <c r="G266" i="20"/>
  <c r="Q265" i="20"/>
  <c r="O265" i="20"/>
  <c r="M265" i="20"/>
  <c r="N265" i="20" s="1"/>
  <c r="K265" i="20"/>
  <c r="J265" i="20"/>
  <c r="R265" i="20" s="1"/>
  <c r="G265" i="20"/>
  <c r="C265" i="20"/>
  <c r="R264" i="20"/>
  <c r="O264" i="20"/>
  <c r="N264" i="20"/>
  <c r="M264" i="20"/>
  <c r="K264" i="20"/>
  <c r="J264" i="20"/>
  <c r="G264" i="20"/>
  <c r="Q264" i="20" s="1"/>
  <c r="S264" i="20" s="1"/>
  <c r="R263" i="20"/>
  <c r="O263" i="20"/>
  <c r="Q263" i="20" s="1"/>
  <c r="S263" i="20" s="1"/>
  <c r="M263" i="20"/>
  <c r="N263" i="20" s="1"/>
  <c r="K263" i="20"/>
  <c r="C263" i="20" s="1"/>
  <c r="J263" i="20"/>
  <c r="G263" i="20"/>
  <c r="O262" i="20"/>
  <c r="M262" i="20"/>
  <c r="N262" i="20" s="1"/>
  <c r="K262" i="20"/>
  <c r="J262" i="20"/>
  <c r="G262" i="20"/>
  <c r="C262" i="20"/>
  <c r="O261" i="20"/>
  <c r="M261" i="20"/>
  <c r="N261" i="20" s="1"/>
  <c r="Q261" i="20" s="1"/>
  <c r="K261" i="20"/>
  <c r="J261" i="20"/>
  <c r="R261" i="20" s="1"/>
  <c r="G261" i="20"/>
  <c r="C261" i="20"/>
  <c r="O260" i="20"/>
  <c r="N260" i="20"/>
  <c r="R260" i="20" s="1"/>
  <c r="M260" i="20"/>
  <c r="K260" i="20"/>
  <c r="J260" i="20"/>
  <c r="G260" i="20"/>
  <c r="Q260" i="20" s="1"/>
  <c r="S260" i="20" s="1"/>
  <c r="R255" i="20"/>
  <c r="O255" i="20"/>
  <c r="M255" i="20"/>
  <c r="N255" i="20" s="1"/>
  <c r="Q255" i="20" s="1"/>
  <c r="S255" i="20" s="1"/>
  <c r="K255" i="20"/>
  <c r="C255" i="20" s="1"/>
  <c r="J255" i="20"/>
  <c r="G255" i="20"/>
  <c r="O254" i="20"/>
  <c r="C254" i="20" s="1"/>
  <c r="M254" i="20"/>
  <c r="N254" i="20" s="1"/>
  <c r="K254" i="20"/>
  <c r="J254" i="20"/>
  <c r="G254" i="20"/>
  <c r="Q253" i="20"/>
  <c r="O253" i="20"/>
  <c r="M253" i="20"/>
  <c r="N253" i="20" s="1"/>
  <c r="K253" i="20"/>
  <c r="J253" i="20"/>
  <c r="R253" i="20" s="1"/>
  <c r="G253" i="20"/>
  <c r="C253" i="20"/>
  <c r="R252" i="20"/>
  <c r="O252" i="20"/>
  <c r="N252" i="20"/>
  <c r="M252" i="20"/>
  <c r="K252" i="20"/>
  <c r="J252" i="20"/>
  <c r="G252" i="20"/>
  <c r="Q252" i="20" s="1"/>
  <c r="R251" i="20"/>
  <c r="O251" i="20"/>
  <c r="Q251" i="20" s="1"/>
  <c r="S251" i="20" s="1"/>
  <c r="M251" i="20"/>
  <c r="N251" i="20" s="1"/>
  <c r="K251" i="20"/>
  <c r="C251" i="20" s="1"/>
  <c r="J251" i="20"/>
  <c r="G251" i="20"/>
  <c r="O250" i="20"/>
  <c r="M250" i="20"/>
  <c r="N250" i="20" s="1"/>
  <c r="K250" i="20"/>
  <c r="J250" i="20"/>
  <c r="R250" i="20" s="1"/>
  <c r="G250" i="20"/>
  <c r="C250" i="20"/>
  <c r="O249" i="20"/>
  <c r="M249" i="20"/>
  <c r="N249" i="20" s="1"/>
  <c r="Q249" i="20" s="1"/>
  <c r="K249" i="20"/>
  <c r="J249" i="20"/>
  <c r="G249" i="20"/>
  <c r="C249" i="20"/>
  <c r="O248" i="20"/>
  <c r="N248" i="20"/>
  <c r="R248" i="20" s="1"/>
  <c r="M248" i="20"/>
  <c r="K248" i="20"/>
  <c r="J248" i="20"/>
  <c r="G248" i="20"/>
  <c r="R247" i="20"/>
  <c r="O247" i="20"/>
  <c r="M247" i="20"/>
  <c r="N247" i="20" s="1"/>
  <c r="K247" i="20"/>
  <c r="J247" i="20"/>
  <c r="G247" i="20"/>
  <c r="Q246" i="20"/>
  <c r="S246" i="20" s="1"/>
  <c r="O246" i="20"/>
  <c r="N246" i="20"/>
  <c r="M246" i="20"/>
  <c r="K246" i="20"/>
  <c r="J246" i="20"/>
  <c r="R246" i="20" s="1"/>
  <c r="G246" i="20"/>
  <c r="C246" i="20" s="1"/>
  <c r="O245" i="20"/>
  <c r="N245" i="20"/>
  <c r="R245" i="20" s="1"/>
  <c r="M245" i="20"/>
  <c r="K245" i="20"/>
  <c r="J245" i="20"/>
  <c r="G245" i="20"/>
  <c r="Q244" i="20"/>
  <c r="S244" i="20" s="1"/>
  <c r="O244" i="20"/>
  <c r="N244" i="20"/>
  <c r="M244" i="20"/>
  <c r="K244" i="20"/>
  <c r="J244" i="20"/>
  <c r="R244" i="20" s="1"/>
  <c r="G244" i="20"/>
  <c r="Q243" i="20"/>
  <c r="S243" i="20" s="1"/>
  <c r="O243" i="20"/>
  <c r="N243" i="20"/>
  <c r="R243" i="20" s="1"/>
  <c r="M243" i="20"/>
  <c r="K243" i="20"/>
  <c r="J243" i="20"/>
  <c r="G243" i="20"/>
  <c r="Q242" i="20"/>
  <c r="S242" i="20" s="1"/>
  <c r="O242" i="20"/>
  <c r="N242" i="20"/>
  <c r="M242" i="20"/>
  <c r="K242" i="20"/>
  <c r="J242" i="20"/>
  <c r="R242" i="20" s="1"/>
  <c r="G242" i="20"/>
  <c r="Q241" i="20"/>
  <c r="S241" i="20" s="1"/>
  <c r="O241" i="20"/>
  <c r="N241" i="20"/>
  <c r="R241" i="20" s="1"/>
  <c r="M241" i="20"/>
  <c r="K241" i="20"/>
  <c r="J241" i="20"/>
  <c r="G241" i="20"/>
  <c r="Q240" i="20"/>
  <c r="S240" i="20" s="1"/>
  <c r="O240" i="20"/>
  <c r="N240" i="20"/>
  <c r="M240" i="20"/>
  <c r="K240" i="20"/>
  <c r="J240" i="20"/>
  <c r="R240" i="20" s="1"/>
  <c r="G240" i="20"/>
  <c r="O239" i="20"/>
  <c r="M239" i="20"/>
  <c r="N239" i="20" s="1"/>
  <c r="K239" i="20"/>
  <c r="C239" i="20" s="1"/>
  <c r="J239" i="20"/>
  <c r="G239" i="20"/>
  <c r="O238" i="20"/>
  <c r="N238" i="20"/>
  <c r="M238" i="20"/>
  <c r="K238" i="20"/>
  <c r="J238" i="20"/>
  <c r="G238" i="20"/>
  <c r="C238" i="20" s="1"/>
  <c r="O237" i="20"/>
  <c r="N237" i="20"/>
  <c r="R237" i="20" s="1"/>
  <c r="M237" i="20"/>
  <c r="K237" i="20"/>
  <c r="J237" i="20"/>
  <c r="G237" i="20"/>
  <c r="C237" i="20" s="1"/>
  <c r="O236" i="20"/>
  <c r="Q236" i="20" s="1"/>
  <c r="S236" i="20" s="1"/>
  <c r="N236" i="20"/>
  <c r="M236" i="20"/>
  <c r="K236" i="20"/>
  <c r="J236" i="20"/>
  <c r="R236" i="20" s="1"/>
  <c r="G236" i="20"/>
  <c r="O235" i="20"/>
  <c r="M235" i="20"/>
  <c r="N235" i="20" s="1"/>
  <c r="K235" i="20"/>
  <c r="C235" i="20" s="1"/>
  <c r="J235" i="20"/>
  <c r="G235" i="20"/>
  <c r="O234" i="20"/>
  <c r="N234" i="20"/>
  <c r="M234" i="20"/>
  <c r="K234" i="20"/>
  <c r="J234" i="20"/>
  <c r="G234" i="20"/>
  <c r="C234" i="20" s="1"/>
  <c r="O233" i="20"/>
  <c r="N233" i="20"/>
  <c r="R233" i="20" s="1"/>
  <c r="M233" i="20"/>
  <c r="K233" i="20"/>
  <c r="J233" i="20"/>
  <c r="G233" i="20"/>
  <c r="C233" i="20" s="1"/>
  <c r="O232" i="20"/>
  <c r="Q232" i="20" s="1"/>
  <c r="S232" i="20" s="1"/>
  <c r="N232" i="20"/>
  <c r="M232" i="20"/>
  <c r="K232" i="20"/>
  <c r="J232" i="20"/>
  <c r="R232" i="20" s="1"/>
  <c r="G232" i="20"/>
  <c r="O231" i="20"/>
  <c r="M231" i="20"/>
  <c r="N231" i="20" s="1"/>
  <c r="K231" i="20"/>
  <c r="C231" i="20" s="1"/>
  <c r="J231" i="20"/>
  <c r="G231" i="20"/>
  <c r="O230" i="20"/>
  <c r="N230" i="20"/>
  <c r="M230" i="20"/>
  <c r="K230" i="20"/>
  <c r="J230" i="20"/>
  <c r="G230" i="20"/>
  <c r="C230" i="20" s="1"/>
  <c r="O229" i="20"/>
  <c r="N229" i="20"/>
  <c r="R229" i="20" s="1"/>
  <c r="M229" i="20"/>
  <c r="K229" i="20"/>
  <c r="J229" i="20"/>
  <c r="G229" i="20"/>
  <c r="C229" i="20" s="1"/>
  <c r="O228" i="20"/>
  <c r="Q228" i="20" s="1"/>
  <c r="S228" i="20" s="1"/>
  <c r="N228" i="20"/>
  <c r="M228" i="20"/>
  <c r="K228" i="20"/>
  <c r="J228" i="20"/>
  <c r="R228" i="20" s="1"/>
  <c r="G228" i="20"/>
  <c r="O227" i="20"/>
  <c r="M227" i="20"/>
  <c r="N227" i="20" s="1"/>
  <c r="K227" i="20"/>
  <c r="C227" i="20" s="1"/>
  <c r="J227" i="20"/>
  <c r="G227" i="20"/>
  <c r="O226" i="20"/>
  <c r="N226" i="20"/>
  <c r="M226" i="20"/>
  <c r="K226" i="20"/>
  <c r="J226" i="20"/>
  <c r="G226" i="20"/>
  <c r="C226" i="20" s="1"/>
  <c r="O225" i="20"/>
  <c r="N225" i="20"/>
  <c r="R225" i="20" s="1"/>
  <c r="M225" i="20"/>
  <c r="K225" i="20"/>
  <c r="J225" i="20"/>
  <c r="G225" i="20"/>
  <c r="C225" i="20" s="1"/>
  <c r="O218" i="20"/>
  <c r="Q218" i="20" s="1"/>
  <c r="S218" i="20" s="1"/>
  <c r="N218" i="20"/>
  <c r="M218" i="20"/>
  <c r="K218" i="20"/>
  <c r="J218" i="20"/>
  <c r="R218" i="20" s="1"/>
  <c r="G218" i="20"/>
  <c r="O217" i="20"/>
  <c r="M217" i="20"/>
  <c r="N217" i="20" s="1"/>
  <c r="K217" i="20"/>
  <c r="C217" i="20" s="1"/>
  <c r="J217" i="20"/>
  <c r="G217" i="20"/>
  <c r="O216" i="20"/>
  <c r="N216" i="20"/>
  <c r="M216" i="20"/>
  <c r="K216" i="20"/>
  <c r="J216" i="20"/>
  <c r="G216" i="20"/>
  <c r="C216" i="20" s="1"/>
  <c r="O215" i="20"/>
  <c r="N215" i="20"/>
  <c r="R215" i="20" s="1"/>
  <c r="M215" i="20"/>
  <c r="K215" i="20"/>
  <c r="J215" i="20"/>
  <c r="G215" i="20"/>
  <c r="C215" i="20" s="1"/>
  <c r="O214" i="20"/>
  <c r="Q214" i="20" s="1"/>
  <c r="S214" i="20" s="1"/>
  <c r="N214" i="20"/>
  <c r="M214" i="20"/>
  <c r="K214" i="20"/>
  <c r="J214" i="20"/>
  <c r="R214" i="20" s="1"/>
  <c r="G214" i="20"/>
  <c r="O213" i="20"/>
  <c r="M213" i="20"/>
  <c r="N213" i="20" s="1"/>
  <c r="K213" i="20"/>
  <c r="C213" i="20" s="1"/>
  <c r="J213" i="20"/>
  <c r="G213" i="20"/>
  <c r="O212" i="20"/>
  <c r="N212" i="20"/>
  <c r="M212" i="20"/>
  <c r="K212" i="20"/>
  <c r="J212" i="20"/>
  <c r="G212" i="20"/>
  <c r="C212" i="20" s="1"/>
  <c r="O211" i="20"/>
  <c r="N211" i="20"/>
  <c r="R211" i="20" s="1"/>
  <c r="M211" i="20"/>
  <c r="K211" i="20"/>
  <c r="J211" i="20"/>
  <c r="G211" i="20"/>
  <c r="C211" i="20" s="1"/>
  <c r="O210" i="20"/>
  <c r="Q210" i="20" s="1"/>
  <c r="S210" i="20" s="1"/>
  <c r="N210" i="20"/>
  <c r="M210" i="20"/>
  <c r="K210" i="20"/>
  <c r="J210" i="20"/>
  <c r="R210" i="20" s="1"/>
  <c r="G210" i="20"/>
  <c r="O209" i="20"/>
  <c r="M209" i="20"/>
  <c r="N209" i="20" s="1"/>
  <c r="K209" i="20"/>
  <c r="C209" i="20" s="1"/>
  <c r="J209" i="20"/>
  <c r="G209" i="20"/>
  <c r="O208" i="20"/>
  <c r="N208" i="20"/>
  <c r="M208" i="20"/>
  <c r="K208" i="20"/>
  <c r="J208" i="20"/>
  <c r="G208" i="20"/>
  <c r="C208" i="20" s="1"/>
  <c r="O207" i="20"/>
  <c r="N207" i="20"/>
  <c r="R207" i="20" s="1"/>
  <c r="M207" i="20"/>
  <c r="K207" i="20"/>
  <c r="J207" i="20"/>
  <c r="G207" i="20"/>
  <c r="C207" i="20" s="1"/>
  <c r="O206" i="20"/>
  <c r="Q206" i="20" s="1"/>
  <c r="S206" i="20" s="1"/>
  <c r="N206" i="20"/>
  <c r="M206" i="20"/>
  <c r="K206" i="20"/>
  <c r="J206" i="20"/>
  <c r="R206" i="20" s="1"/>
  <c r="G206" i="20"/>
  <c r="O205" i="20"/>
  <c r="M205" i="20"/>
  <c r="N205" i="20" s="1"/>
  <c r="K205" i="20"/>
  <c r="C205" i="20" s="1"/>
  <c r="J205" i="20"/>
  <c r="G205" i="20"/>
  <c r="O204" i="20"/>
  <c r="N204" i="20"/>
  <c r="M204" i="20"/>
  <c r="K204" i="20"/>
  <c r="J204" i="20"/>
  <c r="G204" i="20"/>
  <c r="C204" i="20" s="1"/>
  <c r="O203" i="20"/>
  <c r="N203" i="20"/>
  <c r="R203" i="20" s="1"/>
  <c r="M203" i="20"/>
  <c r="K203" i="20"/>
  <c r="J203" i="20"/>
  <c r="G203" i="20"/>
  <c r="C203" i="20" s="1"/>
  <c r="O202" i="20"/>
  <c r="Q202" i="20" s="1"/>
  <c r="S202" i="20" s="1"/>
  <c r="N202" i="20"/>
  <c r="M202" i="20"/>
  <c r="K202" i="20"/>
  <c r="J202" i="20"/>
  <c r="R202" i="20" s="1"/>
  <c r="G202" i="20"/>
  <c r="O201" i="20"/>
  <c r="M201" i="20"/>
  <c r="N201" i="20" s="1"/>
  <c r="K201" i="20"/>
  <c r="C201" i="20" s="1"/>
  <c r="J201" i="20"/>
  <c r="G201" i="20"/>
  <c r="O200" i="20"/>
  <c r="N200" i="20"/>
  <c r="M200" i="20"/>
  <c r="K200" i="20"/>
  <c r="J200" i="20"/>
  <c r="G200" i="20"/>
  <c r="C200" i="20" s="1"/>
  <c r="O199" i="20"/>
  <c r="N199" i="20"/>
  <c r="R199" i="20" s="1"/>
  <c r="M199" i="20"/>
  <c r="K199" i="20"/>
  <c r="J199" i="20"/>
  <c r="G199" i="20"/>
  <c r="C199" i="20" s="1"/>
  <c r="O198" i="20"/>
  <c r="Q198" i="20" s="1"/>
  <c r="S198" i="20" s="1"/>
  <c r="N198" i="20"/>
  <c r="M198" i="20"/>
  <c r="K198" i="20"/>
  <c r="J198" i="20"/>
  <c r="R198" i="20" s="1"/>
  <c r="G198" i="20"/>
  <c r="O197" i="20"/>
  <c r="M197" i="20"/>
  <c r="N197" i="20" s="1"/>
  <c r="K197" i="20"/>
  <c r="C197" i="20" s="1"/>
  <c r="J197" i="20"/>
  <c r="G197" i="20"/>
  <c r="O196" i="20"/>
  <c r="N196" i="20"/>
  <c r="M196" i="20"/>
  <c r="K196" i="20"/>
  <c r="J196" i="20"/>
  <c r="G196" i="20"/>
  <c r="C196" i="20" s="1"/>
  <c r="O195" i="20"/>
  <c r="N195" i="20"/>
  <c r="R195" i="20" s="1"/>
  <c r="M195" i="20"/>
  <c r="K195" i="20"/>
  <c r="J195" i="20"/>
  <c r="G195" i="20"/>
  <c r="C195" i="20" s="1"/>
  <c r="O194" i="20"/>
  <c r="Q194" i="20" s="1"/>
  <c r="S194" i="20" s="1"/>
  <c r="N194" i="20"/>
  <c r="M194" i="20"/>
  <c r="K194" i="20"/>
  <c r="J194" i="20"/>
  <c r="R194" i="20" s="1"/>
  <c r="G194" i="20"/>
  <c r="O193" i="20"/>
  <c r="M193" i="20"/>
  <c r="N193" i="20" s="1"/>
  <c r="K193" i="20"/>
  <c r="C193" i="20" s="1"/>
  <c r="J193" i="20"/>
  <c r="G193" i="20"/>
  <c r="O192" i="20"/>
  <c r="N192" i="20"/>
  <c r="M192" i="20"/>
  <c r="K192" i="20"/>
  <c r="J192" i="20"/>
  <c r="G192" i="20"/>
  <c r="C192" i="20" s="1"/>
  <c r="O191" i="20"/>
  <c r="N191" i="20"/>
  <c r="R191" i="20" s="1"/>
  <c r="M191" i="20"/>
  <c r="K191" i="20"/>
  <c r="J191" i="20"/>
  <c r="G191" i="20"/>
  <c r="C191" i="20" s="1"/>
  <c r="O190" i="20"/>
  <c r="Q190" i="20" s="1"/>
  <c r="S190" i="20" s="1"/>
  <c r="N190" i="20"/>
  <c r="M190" i="20"/>
  <c r="K190" i="20"/>
  <c r="J190" i="20"/>
  <c r="R190" i="20" s="1"/>
  <c r="G190" i="20"/>
  <c r="O189" i="20"/>
  <c r="M189" i="20"/>
  <c r="N189" i="20" s="1"/>
  <c r="K189" i="20"/>
  <c r="C189" i="20" s="1"/>
  <c r="J189" i="20"/>
  <c r="G189" i="20"/>
  <c r="O184" i="20"/>
  <c r="N184" i="20"/>
  <c r="M184" i="20"/>
  <c r="K184" i="20"/>
  <c r="J184" i="20"/>
  <c r="G184" i="20"/>
  <c r="C184" i="20" s="1"/>
  <c r="O183" i="20"/>
  <c r="N183" i="20"/>
  <c r="R183" i="20" s="1"/>
  <c r="M183" i="20"/>
  <c r="K183" i="20"/>
  <c r="J183" i="20"/>
  <c r="G183" i="20"/>
  <c r="C183" i="20" s="1"/>
  <c r="O182" i="20"/>
  <c r="Q182" i="20" s="1"/>
  <c r="S182" i="20" s="1"/>
  <c r="N182" i="20"/>
  <c r="M182" i="20"/>
  <c r="K182" i="20"/>
  <c r="J182" i="20"/>
  <c r="R182" i="20" s="1"/>
  <c r="G182" i="20"/>
  <c r="O181" i="20"/>
  <c r="M181" i="20"/>
  <c r="N181" i="20" s="1"/>
  <c r="K181" i="20"/>
  <c r="C181" i="20" s="1"/>
  <c r="J181" i="20"/>
  <c r="G181" i="20"/>
  <c r="O180" i="20"/>
  <c r="N180" i="20"/>
  <c r="M180" i="20"/>
  <c r="K180" i="20"/>
  <c r="J180" i="20"/>
  <c r="G180" i="20"/>
  <c r="C180" i="20" s="1"/>
  <c r="O179" i="20"/>
  <c r="N179" i="20"/>
  <c r="R179" i="20" s="1"/>
  <c r="M179" i="20"/>
  <c r="K179" i="20"/>
  <c r="J179" i="20"/>
  <c r="G179" i="20"/>
  <c r="C179" i="20" s="1"/>
  <c r="O178" i="20"/>
  <c r="Q178" i="20" s="1"/>
  <c r="S178" i="20" s="1"/>
  <c r="N178" i="20"/>
  <c r="M178" i="20"/>
  <c r="K178" i="20"/>
  <c r="J178" i="20"/>
  <c r="R178" i="20" s="1"/>
  <c r="G178" i="20"/>
  <c r="O177" i="20"/>
  <c r="M177" i="20"/>
  <c r="N177" i="20" s="1"/>
  <c r="K177" i="20"/>
  <c r="C177" i="20" s="1"/>
  <c r="J177" i="20"/>
  <c r="G177" i="20"/>
  <c r="O176" i="20"/>
  <c r="N176" i="20"/>
  <c r="M176" i="20"/>
  <c r="K176" i="20"/>
  <c r="J176" i="20"/>
  <c r="G176" i="20"/>
  <c r="C176" i="20" s="1"/>
  <c r="O175" i="20"/>
  <c r="N175" i="20"/>
  <c r="R175" i="20" s="1"/>
  <c r="M175" i="20"/>
  <c r="K175" i="20"/>
  <c r="J175" i="20"/>
  <c r="G175" i="20"/>
  <c r="O174" i="20"/>
  <c r="Q174" i="20" s="1"/>
  <c r="N174" i="20"/>
  <c r="M174" i="20"/>
  <c r="K174" i="20"/>
  <c r="J174" i="20"/>
  <c r="R174" i="20" s="1"/>
  <c r="G174" i="20"/>
  <c r="Q173" i="20"/>
  <c r="S173" i="20" s="1"/>
  <c r="O173" i="20"/>
  <c r="M173" i="20"/>
  <c r="N173" i="20" s="1"/>
  <c r="R173" i="20" s="1"/>
  <c r="K173" i="20"/>
  <c r="C173" i="20" s="1"/>
  <c r="J173" i="20"/>
  <c r="G173" i="20"/>
  <c r="O172" i="20"/>
  <c r="N172" i="20"/>
  <c r="M172" i="20"/>
  <c r="K172" i="20"/>
  <c r="J172" i="20"/>
  <c r="G172" i="20"/>
  <c r="C172" i="20" s="1"/>
  <c r="O171" i="20"/>
  <c r="N171" i="20"/>
  <c r="R171" i="20" s="1"/>
  <c r="M171" i="20"/>
  <c r="K171" i="20"/>
  <c r="J171" i="20"/>
  <c r="G171" i="20"/>
  <c r="O170" i="20"/>
  <c r="Q170" i="20" s="1"/>
  <c r="N170" i="20"/>
  <c r="M170" i="20"/>
  <c r="K170" i="20"/>
  <c r="J170" i="20"/>
  <c r="R170" i="20" s="1"/>
  <c r="G170" i="20"/>
  <c r="O169" i="20"/>
  <c r="M169" i="20"/>
  <c r="N169" i="20" s="1"/>
  <c r="R169" i="20" s="1"/>
  <c r="K169" i="20"/>
  <c r="C169" i="20" s="1"/>
  <c r="J169" i="20"/>
  <c r="G169" i="20"/>
  <c r="O168" i="20"/>
  <c r="N168" i="20"/>
  <c r="M168" i="20"/>
  <c r="K168" i="20"/>
  <c r="J168" i="20"/>
  <c r="G168" i="20"/>
  <c r="C168" i="20" s="1"/>
  <c r="O167" i="20"/>
  <c r="N167" i="20"/>
  <c r="R167" i="20" s="1"/>
  <c r="M167" i="20"/>
  <c r="K167" i="20"/>
  <c r="J167" i="20"/>
  <c r="G167" i="20"/>
  <c r="O166" i="20"/>
  <c r="Q166" i="20" s="1"/>
  <c r="N166" i="20"/>
  <c r="M166" i="20"/>
  <c r="K166" i="20"/>
  <c r="J166" i="20"/>
  <c r="R166" i="20" s="1"/>
  <c r="G166" i="20"/>
  <c r="Q165" i="20"/>
  <c r="S165" i="20" s="1"/>
  <c r="O165" i="20"/>
  <c r="M165" i="20"/>
  <c r="N165" i="20" s="1"/>
  <c r="R165" i="20" s="1"/>
  <c r="K165" i="20"/>
  <c r="C165" i="20" s="1"/>
  <c r="J165" i="20"/>
  <c r="G165" i="20"/>
  <c r="O164" i="20"/>
  <c r="N164" i="20"/>
  <c r="M164" i="20"/>
  <c r="K164" i="20"/>
  <c r="J164" i="20"/>
  <c r="G164" i="20"/>
  <c r="C164" i="20" s="1"/>
  <c r="O163" i="20"/>
  <c r="N163" i="20"/>
  <c r="R163" i="20" s="1"/>
  <c r="M163" i="20"/>
  <c r="K163" i="20"/>
  <c r="J163" i="20"/>
  <c r="G163" i="20"/>
  <c r="O162" i="20"/>
  <c r="Q162" i="20" s="1"/>
  <c r="N162" i="20"/>
  <c r="M162" i="20"/>
  <c r="K162" i="20"/>
  <c r="J162" i="20"/>
  <c r="R162" i="20" s="1"/>
  <c r="G162" i="20"/>
  <c r="O161" i="20"/>
  <c r="M161" i="20"/>
  <c r="N161" i="20" s="1"/>
  <c r="R161" i="20" s="1"/>
  <c r="K161" i="20"/>
  <c r="J161" i="20"/>
  <c r="G161" i="20"/>
  <c r="C161" i="20"/>
  <c r="O160" i="20"/>
  <c r="N160" i="20"/>
  <c r="M160" i="20"/>
  <c r="K160" i="20"/>
  <c r="J160" i="20"/>
  <c r="G160" i="20"/>
  <c r="O159" i="20"/>
  <c r="N159" i="20"/>
  <c r="R159" i="20" s="1"/>
  <c r="M159" i="20"/>
  <c r="K159" i="20"/>
  <c r="J159" i="20"/>
  <c r="G159" i="20"/>
  <c r="O158" i="20"/>
  <c r="Q158" i="20" s="1"/>
  <c r="S158" i="20" s="1"/>
  <c r="N158" i="20"/>
  <c r="M158" i="20"/>
  <c r="K158" i="20"/>
  <c r="J158" i="20"/>
  <c r="R158" i="20" s="1"/>
  <c r="G158" i="20"/>
  <c r="O157" i="20"/>
  <c r="M157" i="20"/>
  <c r="N157" i="20" s="1"/>
  <c r="Q157" i="20" s="1"/>
  <c r="K157" i="20"/>
  <c r="J157" i="20"/>
  <c r="G157" i="20"/>
  <c r="C157" i="20"/>
  <c r="O156" i="20"/>
  <c r="N156" i="20"/>
  <c r="M156" i="20"/>
  <c r="K156" i="20"/>
  <c r="J156" i="20"/>
  <c r="G156" i="20"/>
  <c r="O155" i="20"/>
  <c r="M155" i="20"/>
  <c r="N155" i="20" s="1"/>
  <c r="R155" i="20" s="1"/>
  <c r="K155" i="20"/>
  <c r="J155" i="20"/>
  <c r="G155" i="20"/>
  <c r="C155" i="20"/>
  <c r="O154" i="20"/>
  <c r="N154" i="20"/>
  <c r="M154" i="20"/>
  <c r="K154" i="20"/>
  <c r="J154" i="20"/>
  <c r="G154" i="20"/>
  <c r="R148" i="20"/>
  <c r="O148" i="20"/>
  <c r="M148" i="20"/>
  <c r="N148" i="20" s="1"/>
  <c r="Q148" i="20" s="1"/>
  <c r="S148" i="20" s="1"/>
  <c r="K148" i="20"/>
  <c r="C148" i="20" s="1"/>
  <c r="J148" i="20"/>
  <c r="G148" i="20"/>
  <c r="O147" i="20"/>
  <c r="N147" i="20"/>
  <c r="M147" i="20"/>
  <c r="K147" i="20"/>
  <c r="J147" i="20"/>
  <c r="R147" i="20" s="1"/>
  <c r="G147" i="20"/>
  <c r="Q146" i="20"/>
  <c r="O146" i="20"/>
  <c r="M146" i="20"/>
  <c r="N146" i="20" s="1"/>
  <c r="K146" i="20"/>
  <c r="C146" i="20" s="1"/>
  <c r="J146" i="20"/>
  <c r="R146" i="20" s="1"/>
  <c r="G146" i="20"/>
  <c r="O145" i="20"/>
  <c r="M145" i="20"/>
  <c r="N145" i="20" s="1"/>
  <c r="R145" i="20" s="1"/>
  <c r="K145" i="20"/>
  <c r="J145" i="20"/>
  <c r="G145" i="20"/>
  <c r="C145" i="20"/>
  <c r="R144" i="20"/>
  <c r="O144" i="20"/>
  <c r="M144" i="20"/>
  <c r="N144" i="20" s="1"/>
  <c r="Q144" i="20" s="1"/>
  <c r="S144" i="20" s="1"/>
  <c r="K144" i="20"/>
  <c r="C144" i="20" s="1"/>
  <c r="J144" i="20"/>
  <c r="G144" i="20"/>
  <c r="O143" i="20"/>
  <c r="M143" i="20"/>
  <c r="N143" i="20" s="1"/>
  <c r="R143" i="20" s="1"/>
  <c r="K143" i="20"/>
  <c r="J143" i="20"/>
  <c r="G143" i="20"/>
  <c r="C143" i="20"/>
  <c r="O142" i="20"/>
  <c r="M142" i="20"/>
  <c r="N142" i="20" s="1"/>
  <c r="R142" i="20" s="1"/>
  <c r="K142" i="20"/>
  <c r="J142" i="20"/>
  <c r="G142" i="20"/>
  <c r="C142" i="20"/>
  <c r="O141" i="20"/>
  <c r="N141" i="20"/>
  <c r="M141" i="20"/>
  <c r="K141" i="20"/>
  <c r="J141" i="20"/>
  <c r="R141" i="20" s="1"/>
  <c r="G141" i="20"/>
  <c r="Q141" i="20" s="1"/>
  <c r="S141" i="20" s="1"/>
  <c r="O140" i="20"/>
  <c r="Q140" i="20" s="1"/>
  <c r="M140" i="20"/>
  <c r="N140" i="20" s="1"/>
  <c r="K140" i="20"/>
  <c r="J140" i="20"/>
  <c r="R140" i="20" s="1"/>
  <c r="G140" i="20"/>
  <c r="O139" i="20"/>
  <c r="N139" i="20"/>
  <c r="M139" i="20"/>
  <c r="K139" i="20"/>
  <c r="J139" i="20"/>
  <c r="R139" i="20" s="1"/>
  <c r="G139" i="20"/>
  <c r="C139" i="20" s="1"/>
  <c r="Q138" i="20"/>
  <c r="O138" i="20"/>
  <c r="M138" i="20"/>
  <c r="N138" i="20" s="1"/>
  <c r="K138" i="20"/>
  <c r="C138" i="20" s="1"/>
  <c r="J138" i="20"/>
  <c r="R138" i="20" s="1"/>
  <c r="G138" i="20"/>
  <c r="O137" i="20"/>
  <c r="M137" i="20"/>
  <c r="N137" i="20" s="1"/>
  <c r="R137" i="20" s="1"/>
  <c r="K137" i="20"/>
  <c r="J137" i="20"/>
  <c r="G137" i="20"/>
  <c r="C137" i="20"/>
  <c r="R136" i="20"/>
  <c r="O136" i="20"/>
  <c r="M136" i="20"/>
  <c r="N136" i="20" s="1"/>
  <c r="Q136" i="20" s="1"/>
  <c r="S136" i="20" s="1"/>
  <c r="K136" i="20"/>
  <c r="C136" i="20" s="1"/>
  <c r="J136" i="20"/>
  <c r="G136" i="20"/>
  <c r="O135" i="20"/>
  <c r="M135" i="20"/>
  <c r="N135" i="20" s="1"/>
  <c r="R135" i="20" s="1"/>
  <c r="K135" i="20"/>
  <c r="J135" i="20"/>
  <c r="G135" i="20"/>
  <c r="C135" i="20"/>
  <c r="O134" i="20"/>
  <c r="M134" i="20"/>
  <c r="N134" i="20" s="1"/>
  <c r="R134" i="20" s="1"/>
  <c r="K134" i="20"/>
  <c r="J134" i="20"/>
  <c r="G134" i="20"/>
  <c r="C134" i="20"/>
  <c r="O133" i="20"/>
  <c r="N133" i="20"/>
  <c r="M133" i="20"/>
  <c r="K133" i="20"/>
  <c r="J133" i="20"/>
  <c r="R133" i="20" s="1"/>
  <c r="G133" i="20"/>
  <c r="Q133" i="20" s="1"/>
  <c r="S133" i="20" s="1"/>
  <c r="O132" i="20"/>
  <c r="Q132" i="20" s="1"/>
  <c r="S132" i="20" s="1"/>
  <c r="M132" i="20"/>
  <c r="N132" i="20" s="1"/>
  <c r="K132" i="20"/>
  <c r="J132" i="20"/>
  <c r="R132" i="20" s="1"/>
  <c r="G132" i="20"/>
  <c r="O131" i="20"/>
  <c r="N131" i="20"/>
  <c r="M131" i="20"/>
  <c r="K131" i="20"/>
  <c r="J131" i="20"/>
  <c r="R131" i="20" s="1"/>
  <c r="G131" i="20"/>
  <c r="C131" i="20" s="1"/>
  <c r="Q130" i="20"/>
  <c r="O130" i="20"/>
  <c r="M130" i="20"/>
  <c r="N130" i="20" s="1"/>
  <c r="K130" i="20"/>
  <c r="C130" i="20" s="1"/>
  <c r="J130" i="20"/>
  <c r="R130" i="20" s="1"/>
  <c r="G130" i="20"/>
  <c r="O129" i="20"/>
  <c r="M129" i="20"/>
  <c r="N129" i="20" s="1"/>
  <c r="R129" i="20" s="1"/>
  <c r="K129" i="20"/>
  <c r="J129" i="20"/>
  <c r="G129" i="20"/>
  <c r="C129" i="20"/>
  <c r="R128" i="20"/>
  <c r="O128" i="20"/>
  <c r="M128" i="20"/>
  <c r="N128" i="20" s="1"/>
  <c r="Q128" i="20" s="1"/>
  <c r="S128" i="20" s="1"/>
  <c r="K128" i="20"/>
  <c r="C128" i="20" s="1"/>
  <c r="J128" i="20"/>
  <c r="G128" i="20"/>
  <c r="O127" i="20"/>
  <c r="M127" i="20"/>
  <c r="N127" i="20" s="1"/>
  <c r="R127" i="20" s="1"/>
  <c r="K127" i="20"/>
  <c r="J127" i="20"/>
  <c r="G127" i="20"/>
  <c r="C127" i="20"/>
  <c r="O126" i="20"/>
  <c r="M126" i="20"/>
  <c r="N126" i="20" s="1"/>
  <c r="R126" i="20" s="1"/>
  <c r="K126" i="20"/>
  <c r="J126" i="20"/>
  <c r="G126" i="20"/>
  <c r="C126" i="20"/>
  <c r="O125" i="20"/>
  <c r="N125" i="20"/>
  <c r="M125" i="20"/>
  <c r="K125" i="20"/>
  <c r="J125" i="20"/>
  <c r="R125" i="20" s="1"/>
  <c r="G125" i="20"/>
  <c r="Q125" i="20" s="1"/>
  <c r="S125" i="20" s="1"/>
  <c r="O124" i="20"/>
  <c r="Q124" i="20" s="1"/>
  <c r="S124" i="20" s="1"/>
  <c r="M124" i="20"/>
  <c r="N124" i="20" s="1"/>
  <c r="K124" i="20"/>
  <c r="J124" i="20"/>
  <c r="R124" i="20" s="1"/>
  <c r="G124" i="20"/>
  <c r="O123" i="20"/>
  <c r="N123" i="20"/>
  <c r="M123" i="20"/>
  <c r="K123" i="20"/>
  <c r="J123" i="20"/>
  <c r="R123" i="20" s="1"/>
  <c r="G123" i="20"/>
  <c r="C123" i="20" s="1"/>
  <c r="Q122" i="20"/>
  <c r="O122" i="20"/>
  <c r="M122" i="20"/>
  <c r="N122" i="20" s="1"/>
  <c r="K122" i="20"/>
  <c r="C122" i="20" s="1"/>
  <c r="J122" i="20"/>
  <c r="R122" i="20" s="1"/>
  <c r="G122" i="20"/>
  <c r="O121" i="20"/>
  <c r="M121" i="20"/>
  <c r="N121" i="20" s="1"/>
  <c r="R121" i="20" s="1"/>
  <c r="K121" i="20"/>
  <c r="J121" i="20"/>
  <c r="G121" i="20"/>
  <c r="C121" i="20"/>
  <c r="R120" i="20"/>
  <c r="O120" i="20"/>
  <c r="M120" i="20"/>
  <c r="N120" i="20" s="1"/>
  <c r="Q120" i="20" s="1"/>
  <c r="S120" i="20" s="1"/>
  <c r="K120" i="20"/>
  <c r="C120" i="20" s="1"/>
  <c r="J120" i="20"/>
  <c r="G120" i="20"/>
  <c r="O119" i="20"/>
  <c r="M119" i="20"/>
  <c r="N119" i="20" s="1"/>
  <c r="R119" i="20" s="1"/>
  <c r="K119" i="20"/>
  <c r="J119" i="20"/>
  <c r="G119" i="20"/>
  <c r="C119" i="20"/>
  <c r="O111" i="20"/>
  <c r="M111" i="20"/>
  <c r="N111" i="20" s="1"/>
  <c r="R111" i="20" s="1"/>
  <c r="K111" i="20"/>
  <c r="J111" i="20"/>
  <c r="G111" i="20"/>
  <c r="C111" i="20"/>
  <c r="O110" i="20"/>
  <c r="N110" i="20"/>
  <c r="M110" i="20"/>
  <c r="K110" i="20"/>
  <c r="J110" i="20"/>
  <c r="R110" i="20" s="1"/>
  <c r="G110" i="20"/>
  <c r="Q110" i="20" s="1"/>
  <c r="O109" i="20"/>
  <c r="Q109" i="20" s="1"/>
  <c r="M109" i="20"/>
  <c r="N109" i="20" s="1"/>
  <c r="K109" i="20"/>
  <c r="J109" i="20"/>
  <c r="R109" i="20" s="1"/>
  <c r="G109" i="20"/>
  <c r="O108" i="20"/>
  <c r="N108" i="20"/>
  <c r="M108" i="20"/>
  <c r="K108" i="20"/>
  <c r="J108" i="20"/>
  <c r="R108" i="20" s="1"/>
  <c r="G108" i="20"/>
  <c r="C108" i="20" s="1"/>
  <c r="Q107" i="20"/>
  <c r="O107" i="20"/>
  <c r="M107" i="20"/>
  <c r="N107" i="20" s="1"/>
  <c r="K107" i="20"/>
  <c r="C107" i="20" s="1"/>
  <c r="J107" i="20"/>
  <c r="R107" i="20" s="1"/>
  <c r="G107" i="20"/>
  <c r="O106" i="20"/>
  <c r="M106" i="20"/>
  <c r="N106" i="20" s="1"/>
  <c r="R106" i="20" s="1"/>
  <c r="K106" i="20"/>
  <c r="J106" i="20"/>
  <c r="G106" i="20"/>
  <c r="C106" i="20"/>
  <c r="R105" i="20"/>
  <c r="O105" i="20"/>
  <c r="M105" i="20"/>
  <c r="N105" i="20" s="1"/>
  <c r="Q105" i="20" s="1"/>
  <c r="S105" i="20" s="1"/>
  <c r="K105" i="20"/>
  <c r="C105" i="20" s="1"/>
  <c r="J105" i="20"/>
  <c r="G105" i="20"/>
  <c r="O104" i="20"/>
  <c r="M104" i="20"/>
  <c r="N104" i="20" s="1"/>
  <c r="R104" i="20" s="1"/>
  <c r="K104" i="20"/>
  <c r="J104" i="20"/>
  <c r="G104" i="20"/>
  <c r="C104" i="20"/>
  <c r="O103" i="20"/>
  <c r="M103" i="20"/>
  <c r="N103" i="20" s="1"/>
  <c r="R103" i="20" s="1"/>
  <c r="K103" i="20"/>
  <c r="J103" i="20"/>
  <c r="G103" i="20"/>
  <c r="C103" i="20"/>
  <c r="O102" i="20"/>
  <c r="N102" i="20"/>
  <c r="M102" i="20"/>
  <c r="K102" i="20"/>
  <c r="J102" i="20"/>
  <c r="R102" i="20" s="1"/>
  <c r="G102" i="20"/>
  <c r="Q102" i="20" s="1"/>
  <c r="S102" i="20" s="1"/>
  <c r="O101" i="20"/>
  <c r="Q101" i="20" s="1"/>
  <c r="M101" i="20"/>
  <c r="N101" i="20" s="1"/>
  <c r="K101" i="20"/>
  <c r="J101" i="20"/>
  <c r="R101" i="20" s="1"/>
  <c r="G101" i="20"/>
  <c r="O100" i="20"/>
  <c r="N100" i="20"/>
  <c r="M100" i="20"/>
  <c r="K100" i="20"/>
  <c r="J100" i="20"/>
  <c r="R100" i="20" s="1"/>
  <c r="G100" i="20"/>
  <c r="C100" i="20" s="1"/>
  <c r="Q99" i="20"/>
  <c r="O99" i="20"/>
  <c r="M99" i="20"/>
  <c r="N99" i="20" s="1"/>
  <c r="K99" i="20"/>
  <c r="C99" i="20" s="1"/>
  <c r="J99" i="20"/>
  <c r="R99" i="20" s="1"/>
  <c r="G99" i="20"/>
  <c r="O98" i="20"/>
  <c r="M98" i="20"/>
  <c r="N98" i="20" s="1"/>
  <c r="R98" i="20" s="1"/>
  <c r="K98" i="20"/>
  <c r="J98" i="20"/>
  <c r="G98" i="20"/>
  <c r="C98" i="20"/>
  <c r="R97" i="20"/>
  <c r="O97" i="20"/>
  <c r="M97" i="20"/>
  <c r="N97" i="20" s="1"/>
  <c r="Q97" i="20" s="1"/>
  <c r="S97" i="20" s="1"/>
  <c r="K97" i="20"/>
  <c r="C97" i="20" s="1"/>
  <c r="J97" i="20"/>
  <c r="G97" i="20"/>
  <c r="O96" i="20"/>
  <c r="M96" i="20"/>
  <c r="N96" i="20" s="1"/>
  <c r="R96" i="20" s="1"/>
  <c r="K96" i="20"/>
  <c r="J96" i="20"/>
  <c r="G96" i="20"/>
  <c r="C96" i="20"/>
  <c r="O95" i="20"/>
  <c r="M95" i="20"/>
  <c r="N95" i="20" s="1"/>
  <c r="R95" i="20" s="1"/>
  <c r="K95" i="20"/>
  <c r="J95" i="20"/>
  <c r="G95" i="20"/>
  <c r="C95" i="20"/>
  <c r="O94" i="20"/>
  <c r="N94" i="20"/>
  <c r="M94" i="20"/>
  <c r="K94" i="20"/>
  <c r="J94" i="20"/>
  <c r="R94" i="20" s="1"/>
  <c r="G94" i="20"/>
  <c r="Q94" i="20" s="1"/>
  <c r="S94" i="20" s="1"/>
  <c r="O93" i="20"/>
  <c r="Q93" i="20" s="1"/>
  <c r="S93" i="20" s="1"/>
  <c r="M93" i="20"/>
  <c r="N93" i="20" s="1"/>
  <c r="K93" i="20"/>
  <c r="J93" i="20"/>
  <c r="R93" i="20" s="1"/>
  <c r="G93" i="20"/>
  <c r="O92" i="20"/>
  <c r="N92" i="20"/>
  <c r="M92" i="20"/>
  <c r="K92" i="20"/>
  <c r="J92" i="20"/>
  <c r="R92" i="20" s="1"/>
  <c r="G92" i="20"/>
  <c r="C92" i="20" s="1"/>
  <c r="Q91" i="20"/>
  <c r="O91" i="20"/>
  <c r="M91" i="20"/>
  <c r="N91" i="20" s="1"/>
  <c r="K91" i="20"/>
  <c r="C91" i="20" s="1"/>
  <c r="J91" i="20"/>
  <c r="R91" i="20" s="1"/>
  <c r="G91" i="20"/>
  <c r="O90" i="20"/>
  <c r="M90" i="20"/>
  <c r="N90" i="20" s="1"/>
  <c r="R90" i="20" s="1"/>
  <c r="K90" i="20"/>
  <c r="J90" i="20"/>
  <c r="G90" i="20"/>
  <c r="C90" i="20"/>
  <c r="R89" i="20"/>
  <c r="O89" i="20"/>
  <c r="M89" i="20"/>
  <c r="N89" i="20" s="1"/>
  <c r="Q89" i="20" s="1"/>
  <c r="S89" i="20" s="1"/>
  <c r="K89" i="20"/>
  <c r="C89" i="20" s="1"/>
  <c r="J89" i="20"/>
  <c r="G89" i="20"/>
  <c r="O88" i="20"/>
  <c r="M88" i="20"/>
  <c r="N88" i="20" s="1"/>
  <c r="R88" i="20" s="1"/>
  <c r="K88" i="20"/>
  <c r="J88" i="20"/>
  <c r="G88" i="20"/>
  <c r="C88" i="20"/>
  <c r="O87" i="20"/>
  <c r="M87" i="20"/>
  <c r="N87" i="20" s="1"/>
  <c r="R87" i="20" s="1"/>
  <c r="K87" i="20"/>
  <c r="J87" i="20"/>
  <c r="G87" i="20"/>
  <c r="C87" i="20"/>
  <c r="O86" i="20"/>
  <c r="N86" i="20"/>
  <c r="M86" i="20"/>
  <c r="K86" i="20"/>
  <c r="J86" i="20"/>
  <c r="R86" i="20" s="1"/>
  <c r="G86" i="20"/>
  <c r="Q86" i="20" s="1"/>
  <c r="S86" i="20" s="1"/>
  <c r="O85" i="20"/>
  <c r="Q85" i="20" s="1"/>
  <c r="S85" i="20" s="1"/>
  <c r="M85" i="20"/>
  <c r="N85" i="20" s="1"/>
  <c r="K85" i="20"/>
  <c r="J85" i="20"/>
  <c r="R85" i="20" s="1"/>
  <c r="G85" i="20"/>
  <c r="O84" i="20"/>
  <c r="N84" i="20"/>
  <c r="M84" i="20"/>
  <c r="K84" i="20"/>
  <c r="J84" i="20"/>
  <c r="R84" i="20" s="1"/>
  <c r="G84" i="20"/>
  <c r="C84" i="20" s="1"/>
  <c r="Q83" i="20"/>
  <c r="O83" i="20"/>
  <c r="M83" i="20"/>
  <c r="N83" i="20" s="1"/>
  <c r="K83" i="20"/>
  <c r="C83" i="20" s="1"/>
  <c r="J83" i="20"/>
  <c r="R83" i="20" s="1"/>
  <c r="G83" i="20"/>
  <c r="O82" i="20"/>
  <c r="M82" i="20"/>
  <c r="N82" i="20" s="1"/>
  <c r="R82" i="20" s="1"/>
  <c r="K82" i="20"/>
  <c r="J82" i="20"/>
  <c r="G82" i="20"/>
  <c r="C82" i="20"/>
  <c r="R81" i="20"/>
  <c r="O81" i="20"/>
  <c r="M81" i="20"/>
  <c r="N81" i="20" s="1"/>
  <c r="Q81" i="20" s="1"/>
  <c r="S81" i="20" s="1"/>
  <c r="K81" i="20"/>
  <c r="C81" i="20" s="1"/>
  <c r="J81" i="20"/>
  <c r="G81" i="20"/>
  <c r="O72" i="20"/>
  <c r="M72" i="20"/>
  <c r="N72" i="20" s="1"/>
  <c r="R72" i="20" s="1"/>
  <c r="K72" i="20"/>
  <c r="J72" i="20"/>
  <c r="G72" i="20"/>
  <c r="C72" i="20"/>
  <c r="O71" i="20"/>
  <c r="M71" i="20"/>
  <c r="N71" i="20" s="1"/>
  <c r="R71" i="20" s="1"/>
  <c r="K71" i="20"/>
  <c r="J71" i="20"/>
  <c r="G71" i="20"/>
  <c r="C71" i="20"/>
  <c r="O70" i="20"/>
  <c r="N70" i="20"/>
  <c r="M70" i="20"/>
  <c r="K70" i="20"/>
  <c r="J70" i="20"/>
  <c r="R70" i="20" s="1"/>
  <c r="G70" i="20"/>
  <c r="Q70" i="20" s="1"/>
  <c r="O69" i="20"/>
  <c r="C69" i="20" s="1"/>
  <c r="M69" i="20"/>
  <c r="N69" i="20" s="1"/>
  <c r="Q69" i="20" s="1"/>
  <c r="S69" i="20" s="1"/>
  <c r="K69" i="20"/>
  <c r="J69" i="20"/>
  <c r="R69" i="20" s="1"/>
  <c r="G69" i="20"/>
  <c r="O68" i="20"/>
  <c r="N68" i="20"/>
  <c r="M68" i="20"/>
  <c r="K68" i="20"/>
  <c r="J68" i="20"/>
  <c r="R68" i="20" s="1"/>
  <c r="G68" i="20"/>
  <c r="C68" i="20" s="1"/>
  <c r="Q67" i="20"/>
  <c r="O67" i="20"/>
  <c r="M67" i="20"/>
  <c r="N67" i="20" s="1"/>
  <c r="K67" i="20"/>
  <c r="C67" i="20" s="1"/>
  <c r="J67" i="20"/>
  <c r="R67" i="20" s="1"/>
  <c r="G67" i="20"/>
  <c r="O66" i="20"/>
  <c r="C66" i="20" s="1"/>
  <c r="M66" i="20"/>
  <c r="N66" i="20" s="1"/>
  <c r="R66" i="20" s="1"/>
  <c r="K66" i="20"/>
  <c r="J66" i="20"/>
  <c r="G66" i="20"/>
  <c r="R65" i="20"/>
  <c r="Q65" i="20"/>
  <c r="O65" i="20"/>
  <c r="M65" i="20"/>
  <c r="N65" i="20" s="1"/>
  <c r="K65" i="20"/>
  <c r="C65" i="20" s="1"/>
  <c r="J65" i="20"/>
  <c r="G65" i="20"/>
  <c r="O64" i="20"/>
  <c r="M64" i="20"/>
  <c r="N64" i="20" s="1"/>
  <c r="R64" i="20" s="1"/>
  <c r="K64" i="20"/>
  <c r="J64" i="20"/>
  <c r="G64" i="20"/>
  <c r="C64" i="20"/>
  <c r="O63" i="20"/>
  <c r="N63" i="20"/>
  <c r="M63" i="20"/>
  <c r="K63" i="20"/>
  <c r="J63" i="20"/>
  <c r="R63" i="20" s="1"/>
  <c r="G63" i="20"/>
  <c r="Q63" i="20" s="1"/>
  <c r="O62" i="20"/>
  <c r="M62" i="20"/>
  <c r="N62" i="20" s="1"/>
  <c r="K62" i="20"/>
  <c r="J62" i="20"/>
  <c r="G62" i="20"/>
  <c r="C62" i="20"/>
  <c r="O61" i="20"/>
  <c r="N61" i="20"/>
  <c r="M61" i="20"/>
  <c r="K61" i="20"/>
  <c r="J61" i="20"/>
  <c r="R61" i="20" s="1"/>
  <c r="G61" i="20"/>
  <c r="Q61" i="20" s="1"/>
  <c r="O60" i="20"/>
  <c r="M60" i="20"/>
  <c r="N60" i="20" s="1"/>
  <c r="K60" i="20"/>
  <c r="J60" i="20"/>
  <c r="G60" i="20"/>
  <c r="C60" i="20"/>
  <c r="O59" i="20"/>
  <c r="N59" i="20"/>
  <c r="M59" i="20"/>
  <c r="K59" i="20"/>
  <c r="J59" i="20"/>
  <c r="R59" i="20" s="1"/>
  <c r="G59" i="20"/>
  <c r="Q59" i="20" s="1"/>
  <c r="O58" i="20"/>
  <c r="M58" i="20"/>
  <c r="N58" i="20" s="1"/>
  <c r="K58" i="20"/>
  <c r="J58" i="20"/>
  <c r="G58" i="20"/>
  <c r="C58" i="20"/>
  <c r="O57" i="20"/>
  <c r="N57" i="20"/>
  <c r="M57" i="20"/>
  <c r="K57" i="20"/>
  <c r="J57" i="20"/>
  <c r="R57" i="20" s="1"/>
  <c r="G57" i="20"/>
  <c r="Q57" i="20" s="1"/>
  <c r="O56" i="20"/>
  <c r="M56" i="20"/>
  <c r="N56" i="20" s="1"/>
  <c r="K56" i="20"/>
  <c r="J56" i="20"/>
  <c r="G56" i="20"/>
  <c r="C56" i="20"/>
  <c r="O55" i="20"/>
  <c r="N55" i="20"/>
  <c r="M55" i="20"/>
  <c r="K55" i="20"/>
  <c r="J55" i="20"/>
  <c r="R55" i="20" s="1"/>
  <c r="G55" i="20"/>
  <c r="Q55" i="20" s="1"/>
  <c r="O54" i="20"/>
  <c r="M54" i="20"/>
  <c r="N54" i="20" s="1"/>
  <c r="K54" i="20"/>
  <c r="J54" i="20"/>
  <c r="G54" i="20"/>
  <c r="C54" i="20"/>
  <c r="O53" i="20"/>
  <c r="N53" i="20"/>
  <c r="M53" i="20"/>
  <c r="K53" i="20"/>
  <c r="J53" i="20"/>
  <c r="R53" i="20" s="1"/>
  <c r="G53" i="20"/>
  <c r="Q53" i="20" s="1"/>
  <c r="O52" i="20"/>
  <c r="M52" i="20"/>
  <c r="N52" i="20" s="1"/>
  <c r="K52" i="20"/>
  <c r="J52" i="20"/>
  <c r="G52" i="20"/>
  <c r="C52" i="20"/>
  <c r="O51" i="20"/>
  <c r="N51" i="20"/>
  <c r="M51" i="20"/>
  <c r="K51" i="20"/>
  <c r="J51" i="20"/>
  <c r="R51" i="20" s="1"/>
  <c r="G51" i="20"/>
  <c r="Q51" i="20" s="1"/>
  <c r="O50" i="20"/>
  <c r="M50" i="20"/>
  <c r="N50" i="20" s="1"/>
  <c r="K50" i="20"/>
  <c r="J50" i="20"/>
  <c r="G50" i="20"/>
  <c r="C50" i="20"/>
  <c r="O49" i="20"/>
  <c r="N49" i="20"/>
  <c r="M49" i="20"/>
  <c r="K49" i="20"/>
  <c r="J49" i="20"/>
  <c r="R49" i="20" s="1"/>
  <c r="G49" i="20"/>
  <c r="Q49" i="20" s="1"/>
  <c r="O48" i="20"/>
  <c r="M48" i="20"/>
  <c r="N48" i="20" s="1"/>
  <c r="K48" i="20"/>
  <c r="J48" i="20"/>
  <c r="G48" i="20"/>
  <c r="C48" i="20"/>
  <c r="O47" i="20"/>
  <c r="N47" i="20"/>
  <c r="M47" i="20"/>
  <c r="K47" i="20"/>
  <c r="J47" i="20"/>
  <c r="R47" i="20" s="1"/>
  <c r="G47" i="20"/>
  <c r="Q47" i="20" s="1"/>
  <c r="O46" i="20"/>
  <c r="M46" i="20"/>
  <c r="N46" i="20" s="1"/>
  <c r="K46" i="20"/>
  <c r="J46" i="20"/>
  <c r="G46" i="20"/>
  <c r="C46" i="20"/>
  <c r="O45" i="20"/>
  <c r="N45" i="20"/>
  <c r="M45" i="20"/>
  <c r="K45" i="20"/>
  <c r="J45" i="20"/>
  <c r="R45" i="20" s="1"/>
  <c r="G45" i="20"/>
  <c r="Q45" i="20" s="1"/>
  <c r="O39" i="20"/>
  <c r="M39" i="20"/>
  <c r="N39" i="20" s="1"/>
  <c r="K39" i="20"/>
  <c r="J39" i="20"/>
  <c r="G39" i="20"/>
  <c r="C39" i="20"/>
  <c r="O38" i="20"/>
  <c r="N38" i="20"/>
  <c r="M38" i="20"/>
  <c r="K38" i="20"/>
  <c r="J38" i="20"/>
  <c r="R38" i="20" s="1"/>
  <c r="G38" i="20"/>
  <c r="Q38" i="20" s="1"/>
  <c r="O37" i="20"/>
  <c r="M37" i="20"/>
  <c r="N37" i="20" s="1"/>
  <c r="K37" i="20"/>
  <c r="J37" i="20"/>
  <c r="G37" i="20"/>
  <c r="C37" i="20"/>
  <c r="O36" i="20"/>
  <c r="N36" i="20"/>
  <c r="M36" i="20"/>
  <c r="K36" i="20"/>
  <c r="J36" i="20"/>
  <c r="R36" i="20" s="1"/>
  <c r="G36" i="20"/>
  <c r="Q36" i="20" s="1"/>
  <c r="O35" i="20"/>
  <c r="M35" i="20"/>
  <c r="N35" i="20" s="1"/>
  <c r="K35" i="20"/>
  <c r="J35" i="20"/>
  <c r="G35" i="20"/>
  <c r="C35" i="20"/>
  <c r="O34" i="20"/>
  <c r="N34" i="20"/>
  <c r="M34" i="20"/>
  <c r="K34" i="20"/>
  <c r="J34" i="20"/>
  <c r="R34" i="20" s="1"/>
  <c r="G34" i="20"/>
  <c r="Q34" i="20" s="1"/>
  <c r="S34" i="20" s="1"/>
  <c r="O33" i="20"/>
  <c r="M33" i="20"/>
  <c r="N33" i="20" s="1"/>
  <c r="K33" i="20"/>
  <c r="J33" i="20"/>
  <c r="G33" i="20"/>
  <c r="C33" i="20"/>
  <c r="O32" i="20"/>
  <c r="N32" i="20"/>
  <c r="M32" i="20"/>
  <c r="K32" i="20"/>
  <c r="J32" i="20"/>
  <c r="R32" i="20" s="1"/>
  <c r="G32" i="20"/>
  <c r="Q32" i="20" s="1"/>
  <c r="S32" i="20" s="1"/>
  <c r="O31" i="20"/>
  <c r="M31" i="20"/>
  <c r="N31" i="20" s="1"/>
  <c r="K31" i="20"/>
  <c r="J31" i="20"/>
  <c r="G31" i="20"/>
  <c r="C31" i="20"/>
  <c r="O30" i="20"/>
  <c r="N30" i="20"/>
  <c r="M30" i="20"/>
  <c r="K30" i="20"/>
  <c r="J30" i="20"/>
  <c r="R30" i="20" s="1"/>
  <c r="G30" i="20"/>
  <c r="Q30" i="20" s="1"/>
  <c r="S30" i="20" s="1"/>
  <c r="O29" i="20"/>
  <c r="M29" i="20"/>
  <c r="N29" i="20" s="1"/>
  <c r="K29" i="20"/>
  <c r="J29" i="20"/>
  <c r="G29" i="20"/>
  <c r="C29" i="20"/>
  <c r="O28" i="20"/>
  <c r="N28" i="20"/>
  <c r="M28" i="20"/>
  <c r="K28" i="20"/>
  <c r="J28" i="20"/>
  <c r="R28" i="20" s="1"/>
  <c r="G28" i="20"/>
  <c r="Q28" i="20" s="1"/>
  <c r="S28" i="20" s="1"/>
  <c r="O27" i="20"/>
  <c r="M27" i="20"/>
  <c r="N27" i="20" s="1"/>
  <c r="K27" i="20"/>
  <c r="J27" i="20"/>
  <c r="G27" i="20"/>
  <c r="C27" i="20"/>
  <c r="O26" i="20"/>
  <c r="N26" i="20"/>
  <c r="M26" i="20"/>
  <c r="K26" i="20"/>
  <c r="J26" i="20"/>
  <c r="R26" i="20" s="1"/>
  <c r="G26" i="20"/>
  <c r="Q26" i="20" s="1"/>
  <c r="S26" i="20" s="1"/>
  <c r="O25" i="20"/>
  <c r="M25" i="20"/>
  <c r="N25" i="20" s="1"/>
  <c r="K25" i="20"/>
  <c r="J25" i="20"/>
  <c r="G25" i="20"/>
  <c r="C25" i="20"/>
  <c r="O24" i="20"/>
  <c r="N24" i="20"/>
  <c r="M24" i="20"/>
  <c r="K24" i="20"/>
  <c r="J24" i="20"/>
  <c r="R24" i="20" s="1"/>
  <c r="G24" i="20"/>
  <c r="Q24" i="20" s="1"/>
  <c r="S24" i="20" s="1"/>
  <c r="O23" i="20"/>
  <c r="M23" i="20"/>
  <c r="N23" i="20" s="1"/>
  <c r="K23" i="20"/>
  <c r="J23" i="20"/>
  <c r="G23" i="20"/>
  <c r="C23" i="20"/>
  <c r="O22" i="20"/>
  <c r="N22" i="20"/>
  <c r="M22" i="20"/>
  <c r="K22" i="20"/>
  <c r="J22" i="20"/>
  <c r="R22" i="20" s="1"/>
  <c r="G22" i="20"/>
  <c r="Q22" i="20" s="1"/>
  <c r="S22" i="20" s="1"/>
  <c r="O21" i="20"/>
  <c r="M21" i="20"/>
  <c r="N21" i="20" s="1"/>
  <c r="K21" i="20"/>
  <c r="J21" i="20"/>
  <c r="G21" i="20"/>
  <c r="C21" i="20"/>
  <c r="O20" i="20"/>
  <c r="N20" i="20"/>
  <c r="M20" i="20"/>
  <c r="K20" i="20"/>
  <c r="J20" i="20"/>
  <c r="R20" i="20" s="1"/>
  <c r="G20" i="20"/>
  <c r="Q20" i="20" s="1"/>
  <c r="S20" i="20" s="1"/>
  <c r="O19" i="20"/>
  <c r="M19" i="20"/>
  <c r="N19" i="20" s="1"/>
  <c r="K19" i="20"/>
  <c r="J19" i="20"/>
  <c r="G19" i="20"/>
  <c r="C19" i="20"/>
  <c r="O18" i="20"/>
  <c r="N18" i="20"/>
  <c r="M18" i="20"/>
  <c r="K18" i="20"/>
  <c r="J18" i="20"/>
  <c r="R18" i="20" s="1"/>
  <c r="G18" i="20"/>
  <c r="Q18" i="20" s="1"/>
  <c r="S18" i="20" s="1"/>
  <c r="O17" i="20"/>
  <c r="M17" i="20"/>
  <c r="N17" i="20" s="1"/>
  <c r="K17" i="20"/>
  <c r="J17" i="20"/>
  <c r="G17" i="20"/>
  <c r="C17" i="20"/>
  <c r="O16" i="20"/>
  <c r="N16" i="20"/>
  <c r="M16" i="20"/>
  <c r="K16" i="20"/>
  <c r="J16" i="20"/>
  <c r="R16" i="20" s="1"/>
  <c r="G16" i="20"/>
  <c r="Q16" i="20" s="1"/>
  <c r="S16" i="20" s="1"/>
  <c r="O15" i="20"/>
  <c r="M15" i="20"/>
  <c r="N15" i="20" s="1"/>
  <c r="K15" i="20"/>
  <c r="J15" i="20"/>
  <c r="G15" i="20"/>
  <c r="C15" i="20"/>
  <c r="O14" i="20"/>
  <c r="N14" i="20"/>
  <c r="M14" i="20"/>
  <c r="K14" i="20"/>
  <c r="J14" i="20"/>
  <c r="R14" i="20" s="1"/>
  <c r="G14" i="20"/>
  <c r="Q14" i="20" s="1"/>
  <c r="S14" i="20" s="1"/>
  <c r="O13" i="20"/>
  <c r="M13" i="20"/>
  <c r="N13" i="20" s="1"/>
  <c r="K13" i="20"/>
  <c r="J13" i="20"/>
  <c r="G13" i="20"/>
  <c r="C13" i="20"/>
  <c r="O12" i="20"/>
  <c r="N12" i="20"/>
  <c r="M12" i="20"/>
  <c r="K12" i="20"/>
  <c r="J12" i="20"/>
  <c r="R12" i="20" s="1"/>
  <c r="G12" i="20"/>
  <c r="Q12" i="20" s="1"/>
  <c r="S12" i="20" s="1"/>
  <c r="O11" i="20"/>
  <c r="M11" i="20"/>
  <c r="N11" i="20" s="1"/>
  <c r="K11" i="20"/>
  <c r="J11" i="20"/>
  <c r="G11" i="20"/>
  <c r="C11" i="20"/>
  <c r="O10" i="20"/>
  <c r="N10" i="20"/>
  <c r="M10" i="20"/>
  <c r="K10" i="20"/>
  <c r="J10" i="20"/>
  <c r="R10" i="20" s="1"/>
  <c r="G10" i="20"/>
  <c r="Q10" i="20" s="1"/>
  <c r="S10" i="20" s="1"/>
  <c r="O9" i="20"/>
  <c r="M9" i="20"/>
  <c r="N9" i="20" s="1"/>
  <c r="K9" i="20"/>
  <c r="J9" i="20"/>
  <c r="G9" i="20"/>
  <c r="C9" i="20"/>
  <c r="J73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224" i="17"/>
  <c r="J225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26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31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O431" i="17"/>
  <c r="N431" i="17"/>
  <c r="K431" i="17"/>
  <c r="G431" i="17"/>
  <c r="O430" i="17"/>
  <c r="N430" i="17"/>
  <c r="K430" i="17"/>
  <c r="G430" i="17"/>
  <c r="O429" i="17"/>
  <c r="N429" i="17"/>
  <c r="K429" i="17"/>
  <c r="G429" i="17"/>
  <c r="O428" i="17"/>
  <c r="N428" i="17"/>
  <c r="K428" i="17"/>
  <c r="G428" i="17"/>
  <c r="O427" i="17"/>
  <c r="N427" i="17"/>
  <c r="K427" i="17"/>
  <c r="G427" i="17"/>
  <c r="O426" i="17"/>
  <c r="N426" i="17"/>
  <c r="K426" i="17"/>
  <c r="G426" i="17"/>
  <c r="O425" i="17"/>
  <c r="N425" i="17"/>
  <c r="K425" i="17"/>
  <c r="G425" i="17"/>
  <c r="O424" i="17"/>
  <c r="N424" i="17"/>
  <c r="K424" i="17"/>
  <c r="G424" i="17"/>
  <c r="O423" i="17"/>
  <c r="N423" i="17"/>
  <c r="K423" i="17"/>
  <c r="G423" i="17"/>
  <c r="O422" i="17"/>
  <c r="N422" i="17"/>
  <c r="K422" i="17"/>
  <c r="G422" i="17"/>
  <c r="O421" i="17"/>
  <c r="N421" i="17"/>
  <c r="K421" i="17"/>
  <c r="G421" i="17"/>
  <c r="O420" i="17"/>
  <c r="N420" i="17"/>
  <c r="K420" i="17"/>
  <c r="G420" i="17"/>
  <c r="O419" i="17"/>
  <c r="N419" i="17"/>
  <c r="K419" i="17"/>
  <c r="G419" i="17"/>
  <c r="O418" i="17"/>
  <c r="N418" i="17"/>
  <c r="K418" i="17"/>
  <c r="G418" i="17"/>
  <c r="O417" i="17"/>
  <c r="N417" i="17"/>
  <c r="K417" i="17"/>
  <c r="G417" i="17"/>
  <c r="O416" i="17"/>
  <c r="N416" i="17"/>
  <c r="K416" i="17"/>
  <c r="G416" i="17"/>
  <c r="O415" i="17"/>
  <c r="N415" i="17"/>
  <c r="K415" i="17"/>
  <c r="G415" i="17"/>
  <c r="O414" i="17"/>
  <c r="N414" i="17"/>
  <c r="K414" i="17"/>
  <c r="G414" i="17"/>
  <c r="O413" i="17"/>
  <c r="N413" i="17"/>
  <c r="K413" i="17"/>
  <c r="G413" i="17"/>
  <c r="O412" i="17"/>
  <c r="N412" i="17"/>
  <c r="K412" i="17"/>
  <c r="G412" i="17"/>
  <c r="O411" i="17"/>
  <c r="N411" i="17"/>
  <c r="K411" i="17"/>
  <c r="G411" i="17"/>
  <c r="O410" i="17"/>
  <c r="N410" i="17"/>
  <c r="K410" i="17"/>
  <c r="G410" i="17"/>
  <c r="O409" i="17"/>
  <c r="N409" i="17"/>
  <c r="K409" i="17"/>
  <c r="G409" i="17"/>
  <c r="O408" i="17"/>
  <c r="N408" i="17"/>
  <c r="K408" i="17"/>
  <c r="G408" i="17"/>
  <c r="O407" i="17"/>
  <c r="N407" i="17"/>
  <c r="K407" i="17"/>
  <c r="G407" i="17"/>
  <c r="O406" i="17"/>
  <c r="N406" i="17"/>
  <c r="K406" i="17"/>
  <c r="G406" i="17"/>
  <c r="O405" i="17"/>
  <c r="N405" i="17"/>
  <c r="K405" i="17"/>
  <c r="G405" i="17"/>
  <c r="O404" i="17"/>
  <c r="N404" i="17"/>
  <c r="K404" i="17"/>
  <c r="G404" i="17"/>
  <c r="O403" i="17"/>
  <c r="N403" i="17"/>
  <c r="K403" i="17"/>
  <c r="G403" i="17"/>
  <c r="O402" i="17"/>
  <c r="N402" i="17"/>
  <c r="K402" i="17"/>
  <c r="G402" i="17"/>
  <c r="O401" i="17"/>
  <c r="N401" i="17"/>
  <c r="K401" i="17"/>
  <c r="G401" i="17"/>
  <c r="O394" i="17"/>
  <c r="M394" i="17"/>
  <c r="N394" i="17" s="1"/>
  <c r="K394" i="17"/>
  <c r="G394" i="17"/>
  <c r="O393" i="17"/>
  <c r="M393" i="17"/>
  <c r="N393" i="17" s="1"/>
  <c r="K393" i="17"/>
  <c r="G393" i="17"/>
  <c r="O392" i="17"/>
  <c r="M392" i="17"/>
  <c r="N392" i="17" s="1"/>
  <c r="K392" i="17"/>
  <c r="G392" i="17"/>
  <c r="O391" i="17"/>
  <c r="M391" i="17"/>
  <c r="N391" i="17" s="1"/>
  <c r="K391" i="17"/>
  <c r="G391" i="17"/>
  <c r="O390" i="17"/>
  <c r="M390" i="17"/>
  <c r="N390" i="17" s="1"/>
  <c r="K390" i="17"/>
  <c r="G390" i="17"/>
  <c r="O389" i="17"/>
  <c r="M389" i="17"/>
  <c r="N389" i="17" s="1"/>
  <c r="K389" i="17"/>
  <c r="G389" i="17"/>
  <c r="O388" i="17"/>
  <c r="M388" i="17"/>
  <c r="N388" i="17" s="1"/>
  <c r="K388" i="17"/>
  <c r="G388" i="17"/>
  <c r="O387" i="17"/>
  <c r="M387" i="17"/>
  <c r="N387" i="17" s="1"/>
  <c r="K387" i="17"/>
  <c r="G387" i="17"/>
  <c r="O386" i="17"/>
  <c r="M386" i="17"/>
  <c r="N386" i="17" s="1"/>
  <c r="K386" i="17"/>
  <c r="G386" i="17"/>
  <c r="O385" i="17"/>
  <c r="M385" i="17"/>
  <c r="N385" i="17" s="1"/>
  <c r="K385" i="17"/>
  <c r="G385" i="17"/>
  <c r="O384" i="17"/>
  <c r="M384" i="17"/>
  <c r="N384" i="17" s="1"/>
  <c r="K384" i="17"/>
  <c r="G384" i="17"/>
  <c r="O383" i="17"/>
  <c r="M383" i="17"/>
  <c r="N383" i="17" s="1"/>
  <c r="K383" i="17"/>
  <c r="G383" i="17"/>
  <c r="O382" i="17"/>
  <c r="M382" i="17"/>
  <c r="N382" i="17" s="1"/>
  <c r="K382" i="17"/>
  <c r="G382" i="17"/>
  <c r="O381" i="17"/>
  <c r="M381" i="17"/>
  <c r="N381" i="17" s="1"/>
  <c r="K381" i="17"/>
  <c r="G381" i="17"/>
  <c r="O380" i="17"/>
  <c r="M380" i="17"/>
  <c r="K380" i="17"/>
  <c r="G380" i="17"/>
  <c r="O379" i="17"/>
  <c r="N379" i="17"/>
  <c r="M379" i="17"/>
  <c r="K379" i="17"/>
  <c r="G379" i="17"/>
  <c r="O378" i="17"/>
  <c r="M378" i="17"/>
  <c r="N378" i="17" s="1"/>
  <c r="K378" i="17"/>
  <c r="G378" i="17"/>
  <c r="O377" i="17"/>
  <c r="M377" i="17"/>
  <c r="N377" i="17" s="1"/>
  <c r="K377" i="17"/>
  <c r="G377" i="17"/>
  <c r="O376" i="17"/>
  <c r="M376" i="17"/>
  <c r="N376" i="17" s="1"/>
  <c r="K376" i="17"/>
  <c r="G376" i="17"/>
  <c r="O375" i="17"/>
  <c r="M375" i="17"/>
  <c r="N375" i="17" s="1"/>
  <c r="K375" i="17"/>
  <c r="G375" i="17"/>
  <c r="O374" i="17"/>
  <c r="M374" i="17"/>
  <c r="N374" i="17" s="1"/>
  <c r="K374" i="17"/>
  <c r="G374" i="17"/>
  <c r="O373" i="17"/>
  <c r="M373" i="17"/>
  <c r="N373" i="17" s="1"/>
  <c r="K373" i="17"/>
  <c r="G373" i="17"/>
  <c r="O372" i="17"/>
  <c r="M372" i="17"/>
  <c r="N372" i="17" s="1"/>
  <c r="K372" i="17"/>
  <c r="G372" i="17"/>
  <c r="O371" i="17"/>
  <c r="M371" i="17"/>
  <c r="N371" i="17" s="1"/>
  <c r="K371" i="17"/>
  <c r="G371" i="17"/>
  <c r="O370" i="17"/>
  <c r="M370" i="17"/>
  <c r="N370" i="17" s="1"/>
  <c r="K370" i="17"/>
  <c r="G370" i="17"/>
  <c r="O369" i="17"/>
  <c r="M369" i="17"/>
  <c r="N369" i="17" s="1"/>
  <c r="K369" i="17"/>
  <c r="G369" i="17"/>
  <c r="O368" i="17"/>
  <c r="M368" i="17"/>
  <c r="N368" i="17" s="1"/>
  <c r="K368" i="17"/>
  <c r="G368" i="17"/>
  <c r="O367" i="17"/>
  <c r="M367" i="17"/>
  <c r="N367" i="17" s="1"/>
  <c r="K367" i="17"/>
  <c r="G367" i="17"/>
  <c r="O366" i="17"/>
  <c r="M366" i="17"/>
  <c r="N366" i="17" s="1"/>
  <c r="K366" i="17"/>
  <c r="G366" i="17"/>
  <c r="O365" i="17"/>
  <c r="M365" i="17"/>
  <c r="N365" i="17" s="1"/>
  <c r="K365" i="17"/>
  <c r="G365" i="17"/>
  <c r="O360" i="17"/>
  <c r="M360" i="17"/>
  <c r="N360" i="17" s="1"/>
  <c r="K360" i="17"/>
  <c r="O359" i="17"/>
  <c r="M359" i="17"/>
  <c r="N359" i="17" s="1"/>
  <c r="K359" i="17"/>
  <c r="O358" i="17"/>
  <c r="M358" i="17"/>
  <c r="N358" i="17" s="1"/>
  <c r="K358" i="17"/>
  <c r="O357" i="17"/>
  <c r="M357" i="17"/>
  <c r="N357" i="17" s="1"/>
  <c r="K357" i="17"/>
  <c r="O356" i="17"/>
  <c r="M356" i="17"/>
  <c r="N356" i="17" s="1"/>
  <c r="K356" i="17"/>
  <c r="O355" i="17"/>
  <c r="M355" i="17"/>
  <c r="N355" i="17" s="1"/>
  <c r="K355" i="17"/>
  <c r="O354" i="17"/>
  <c r="M354" i="17"/>
  <c r="N354" i="17" s="1"/>
  <c r="K354" i="17"/>
  <c r="O353" i="17"/>
  <c r="M353" i="17"/>
  <c r="N353" i="17" s="1"/>
  <c r="K353" i="17"/>
  <c r="O352" i="17"/>
  <c r="M352" i="17"/>
  <c r="N352" i="17" s="1"/>
  <c r="K352" i="17"/>
  <c r="O351" i="17"/>
  <c r="M351" i="17"/>
  <c r="N351" i="17" s="1"/>
  <c r="K351" i="17"/>
  <c r="O350" i="17"/>
  <c r="M350" i="17"/>
  <c r="N350" i="17" s="1"/>
  <c r="K350" i="17"/>
  <c r="O349" i="17"/>
  <c r="M349" i="17"/>
  <c r="N349" i="17" s="1"/>
  <c r="K349" i="17"/>
  <c r="O348" i="17"/>
  <c r="M348" i="17"/>
  <c r="N348" i="17" s="1"/>
  <c r="K348" i="17"/>
  <c r="O347" i="17"/>
  <c r="M347" i="17"/>
  <c r="N347" i="17" s="1"/>
  <c r="K347" i="17"/>
  <c r="O346" i="17"/>
  <c r="M346" i="17"/>
  <c r="N346" i="17" s="1"/>
  <c r="K346" i="17"/>
  <c r="O345" i="17"/>
  <c r="M345" i="17"/>
  <c r="N345" i="17" s="1"/>
  <c r="K345" i="17"/>
  <c r="O344" i="17"/>
  <c r="M344" i="17"/>
  <c r="N344" i="17" s="1"/>
  <c r="K344" i="17"/>
  <c r="O343" i="17"/>
  <c r="M343" i="17"/>
  <c r="N343" i="17" s="1"/>
  <c r="K343" i="17"/>
  <c r="O342" i="17"/>
  <c r="M342" i="17"/>
  <c r="N342" i="17" s="1"/>
  <c r="K342" i="17"/>
  <c r="O341" i="17"/>
  <c r="M341" i="17"/>
  <c r="N341" i="17" s="1"/>
  <c r="K341" i="17"/>
  <c r="O340" i="17"/>
  <c r="M340" i="17"/>
  <c r="N340" i="17" s="1"/>
  <c r="K340" i="17"/>
  <c r="O339" i="17"/>
  <c r="M339" i="17"/>
  <c r="N339" i="17" s="1"/>
  <c r="K339" i="17"/>
  <c r="O338" i="17"/>
  <c r="M338" i="17"/>
  <c r="N338" i="17" s="1"/>
  <c r="K338" i="17"/>
  <c r="O337" i="17"/>
  <c r="M337" i="17"/>
  <c r="N337" i="17" s="1"/>
  <c r="K337" i="17"/>
  <c r="O336" i="17"/>
  <c r="M336" i="17"/>
  <c r="N336" i="17" s="1"/>
  <c r="K336" i="17"/>
  <c r="O335" i="17"/>
  <c r="M335" i="17"/>
  <c r="N335" i="17" s="1"/>
  <c r="K335" i="17"/>
  <c r="O334" i="17"/>
  <c r="M334" i="17"/>
  <c r="N334" i="17" s="1"/>
  <c r="K334" i="17"/>
  <c r="O333" i="17"/>
  <c r="M333" i="17"/>
  <c r="N333" i="17" s="1"/>
  <c r="K333" i="17"/>
  <c r="O332" i="17"/>
  <c r="M332" i="17"/>
  <c r="N332" i="17" s="1"/>
  <c r="K332" i="17"/>
  <c r="O331" i="17"/>
  <c r="M331" i="17"/>
  <c r="N331" i="17" s="1"/>
  <c r="K331" i="17"/>
  <c r="O330" i="17"/>
  <c r="M330" i="17"/>
  <c r="N330" i="17" s="1"/>
  <c r="K330" i="17"/>
  <c r="O323" i="17"/>
  <c r="M323" i="17"/>
  <c r="N323" i="17" s="1"/>
  <c r="K323" i="17"/>
  <c r="G323" i="17"/>
  <c r="O322" i="17"/>
  <c r="M322" i="17"/>
  <c r="N322" i="17" s="1"/>
  <c r="K322" i="17"/>
  <c r="G322" i="17"/>
  <c r="O321" i="17"/>
  <c r="M321" i="17"/>
  <c r="N321" i="17" s="1"/>
  <c r="K321" i="17"/>
  <c r="G321" i="17"/>
  <c r="O320" i="17"/>
  <c r="M320" i="17"/>
  <c r="N320" i="17" s="1"/>
  <c r="K320" i="17"/>
  <c r="G320" i="17"/>
  <c r="O319" i="17"/>
  <c r="M319" i="17"/>
  <c r="N319" i="17" s="1"/>
  <c r="K319" i="17"/>
  <c r="G319" i="17"/>
  <c r="O318" i="17"/>
  <c r="M318" i="17"/>
  <c r="N318" i="17" s="1"/>
  <c r="K318" i="17"/>
  <c r="G318" i="17"/>
  <c r="O317" i="17"/>
  <c r="M317" i="17"/>
  <c r="N317" i="17" s="1"/>
  <c r="K317" i="17"/>
  <c r="G317" i="17"/>
  <c r="O316" i="17"/>
  <c r="M316" i="17"/>
  <c r="N316" i="17" s="1"/>
  <c r="K316" i="17"/>
  <c r="G316" i="17"/>
  <c r="O315" i="17"/>
  <c r="M315" i="17"/>
  <c r="N315" i="17" s="1"/>
  <c r="K315" i="17"/>
  <c r="G315" i="17"/>
  <c r="O314" i="17"/>
  <c r="M314" i="17"/>
  <c r="N314" i="17" s="1"/>
  <c r="K314" i="17"/>
  <c r="G314" i="17"/>
  <c r="O313" i="17"/>
  <c r="M313" i="17"/>
  <c r="N313" i="17" s="1"/>
  <c r="K313" i="17"/>
  <c r="G313" i="17"/>
  <c r="O312" i="17"/>
  <c r="M312" i="17"/>
  <c r="N312" i="17" s="1"/>
  <c r="K312" i="17"/>
  <c r="G312" i="17"/>
  <c r="O311" i="17"/>
  <c r="M311" i="17"/>
  <c r="N311" i="17" s="1"/>
  <c r="K311" i="17"/>
  <c r="G311" i="17"/>
  <c r="O310" i="17"/>
  <c r="M310" i="17"/>
  <c r="N310" i="17" s="1"/>
  <c r="K310" i="17"/>
  <c r="G310" i="17"/>
  <c r="O309" i="17"/>
  <c r="M309" i="17"/>
  <c r="N309" i="17" s="1"/>
  <c r="K309" i="17"/>
  <c r="G309" i="17"/>
  <c r="O308" i="17"/>
  <c r="M308" i="17"/>
  <c r="N308" i="17" s="1"/>
  <c r="K308" i="17"/>
  <c r="G308" i="17"/>
  <c r="O307" i="17"/>
  <c r="M307" i="17"/>
  <c r="N307" i="17" s="1"/>
  <c r="K307" i="17"/>
  <c r="G307" i="17"/>
  <c r="O306" i="17"/>
  <c r="M306" i="17"/>
  <c r="N306" i="17" s="1"/>
  <c r="K306" i="17"/>
  <c r="G306" i="17"/>
  <c r="O305" i="17"/>
  <c r="M305" i="17"/>
  <c r="N305" i="17" s="1"/>
  <c r="K305" i="17"/>
  <c r="G305" i="17"/>
  <c r="O304" i="17"/>
  <c r="M304" i="17"/>
  <c r="N304" i="17" s="1"/>
  <c r="K304" i="17"/>
  <c r="G304" i="17"/>
  <c r="O303" i="17"/>
  <c r="M303" i="17"/>
  <c r="N303" i="17" s="1"/>
  <c r="K303" i="17"/>
  <c r="G303" i="17"/>
  <c r="O302" i="17"/>
  <c r="M302" i="17"/>
  <c r="N302" i="17" s="1"/>
  <c r="K302" i="17"/>
  <c r="G302" i="17"/>
  <c r="O301" i="17"/>
  <c r="M301" i="17"/>
  <c r="N301" i="17" s="1"/>
  <c r="K301" i="17"/>
  <c r="G301" i="17"/>
  <c r="O300" i="17"/>
  <c r="M300" i="17"/>
  <c r="N300" i="17" s="1"/>
  <c r="K300" i="17"/>
  <c r="G300" i="17"/>
  <c r="O299" i="17"/>
  <c r="M299" i="17"/>
  <c r="N299" i="17" s="1"/>
  <c r="K299" i="17"/>
  <c r="G299" i="17"/>
  <c r="O298" i="17"/>
  <c r="M298" i="17"/>
  <c r="N298" i="17" s="1"/>
  <c r="K298" i="17"/>
  <c r="G298" i="17"/>
  <c r="O297" i="17"/>
  <c r="N297" i="17"/>
  <c r="M297" i="17"/>
  <c r="K297" i="17"/>
  <c r="G297" i="17"/>
  <c r="O296" i="17"/>
  <c r="M296" i="17"/>
  <c r="N296" i="17" s="1"/>
  <c r="K296" i="17"/>
  <c r="G296" i="17"/>
  <c r="O295" i="17"/>
  <c r="M295" i="17"/>
  <c r="N295" i="17" s="1"/>
  <c r="K295" i="17"/>
  <c r="G295" i="17"/>
  <c r="O294" i="17"/>
  <c r="M294" i="17"/>
  <c r="N294" i="17" s="1"/>
  <c r="K294" i="17"/>
  <c r="G294" i="17"/>
  <c r="O289" i="17"/>
  <c r="M289" i="17"/>
  <c r="N289" i="17" s="1"/>
  <c r="K289" i="17"/>
  <c r="G289" i="17"/>
  <c r="O288" i="17"/>
  <c r="M288" i="17"/>
  <c r="N288" i="17" s="1"/>
  <c r="K288" i="17"/>
  <c r="G288" i="17"/>
  <c r="O287" i="17"/>
  <c r="M287" i="17"/>
  <c r="N287" i="17" s="1"/>
  <c r="K287" i="17"/>
  <c r="G287" i="17"/>
  <c r="O286" i="17"/>
  <c r="M286" i="17"/>
  <c r="N286" i="17" s="1"/>
  <c r="K286" i="17"/>
  <c r="G286" i="17"/>
  <c r="O285" i="17"/>
  <c r="M285" i="17"/>
  <c r="N285" i="17" s="1"/>
  <c r="K285" i="17"/>
  <c r="G285" i="17"/>
  <c r="O284" i="17"/>
  <c r="M284" i="17"/>
  <c r="N284" i="17" s="1"/>
  <c r="K284" i="17"/>
  <c r="G284" i="17"/>
  <c r="O283" i="17"/>
  <c r="M283" i="17"/>
  <c r="N283" i="17" s="1"/>
  <c r="K283" i="17"/>
  <c r="G283" i="17"/>
  <c r="O282" i="17"/>
  <c r="M282" i="17"/>
  <c r="N282" i="17" s="1"/>
  <c r="K282" i="17"/>
  <c r="G282" i="17"/>
  <c r="O281" i="17"/>
  <c r="M281" i="17"/>
  <c r="N281" i="17" s="1"/>
  <c r="K281" i="17"/>
  <c r="G281" i="17"/>
  <c r="O280" i="17"/>
  <c r="M280" i="17"/>
  <c r="N280" i="17" s="1"/>
  <c r="K280" i="17"/>
  <c r="G280" i="17"/>
  <c r="O279" i="17"/>
  <c r="M279" i="17"/>
  <c r="N279" i="17" s="1"/>
  <c r="K279" i="17"/>
  <c r="G279" i="17"/>
  <c r="O278" i="17"/>
  <c r="M278" i="17"/>
  <c r="N278" i="17" s="1"/>
  <c r="K278" i="17"/>
  <c r="G278" i="17"/>
  <c r="O277" i="17"/>
  <c r="M277" i="17"/>
  <c r="N277" i="17" s="1"/>
  <c r="K277" i="17"/>
  <c r="G277" i="17"/>
  <c r="O276" i="17"/>
  <c r="M276" i="17"/>
  <c r="N276" i="17" s="1"/>
  <c r="K276" i="17"/>
  <c r="G276" i="17"/>
  <c r="O275" i="17"/>
  <c r="M275" i="17"/>
  <c r="N275" i="17" s="1"/>
  <c r="K275" i="17"/>
  <c r="G275" i="17"/>
  <c r="O274" i="17"/>
  <c r="M274" i="17"/>
  <c r="N274" i="17" s="1"/>
  <c r="K274" i="17"/>
  <c r="G274" i="17"/>
  <c r="O273" i="17"/>
  <c r="M273" i="17"/>
  <c r="N273" i="17" s="1"/>
  <c r="K273" i="17"/>
  <c r="G273" i="17"/>
  <c r="O272" i="17"/>
  <c r="M272" i="17"/>
  <c r="N272" i="17" s="1"/>
  <c r="K272" i="17"/>
  <c r="G272" i="17"/>
  <c r="O271" i="17"/>
  <c r="M271" i="17"/>
  <c r="N271" i="17" s="1"/>
  <c r="K271" i="17"/>
  <c r="G271" i="17"/>
  <c r="O270" i="17"/>
  <c r="M270" i="17"/>
  <c r="N270" i="17" s="1"/>
  <c r="K270" i="17"/>
  <c r="G270" i="17"/>
  <c r="O269" i="17"/>
  <c r="M269" i="17"/>
  <c r="N269" i="17" s="1"/>
  <c r="K269" i="17"/>
  <c r="G269" i="17"/>
  <c r="O268" i="17"/>
  <c r="M268" i="17"/>
  <c r="N268" i="17" s="1"/>
  <c r="K268" i="17"/>
  <c r="G268" i="17"/>
  <c r="O267" i="17"/>
  <c r="M267" i="17"/>
  <c r="N267" i="17" s="1"/>
  <c r="K267" i="17"/>
  <c r="G267" i="17"/>
  <c r="O266" i="17"/>
  <c r="M266" i="17"/>
  <c r="N266" i="17" s="1"/>
  <c r="K266" i="17"/>
  <c r="G266" i="17"/>
  <c r="O265" i="17"/>
  <c r="M265" i="17"/>
  <c r="N265" i="17" s="1"/>
  <c r="K265" i="17"/>
  <c r="G265" i="17"/>
  <c r="O264" i="17"/>
  <c r="M264" i="17"/>
  <c r="N264" i="17" s="1"/>
  <c r="K264" i="17"/>
  <c r="G264" i="17"/>
  <c r="O263" i="17"/>
  <c r="M263" i="17"/>
  <c r="N263" i="17" s="1"/>
  <c r="K263" i="17"/>
  <c r="G263" i="17"/>
  <c r="O262" i="17"/>
  <c r="M262" i="17"/>
  <c r="N262" i="17" s="1"/>
  <c r="K262" i="17"/>
  <c r="G262" i="17"/>
  <c r="O261" i="17"/>
  <c r="M261" i="17"/>
  <c r="N261" i="17" s="1"/>
  <c r="K261" i="17"/>
  <c r="G261" i="17"/>
  <c r="O260" i="17"/>
  <c r="M260" i="17"/>
  <c r="N260" i="17" s="1"/>
  <c r="K260" i="17"/>
  <c r="G260" i="17"/>
  <c r="O259" i="17"/>
  <c r="M259" i="17"/>
  <c r="N259" i="17" s="1"/>
  <c r="K259" i="17"/>
  <c r="G259" i="17"/>
  <c r="O254" i="17"/>
  <c r="M254" i="17"/>
  <c r="N254" i="17" s="1"/>
  <c r="K254" i="17"/>
  <c r="G254" i="17"/>
  <c r="O253" i="17"/>
  <c r="M253" i="17"/>
  <c r="N253" i="17" s="1"/>
  <c r="K253" i="17"/>
  <c r="G253" i="17"/>
  <c r="O252" i="17"/>
  <c r="M252" i="17"/>
  <c r="N252" i="17" s="1"/>
  <c r="K252" i="17"/>
  <c r="G252" i="17"/>
  <c r="O251" i="17"/>
  <c r="M251" i="17"/>
  <c r="N251" i="17" s="1"/>
  <c r="K251" i="17"/>
  <c r="G251" i="17"/>
  <c r="O250" i="17"/>
  <c r="M250" i="17"/>
  <c r="N250" i="17" s="1"/>
  <c r="K250" i="17"/>
  <c r="G250" i="17"/>
  <c r="O249" i="17"/>
  <c r="M249" i="17"/>
  <c r="N249" i="17" s="1"/>
  <c r="K249" i="17"/>
  <c r="G249" i="17"/>
  <c r="O248" i="17"/>
  <c r="M248" i="17"/>
  <c r="N248" i="17" s="1"/>
  <c r="K248" i="17"/>
  <c r="G248" i="17"/>
  <c r="O247" i="17"/>
  <c r="M247" i="17"/>
  <c r="N247" i="17" s="1"/>
  <c r="K247" i="17"/>
  <c r="G247" i="17"/>
  <c r="O246" i="17"/>
  <c r="M246" i="17"/>
  <c r="N246" i="17" s="1"/>
  <c r="K246" i="17"/>
  <c r="G246" i="17"/>
  <c r="O245" i="17"/>
  <c r="M245" i="17"/>
  <c r="N245" i="17" s="1"/>
  <c r="K245" i="17"/>
  <c r="G245" i="17"/>
  <c r="O244" i="17"/>
  <c r="M244" i="17"/>
  <c r="N244" i="17" s="1"/>
  <c r="K244" i="17"/>
  <c r="G244" i="17"/>
  <c r="O243" i="17"/>
  <c r="M243" i="17"/>
  <c r="N243" i="17" s="1"/>
  <c r="K243" i="17"/>
  <c r="G243" i="17"/>
  <c r="O242" i="17"/>
  <c r="M242" i="17"/>
  <c r="N242" i="17" s="1"/>
  <c r="K242" i="17"/>
  <c r="G242" i="17"/>
  <c r="O241" i="17"/>
  <c r="M241" i="17"/>
  <c r="N241" i="17" s="1"/>
  <c r="K241" i="17"/>
  <c r="G241" i="17"/>
  <c r="O240" i="17"/>
  <c r="M240" i="17"/>
  <c r="N240" i="17" s="1"/>
  <c r="K240" i="17"/>
  <c r="G240" i="17"/>
  <c r="O239" i="17"/>
  <c r="M239" i="17"/>
  <c r="N239" i="17" s="1"/>
  <c r="K239" i="17"/>
  <c r="G239" i="17"/>
  <c r="O238" i="17"/>
  <c r="M238" i="17"/>
  <c r="N238" i="17" s="1"/>
  <c r="K238" i="17"/>
  <c r="G238" i="17"/>
  <c r="O237" i="17"/>
  <c r="M237" i="17"/>
  <c r="N237" i="17" s="1"/>
  <c r="K237" i="17"/>
  <c r="G237" i="17"/>
  <c r="O236" i="17"/>
  <c r="M236" i="17"/>
  <c r="N236" i="17" s="1"/>
  <c r="K236" i="17"/>
  <c r="G236" i="17"/>
  <c r="O235" i="17"/>
  <c r="M235" i="17"/>
  <c r="N235" i="17" s="1"/>
  <c r="K235" i="17"/>
  <c r="G235" i="17"/>
  <c r="O234" i="17"/>
  <c r="M234" i="17"/>
  <c r="N234" i="17" s="1"/>
  <c r="K234" i="17"/>
  <c r="G234" i="17"/>
  <c r="O233" i="17"/>
  <c r="M233" i="17"/>
  <c r="N233" i="17" s="1"/>
  <c r="K233" i="17"/>
  <c r="G233" i="17"/>
  <c r="O232" i="17"/>
  <c r="M232" i="17"/>
  <c r="N232" i="17" s="1"/>
  <c r="K232" i="17"/>
  <c r="G232" i="17"/>
  <c r="O231" i="17"/>
  <c r="M231" i="17"/>
  <c r="N231" i="17" s="1"/>
  <c r="K231" i="17"/>
  <c r="G231" i="17"/>
  <c r="O230" i="17"/>
  <c r="M230" i="17"/>
  <c r="N230" i="17" s="1"/>
  <c r="K230" i="17"/>
  <c r="G230" i="17"/>
  <c r="O229" i="17"/>
  <c r="M229" i="17"/>
  <c r="K229" i="17"/>
  <c r="G229" i="17"/>
  <c r="O228" i="17"/>
  <c r="M228" i="17"/>
  <c r="K228" i="17"/>
  <c r="G228" i="17"/>
  <c r="O227" i="17"/>
  <c r="M227" i="17"/>
  <c r="N227" i="17" s="1"/>
  <c r="K227" i="17"/>
  <c r="G227" i="17"/>
  <c r="O226" i="17"/>
  <c r="M226" i="17"/>
  <c r="K226" i="17"/>
  <c r="G226" i="17"/>
  <c r="O225" i="17"/>
  <c r="M225" i="17"/>
  <c r="N225" i="17" s="1"/>
  <c r="K225" i="17"/>
  <c r="G225" i="17"/>
  <c r="O224" i="17"/>
  <c r="M224" i="17"/>
  <c r="K224" i="17"/>
  <c r="G224" i="17"/>
  <c r="O217" i="17"/>
  <c r="M217" i="17"/>
  <c r="N217" i="17" s="1"/>
  <c r="K217" i="17"/>
  <c r="G217" i="17"/>
  <c r="O216" i="17"/>
  <c r="M216" i="17"/>
  <c r="N216" i="17" s="1"/>
  <c r="K216" i="17"/>
  <c r="G216" i="17"/>
  <c r="O215" i="17"/>
  <c r="M215" i="17"/>
  <c r="N215" i="17" s="1"/>
  <c r="K215" i="17"/>
  <c r="G215" i="17"/>
  <c r="O214" i="17"/>
  <c r="M214" i="17"/>
  <c r="N214" i="17" s="1"/>
  <c r="K214" i="17"/>
  <c r="G214" i="17"/>
  <c r="O213" i="17"/>
  <c r="M213" i="17"/>
  <c r="N213" i="17" s="1"/>
  <c r="K213" i="17"/>
  <c r="G213" i="17"/>
  <c r="O212" i="17"/>
  <c r="M212" i="17"/>
  <c r="N212" i="17" s="1"/>
  <c r="K212" i="17"/>
  <c r="G212" i="17"/>
  <c r="O211" i="17"/>
  <c r="M211" i="17"/>
  <c r="N211" i="17" s="1"/>
  <c r="K211" i="17"/>
  <c r="G211" i="17"/>
  <c r="O210" i="17"/>
  <c r="M210" i="17"/>
  <c r="N210" i="17" s="1"/>
  <c r="K210" i="17"/>
  <c r="G210" i="17"/>
  <c r="O209" i="17"/>
  <c r="M209" i="17"/>
  <c r="N209" i="17" s="1"/>
  <c r="K209" i="17"/>
  <c r="G209" i="17"/>
  <c r="O208" i="17"/>
  <c r="M208" i="17"/>
  <c r="N208" i="17" s="1"/>
  <c r="R208" i="17" s="1"/>
  <c r="K208" i="17"/>
  <c r="G208" i="17"/>
  <c r="O207" i="17"/>
  <c r="M207" i="17"/>
  <c r="N207" i="17" s="1"/>
  <c r="K207" i="17"/>
  <c r="G207" i="17"/>
  <c r="O206" i="17"/>
  <c r="M206" i="17"/>
  <c r="K206" i="17"/>
  <c r="G206" i="17"/>
  <c r="O205" i="17"/>
  <c r="M205" i="17"/>
  <c r="N205" i="17" s="1"/>
  <c r="K205" i="17"/>
  <c r="G205" i="17"/>
  <c r="O204" i="17"/>
  <c r="M204" i="17"/>
  <c r="N204" i="17" s="1"/>
  <c r="R204" i="17" s="1"/>
  <c r="K204" i="17"/>
  <c r="G204" i="17"/>
  <c r="O203" i="17"/>
  <c r="M203" i="17"/>
  <c r="N203" i="17" s="1"/>
  <c r="K203" i="17"/>
  <c r="G203" i="17"/>
  <c r="O202" i="17"/>
  <c r="M202" i="17"/>
  <c r="N202" i="17" s="1"/>
  <c r="K202" i="17"/>
  <c r="G202" i="17"/>
  <c r="O201" i="17"/>
  <c r="M201" i="17"/>
  <c r="N201" i="17" s="1"/>
  <c r="K201" i="17"/>
  <c r="G201" i="17"/>
  <c r="O200" i="17"/>
  <c r="M200" i="17"/>
  <c r="N200" i="17" s="1"/>
  <c r="K200" i="17"/>
  <c r="G200" i="17"/>
  <c r="O199" i="17"/>
  <c r="M199" i="17"/>
  <c r="N199" i="17" s="1"/>
  <c r="K199" i="17"/>
  <c r="G199" i="17"/>
  <c r="O198" i="17"/>
  <c r="M198" i="17"/>
  <c r="N198" i="17" s="1"/>
  <c r="K198" i="17"/>
  <c r="G198" i="17"/>
  <c r="O197" i="17"/>
  <c r="M197" i="17"/>
  <c r="N197" i="17" s="1"/>
  <c r="K197" i="17"/>
  <c r="G197" i="17"/>
  <c r="O196" i="17"/>
  <c r="M196" i="17"/>
  <c r="N196" i="17" s="1"/>
  <c r="K196" i="17"/>
  <c r="G196" i="17"/>
  <c r="O195" i="17"/>
  <c r="M195" i="17"/>
  <c r="N195" i="17" s="1"/>
  <c r="K195" i="17"/>
  <c r="G195" i="17"/>
  <c r="O194" i="17"/>
  <c r="M194" i="17"/>
  <c r="N194" i="17" s="1"/>
  <c r="K194" i="17"/>
  <c r="G194" i="17"/>
  <c r="O193" i="17"/>
  <c r="M193" i="17"/>
  <c r="N193" i="17" s="1"/>
  <c r="K193" i="17"/>
  <c r="G193" i="17"/>
  <c r="O192" i="17"/>
  <c r="M192" i="17"/>
  <c r="N192" i="17" s="1"/>
  <c r="R192" i="17" s="1"/>
  <c r="K192" i="17"/>
  <c r="G192" i="17"/>
  <c r="O191" i="17"/>
  <c r="M191" i="17"/>
  <c r="N191" i="17" s="1"/>
  <c r="K191" i="17"/>
  <c r="G191" i="17"/>
  <c r="O190" i="17"/>
  <c r="M190" i="17"/>
  <c r="N190" i="17" s="1"/>
  <c r="K190" i="17"/>
  <c r="G190" i="17"/>
  <c r="O189" i="17"/>
  <c r="M189" i="17"/>
  <c r="N189" i="17" s="1"/>
  <c r="K189" i="17"/>
  <c r="G189" i="17"/>
  <c r="O188" i="17"/>
  <c r="M188" i="17"/>
  <c r="N188" i="17" s="1"/>
  <c r="R188" i="17" s="1"/>
  <c r="K188" i="17"/>
  <c r="G188" i="17"/>
  <c r="O183" i="17"/>
  <c r="M183" i="17"/>
  <c r="N183" i="17" s="1"/>
  <c r="K183" i="17"/>
  <c r="G183" i="17"/>
  <c r="O182" i="17"/>
  <c r="M182" i="17"/>
  <c r="N182" i="17" s="1"/>
  <c r="K182" i="17"/>
  <c r="G182" i="17"/>
  <c r="O181" i="17"/>
  <c r="M181" i="17"/>
  <c r="N181" i="17" s="1"/>
  <c r="K181" i="17"/>
  <c r="G181" i="17"/>
  <c r="O180" i="17"/>
  <c r="M180" i="17"/>
  <c r="N180" i="17" s="1"/>
  <c r="K180" i="17"/>
  <c r="G180" i="17"/>
  <c r="O179" i="17"/>
  <c r="M179" i="17"/>
  <c r="N179" i="17" s="1"/>
  <c r="K179" i="17"/>
  <c r="G179" i="17"/>
  <c r="O178" i="17"/>
  <c r="M178" i="17"/>
  <c r="N178" i="17" s="1"/>
  <c r="K178" i="17"/>
  <c r="G178" i="17"/>
  <c r="O177" i="17"/>
  <c r="M177" i="17"/>
  <c r="N177" i="17" s="1"/>
  <c r="K177" i="17"/>
  <c r="G177" i="17"/>
  <c r="O176" i="17"/>
  <c r="N176" i="17"/>
  <c r="M176" i="17"/>
  <c r="K176" i="17"/>
  <c r="G176" i="17"/>
  <c r="O175" i="17"/>
  <c r="M175" i="17"/>
  <c r="N175" i="17" s="1"/>
  <c r="K175" i="17"/>
  <c r="G175" i="17"/>
  <c r="O174" i="17"/>
  <c r="M174" i="17"/>
  <c r="N174" i="17" s="1"/>
  <c r="K174" i="17"/>
  <c r="G174" i="17"/>
  <c r="O173" i="17"/>
  <c r="M173" i="17"/>
  <c r="N173" i="17" s="1"/>
  <c r="K173" i="17"/>
  <c r="G173" i="17"/>
  <c r="O172" i="17"/>
  <c r="M172" i="17"/>
  <c r="N172" i="17" s="1"/>
  <c r="K172" i="17"/>
  <c r="G172" i="17"/>
  <c r="O171" i="17"/>
  <c r="M171" i="17"/>
  <c r="N171" i="17" s="1"/>
  <c r="K171" i="17"/>
  <c r="G171" i="17"/>
  <c r="O170" i="17"/>
  <c r="M170" i="17"/>
  <c r="N170" i="17" s="1"/>
  <c r="K170" i="17"/>
  <c r="G170" i="17"/>
  <c r="O169" i="17"/>
  <c r="M169" i="17"/>
  <c r="K169" i="17"/>
  <c r="G169" i="17"/>
  <c r="O168" i="17"/>
  <c r="M168" i="17"/>
  <c r="N168" i="17" s="1"/>
  <c r="K168" i="17"/>
  <c r="G168" i="17"/>
  <c r="O167" i="17"/>
  <c r="M167" i="17"/>
  <c r="N167" i="17" s="1"/>
  <c r="K167" i="17"/>
  <c r="G167" i="17"/>
  <c r="O166" i="17"/>
  <c r="M166" i="17"/>
  <c r="N166" i="17" s="1"/>
  <c r="K166" i="17"/>
  <c r="G166" i="17"/>
  <c r="O165" i="17"/>
  <c r="M165" i="17"/>
  <c r="N165" i="17" s="1"/>
  <c r="K165" i="17"/>
  <c r="G165" i="17"/>
  <c r="O164" i="17"/>
  <c r="M164" i="17"/>
  <c r="N164" i="17" s="1"/>
  <c r="K164" i="17"/>
  <c r="G164" i="17"/>
  <c r="O163" i="17"/>
  <c r="M163" i="17"/>
  <c r="N163" i="17" s="1"/>
  <c r="K163" i="17"/>
  <c r="G163" i="17"/>
  <c r="O162" i="17"/>
  <c r="M162" i="17"/>
  <c r="N162" i="17" s="1"/>
  <c r="K162" i="17"/>
  <c r="G162" i="17"/>
  <c r="O161" i="17"/>
  <c r="M161" i="17"/>
  <c r="N161" i="17" s="1"/>
  <c r="K161" i="17"/>
  <c r="G161" i="17"/>
  <c r="O160" i="17"/>
  <c r="M160" i="17"/>
  <c r="N160" i="17" s="1"/>
  <c r="K160" i="17"/>
  <c r="G160" i="17"/>
  <c r="O159" i="17"/>
  <c r="M159" i="17"/>
  <c r="N159" i="17" s="1"/>
  <c r="K159" i="17"/>
  <c r="G159" i="17"/>
  <c r="O158" i="17"/>
  <c r="M158" i="17"/>
  <c r="N158" i="17" s="1"/>
  <c r="K158" i="17"/>
  <c r="G158" i="17"/>
  <c r="O157" i="17"/>
  <c r="M157" i="17"/>
  <c r="N157" i="17" s="1"/>
  <c r="K157" i="17"/>
  <c r="G157" i="17"/>
  <c r="O156" i="17"/>
  <c r="M156" i="17"/>
  <c r="N156" i="17" s="1"/>
  <c r="K156" i="17"/>
  <c r="G156" i="17"/>
  <c r="O155" i="17"/>
  <c r="M155" i="17"/>
  <c r="N155" i="17" s="1"/>
  <c r="K155" i="17"/>
  <c r="G155" i="17"/>
  <c r="O154" i="17"/>
  <c r="M154" i="17"/>
  <c r="N154" i="17" s="1"/>
  <c r="K154" i="17"/>
  <c r="G154" i="17"/>
  <c r="O153" i="17"/>
  <c r="M153" i="17"/>
  <c r="K153" i="17"/>
  <c r="G153" i="17"/>
  <c r="O147" i="17"/>
  <c r="M147" i="17"/>
  <c r="N147" i="17" s="1"/>
  <c r="K147" i="17"/>
  <c r="G147" i="17"/>
  <c r="O146" i="17"/>
  <c r="M146" i="17"/>
  <c r="N146" i="17" s="1"/>
  <c r="K146" i="17"/>
  <c r="G146" i="17"/>
  <c r="O145" i="17"/>
  <c r="M145" i="17"/>
  <c r="N145" i="17" s="1"/>
  <c r="K145" i="17"/>
  <c r="G145" i="17"/>
  <c r="O144" i="17"/>
  <c r="M144" i="17"/>
  <c r="N144" i="17" s="1"/>
  <c r="K144" i="17"/>
  <c r="G144" i="17"/>
  <c r="O143" i="17"/>
  <c r="M143" i="17"/>
  <c r="N143" i="17" s="1"/>
  <c r="K143" i="17"/>
  <c r="G143" i="17"/>
  <c r="O142" i="17"/>
  <c r="M142" i="17"/>
  <c r="N142" i="17" s="1"/>
  <c r="K142" i="17"/>
  <c r="G142" i="17"/>
  <c r="O141" i="17"/>
  <c r="M141" i="17"/>
  <c r="N141" i="17" s="1"/>
  <c r="K141" i="17"/>
  <c r="G141" i="17"/>
  <c r="O140" i="17"/>
  <c r="M140" i="17"/>
  <c r="N140" i="17" s="1"/>
  <c r="K140" i="17"/>
  <c r="G140" i="17"/>
  <c r="O139" i="17"/>
  <c r="M139" i="17"/>
  <c r="N139" i="17" s="1"/>
  <c r="K139" i="17"/>
  <c r="G139" i="17"/>
  <c r="O138" i="17"/>
  <c r="M138" i="17"/>
  <c r="N138" i="17" s="1"/>
  <c r="K138" i="17"/>
  <c r="G138" i="17"/>
  <c r="O137" i="17"/>
  <c r="M137" i="17"/>
  <c r="N137" i="17" s="1"/>
  <c r="K137" i="17"/>
  <c r="G137" i="17"/>
  <c r="O136" i="17"/>
  <c r="M136" i="17"/>
  <c r="N136" i="17" s="1"/>
  <c r="K136" i="17"/>
  <c r="G136" i="17"/>
  <c r="O135" i="17"/>
  <c r="M135" i="17"/>
  <c r="N135" i="17" s="1"/>
  <c r="K135" i="17"/>
  <c r="G135" i="17"/>
  <c r="O134" i="17"/>
  <c r="M134" i="17"/>
  <c r="N134" i="17" s="1"/>
  <c r="K134" i="17"/>
  <c r="G134" i="17"/>
  <c r="O133" i="17"/>
  <c r="M133" i="17"/>
  <c r="N133" i="17" s="1"/>
  <c r="K133" i="17"/>
  <c r="G133" i="17"/>
  <c r="O132" i="17"/>
  <c r="M132" i="17"/>
  <c r="K132" i="17"/>
  <c r="G132" i="17"/>
  <c r="O131" i="17"/>
  <c r="M131" i="17"/>
  <c r="N131" i="17" s="1"/>
  <c r="K131" i="17"/>
  <c r="G131" i="17"/>
  <c r="O130" i="17"/>
  <c r="M130" i="17"/>
  <c r="N130" i="17" s="1"/>
  <c r="K130" i="17"/>
  <c r="G130" i="17"/>
  <c r="O129" i="17"/>
  <c r="M129" i="17"/>
  <c r="N129" i="17" s="1"/>
  <c r="K129" i="17"/>
  <c r="G129" i="17"/>
  <c r="O128" i="17"/>
  <c r="M128" i="17"/>
  <c r="N128" i="17" s="1"/>
  <c r="K128" i="17"/>
  <c r="G128" i="17"/>
  <c r="O127" i="17"/>
  <c r="M127" i="17"/>
  <c r="N127" i="17" s="1"/>
  <c r="K127" i="17"/>
  <c r="G127" i="17"/>
  <c r="O126" i="17"/>
  <c r="M126" i="17"/>
  <c r="N126" i="17" s="1"/>
  <c r="K126" i="17"/>
  <c r="G126" i="17"/>
  <c r="O125" i="17"/>
  <c r="M125" i="17"/>
  <c r="N125" i="17" s="1"/>
  <c r="K125" i="17"/>
  <c r="G125" i="17"/>
  <c r="O124" i="17"/>
  <c r="M124" i="17"/>
  <c r="N124" i="17" s="1"/>
  <c r="K124" i="17"/>
  <c r="G124" i="17"/>
  <c r="O123" i="17"/>
  <c r="M123" i="17"/>
  <c r="N123" i="17" s="1"/>
  <c r="K123" i="17"/>
  <c r="G123" i="17"/>
  <c r="O122" i="17"/>
  <c r="M122" i="17"/>
  <c r="N122" i="17" s="1"/>
  <c r="K122" i="17"/>
  <c r="G122" i="17"/>
  <c r="O121" i="17"/>
  <c r="M121" i="17"/>
  <c r="N121" i="17" s="1"/>
  <c r="K121" i="17"/>
  <c r="G121" i="17"/>
  <c r="O120" i="17"/>
  <c r="M120" i="17"/>
  <c r="N120" i="17" s="1"/>
  <c r="K120" i="17"/>
  <c r="G120" i="17"/>
  <c r="O119" i="17"/>
  <c r="M119" i="17"/>
  <c r="N119" i="17" s="1"/>
  <c r="K119" i="17"/>
  <c r="G119" i="17"/>
  <c r="O118" i="17"/>
  <c r="M118" i="17"/>
  <c r="N118" i="17" s="1"/>
  <c r="K118" i="17"/>
  <c r="G118" i="17"/>
  <c r="O110" i="17"/>
  <c r="M110" i="17"/>
  <c r="N110" i="17" s="1"/>
  <c r="K110" i="17"/>
  <c r="G110" i="17"/>
  <c r="O109" i="17"/>
  <c r="M109" i="17"/>
  <c r="N109" i="17" s="1"/>
  <c r="K109" i="17"/>
  <c r="G109" i="17"/>
  <c r="O108" i="17"/>
  <c r="M108" i="17"/>
  <c r="N108" i="17" s="1"/>
  <c r="R108" i="17" s="1"/>
  <c r="K108" i="17"/>
  <c r="G108" i="17"/>
  <c r="O107" i="17"/>
  <c r="M107" i="17"/>
  <c r="N107" i="17" s="1"/>
  <c r="K107" i="17"/>
  <c r="G107" i="17"/>
  <c r="O106" i="17"/>
  <c r="M106" i="17"/>
  <c r="N106" i="17" s="1"/>
  <c r="K106" i="17"/>
  <c r="G106" i="17"/>
  <c r="O105" i="17"/>
  <c r="M105" i="17"/>
  <c r="N105" i="17" s="1"/>
  <c r="K105" i="17"/>
  <c r="G105" i="17"/>
  <c r="O104" i="17"/>
  <c r="M104" i="17"/>
  <c r="N104" i="17" s="1"/>
  <c r="K104" i="17"/>
  <c r="G104" i="17"/>
  <c r="O103" i="17"/>
  <c r="M103" i="17"/>
  <c r="N103" i="17" s="1"/>
  <c r="K103" i="17"/>
  <c r="G103" i="17"/>
  <c r="O102" i="17"/>
  <c r="M102" i="17"/>
  <c r="N102" i="17" s="1"/>
  <c r="K102" i="17"/>
  <c r="G102" i="17"/>
  <c r="O101" i="17"/>
  <c r="M101" i="17"/>
  <c r="N101" i="17" s="1"/>
  <c r="K101" i="17"/>
  <c r="G101" i="17"/>
  <c r="O100" i="17"/>
  <c r="M100" i="17"/>
  <c r="N100" i="17" s="1"/>
  <c r="K100" i="17"/>
  <c r="G100" i="17"/>
  <c r="O99" i="17"/>
  <c r="M99" i="17"/>
  <c r="N99" i="17" s="1"/>
  <c r="K99" i="17"/>
  <c r="G99" i="17"/>
  <c r="O98" i="17"/>
  <c r="M98" i="17"/>
  <c r="N98" i="17" s="1"/>
  <c r="K98" i="17"/>
  <c r="G98" i="17"/>
  <c r="O97" i="17"/>
  <c r="M97" i="17"/>
  <c r="N97" i="17" s="1"/>
  <c r="K97" i="17"/>
  <c r="G97" i="17"/>
  <c r="O96" i="17"/>
  <c r="M96" i="17"/>
  <c r="N96" i="17" s="1"/>
  <c r="R96" i="17" s="1"/>
  <c r="K96" i="17"/>
  <c r="G96" i="17"/>
  <c r="O95" i="17"/>
  <c r="M95" i="17"/>
  <c r="N95" i="17" s="1"/>
  <c r="K95" i="17"/>
  <c r="G95" i="17"/>
  <c r="O94" i="17"/>
  <c r="M94" i="17"/>
  <c r="K94" i="17"/>
  <c r="G94" i="17"/>
  <c r="O93" i="17"/>
  <c r="M93" i="17"/>
  <c r="N93" i="17" s="1"/>
  <c r="K93" i="17"/>
  <c r="G93" i="17"/>
  <c r="O92" i="17"/>
  <c r="M92" i="17"/>
  <c r="N92" i="17" s="1"/>
  <c r="R92" i="17" s="1"/>
  <c r="K92" i="17"/>
  <c r="G92" i="17"/>
  <c r="O91" i="17"/>
  <c r="M91" i="17"/>
  <c r="N91" i="17" s="1"/>
  <c r="K91" i="17"/>
  <c r="G91" i="17"/>
  <c r="O90" i="17"/>
  <c r="M90" i="17"/>
  <c r="N90" i="17" s="1"/>
  <c r="K90" i="17"/>
  <c r="G90" i="17"/>
  <c r="O89" i="17"/>
  <c r="M89" i="17"/>
  <c r="N89" i="17" s="1"/>
  <c r="K89" i="17"/>
  <c r="G89" i="17"/>
  <c r="O88" i="17"/>
  <c r="M88" i="17"/>
  <c r="N88" i="17" s="1"/>
  <c r="K88" i="17"/>
  <c r="G88" i="17"/>
  <c r="O87" i="17"/>
  <c r="M87" i="17"/>
  <c r="N87" i="17" s="1"/>
  <c r="K87" i="17"/>
  <c r="G87" i="17"/>
  <c r="O86" i="17"/>
  <c r="M86" i="17"/>
  <c r="N86" i="17" s="1"/>
  <c r="K86" i="17"/>
  <c r="G86" i="17"/>
  <c r="O85" i="17"/>
  <c r="M85" i="17"/>
  <c r="N85" i="17" s="1"/>
  <c r="K85" i="17"/>
  <c r="G85" i="17"/>
  <c r="O84" i="17"/>
  <c r="M84" i="17"/>
  <c r="N84" i="17" s="1"/>
  <c r="K84" i="17"/>
  <c r="G84" i="17"/>
  <c r="O83" i="17"/>
  <c r="M83" i="17"/>
  <c r="N83" i="17" s="1"/>
  <c r="K83" i="17"/>
  <c r="G83" i="17"/>
  <c r="O82" i="17"/>
  <c r="M82" i="17"/>
  <c r="N82" i="17" s="1"/>
  <c r="K82" i="17"/>
  <c r="G82" i="17"/>
  <c r="O81" i="17"/>
  <c r="M81" i="17"/>
  <c r="N81" i="17" s="1"/>
  <c r="K81" i="17"/>
  <c r="G81" i="17"/>
  <c r="O80" i="17"/>
  <c r="M80" i="17"/>
  <c r="N80" i="17" s="1"/>
  <c r="R80" i="17" s="1"/>
  <c r="K80" i="17"/>
  <c r="G80" i="17"/>
  <c r="O73" i="17"/>
  <c r="M73" i="17"/>
  <c r="N73" i="17" s="1"/>
  <c r="K73" i="17"/>
  <c r="G73" i="17"/>
  <c r="O71" i="17"/>
  <c r="M71" i="17"/>
  <c r="N71" i="17" s="1"/>
  <c r="K71" i="17"/>
  <c r="G71" i="17"/>
  <c r="O70" i="17"/>
  <c r="M70" i="17"/>
  <c r="N70" i="17" s="1"/>
  <c r="K70" i="17"/>
  <c r="G70" i="17"/>
  <c r="O69" i="17"/>
  <c r="M69" i="17"/>
  <c r="N69" i="17" s="1"/>
  <c r="K69" i="17"/>
  <c r="G69" i="17"/>
  <c r="O68" i="17"/>
  <c r="M68" i="17"/>
  <c r="N68" i="17" s="1"/>
  <c r="K68" i="17"/>
  <c r="G68" i="17"/>
  <c r="O67" i="17"/>
  <c r="M67" i="17"/>
  <c r="N67" i="17" s="1"/>
  <c r="K67" i="17"/>
  <c r="G67" i="17"/>
  <c r="O66" i="17"/>
  <c r="M66" i="17"/>
  <c r="N66" i="17" s="1"/>
  <c r="K66" i="17"/>
  <c r="G66" i="17"/>
  <c r="O65" i="17"/>
  <c r="M65" i="17"/>
  <c r="N65" i="17" s="1"/>
  <c r="K65" i="17"/>
  <c r="G65" i="17"/>
  <c r="O64" i="17"/>
  <c r="M64" i="17"/>
  <c r="N64" i="17" s="1"/>
  <c r="K64" i="17"/>
  <c r="G64" i="17"/>
  <c r="O63" i="17"/>
  <c r="M63" i="17"/>
  <c r="N63" i="17" s="1"/>
  <c r="K63" i="17"/>
  <c r="G63" i="17"/>
  <c r="O62" i="17"/>
  <c r="M62" i="17"/>
  <c r="N62" i="17" s="1"/>
  <c r="K62" i="17"/>
  <c r="G62" i="17"/>
  <c r="O61" i="17"/>
  <c r="M61" i="17"/>
  <c r="N61" i="17" s="1"/>
  <c r="K61" i="17"/>
  <c r="G61" i="17"/>
  <c r="O60" i="17"/>
  <c r="M60" i="17"/>
  <c r="N60" i="17" s="1"/>
  <c r="K60" i="17"/>
  <c r="G60" i="17"/>
  <c r="O59" i="17"/>
  <c r="M59" i="17"/>
  <c r="N59" i="17" s="1"/>
  <c r="K59" i="17"/>
  <c r="G59" i="17"/>
  <c r="O58" i="17"/>
  <c r="M58" i="17"/>
  <c r="N58" i="17" s="1"/>
  <c r="K58" i="17"/>
  <c r="G58" i="17"/>
  <c r="O57" i="17"/>
  <c r="M57" i="17"/>
  <c r="N57" i="17" s="1"/>
  <c r="K57" i="17"/>
  <c r="G57" i="17"/>
  <c r="O56" i="17"/>
  <c r="M56" i="17"/>
  <c r="N56" i="17" s="1"/>
  <c r="K56" i="17"/>
  <c r="G56" i="17"/>
  <c r="O55" i="17"/>
  <c r="M55" i="17"/>
  <c r="N55" i="17" s="1"/>
  <c r="K55" i="17"/>
  <c r="G55" i="17"/>
  <c r="O54" i="17"/>
  <c r="M54" i="17"/>
  <c r="N54" i="17" s="1"/>
  <c r="K54" i="17"/>
  <c r="G54" i="17"/>
  <c r="O53" i="17"/>
  <c r="M53" i="17"/>
  <c r="N53" i="17" s="1"/>
  <c r="K53" i="17"/>
  <c r="G53" i="17"/>
  <c r="O52" i="17"/>
  <c r="M52" i="17"/>
  <c r="N52" i="17" s="1"/>
  <c r="K52" i="17"/>
  <c r="G52" i="17"/>
  <c r="O51" i="17"/>
  <c r="M51" i="17"/>
  <c r="N51" i="17" s="1"/>
  <c r="K51" i="17"/>
  <c r="G51" i="17"/>
  <c r="O50" i="17"/>
  <c r="M50" i="17"/>
  <c r="N50" i="17" s="1"/>
  <c r="K50" i="17"/>
  <c r="G50" i="17"/>
  <c r="O49" i="17"/>
  <c r="M49" i="17"/>
  <c r="N49" i="17" s="1"/>
  <c r="K49" i="17"/>
  <c r="G49" i="17"/>
  <c r="O48" i="17"/>
  <c r="M48" i="17"/>
  <c r="N48" i="17" s="1"/>
  <c r="K48" i="17"/>
  <c r="G48" i="17"/>
  <c r="O47" i="17"/>
  <c r="M47" i="17"/>
  <c r="N47" i="17" s="1"/>
  <c r="K47" i="17"/>
  <c r="G47" i="17"/>
  <c r="O46" i="17"/>
  <c r="M46" i="17"/>
  <c r="N46" i="17" s="1"/>
  <c r="K46" i="17"/>
  <c r="G46" i="17"/>
  <c r="O45" i="17"/>
  <c r="M45" i="17"/>
  <c r="N45" i="17" s="1"/>
  <c r="K45" i="17"/>
  <c r="G45" i="17"/>
  <c r="O39" i="17"/>
  <c r="M39" i="17"/>
  <c r="N39" i="17" s="1"/>
  <c r="K39" i="17"/>
  <c r="G39" i="17"/>
  <c r="O38" i="17"/>
  <c r="M38" i="17"/>
  <c r="N38" i="17" s="1"/>
  <c r="K38" i="17"/>
  <c r="G38" i="17"/>
  <c r="O37" i="17"/>
  <c r="M37" i="17"/>
  <c r="N37" i="17" s="1"/>
  <c r="K37" i="17"/>
  <c r="G37" i="17"/>
  <c r="O36" i="17"/>
  <c r="M36" i="17"/>
  <c r="N36" i="17" s="1"/>
  <c r="K36" i="17"/>
  <c r="G36" i="17"/>
  <c r="O35" i="17"/>
  <c r="M35" i="17"/>
  <c r="N35" i="17" s="1"/>
  <c r="K35" i="17"/>
  <c r="G35" i="17"/>
  <c r="O34" i="17"/>
  <c r="M34" i="17"/>
  <c r="N34" i="17" s="1"/>
  <c r="K34" i="17"/>
  <c r="G34" i="17"/>
  <c r="O33" i="17"/>
  <c r="M33" i="17"/>
  <c r="N33" i="17" s="1"/>
  <c r="K33" i="17"/>
  <c r="G33" i="17"/>
  <c r="O32" i="17"/>
  <c r="M32" i="17"/>
  <c r="N32" i="17" s="1"/>
  <c r="K32" i="17"/>
  <c r="G32" i="17"/>
  <c r="O31" i="17"/>
  <c r="M31" i="17"/>
  <c r="N31" i="17" s="1"/>
  <c r="K31" i="17"/>
  <c r="G31" i="17"/>
  <c r="O30" i="17"/>
  <c r="M30" i="17"/>
  <c r="N30" i="17" s="1"/>
  <c r="K30" i="17"/>
  <c r="G30" i="17"/>
  <c r="O29" i="17"/>
  <c r="M29" i="17"/>
  <c r="N29" i="17" s="1"/>
  <c r="K29" i="17"/>
  <c r="G29" i="17"/>
  <c r="O28" i="17"/>
  <c r="M28" i="17"/>
  <c r="N28" i="17" s="1"/>
  <c r="K28" i="17"/>
  <c r="G28" i="17"/>
  <c r="O27" i="17"/>
  <c r="M27" i="17"/>
  <c r="N27" i="17" s="1"/>
  <c r="K27" i="17"/>
  <c r="G27" i="17"/>
  <c r="O26" i="17"/>
  <c r="M26" i="17"/>
  <c r="N26" i="17" s="1"/>
  <c r="K26" i="17"/>
  <c r="G26" i="17"/>
  <c r="O25" i="17"/>
  <c r="M25" i="17"/>
  <c r="N25" i="17" s="1"/>
  <c r="K25" i="17"/>
  <c r="G25" i="17"/>
  <c r="O24" i="17"/>
  <c r="M24" i="17"/>
  <c r="N24" i="17" s="1"/>
  <c r="K24" i="17"/>
  <c r="G24" i="17"/>
  <c r="O23" i="17"/>
  <c r="M23" i="17"/>
  <c r="N23" i="17" s="1"/>
  <c r="K23" i="17"/>
  <c r="G23" i="17"/>
  <c r="O22" i="17"/>
  <c r="M22" i="17"/>
  <c r="N22" i="17" s="1"/>
  <c r="K22" i="17"/>
  <c r="G22" i="17"/>
  <c r="O21" i="17"/>
  <c r="M21" i="17"/>
  <c r="N21" i="17" s="1"/>
  <c r="K21" i="17"/>
  <c r="G21" i="17"/>
  <c r="O20" i="17"/>
  <c r="M20" i="17"/>
  <c r="N20" i="17" s="1"/>
  <c r="K20" i="17"/>
  <c r="G20" i="17"/>
  <c r="O19" i="17"/>
  <c r="M19" i="17"/>
  <c r="N19" i="17" s="1"/>
  <c r="K19" i="17"/>
  <c r="G19" i="17"/>
  <c r="O18" i="17"/>
  <c r="M18" i="17"/>
  <c r="N18" i="17" s="1"/>
  <c r="K18" i="17"/>
  <c r="G18" i="17"/>
  <c r="O17" i="17"/>
  <c r="M17" i="17"/>
  <c r="K17" i="17"/>
  <c r="G17" i="17"/>
  <c r="O16" i="17"/>
  <c r="M16" i="17"/>
  <c r="N16" i="17" s="1"/>
  <c r="K16" i="17"/>
  <c r="G16" i="17"/>
  <c r="O15" i="17"/>
  <c r="M15" i="17"/>
  <c r="N15" i="17" s="1"/>
  <c r="K15" i="17"/>
  <c r="G15" i="17"/>
  <c r="O14" i="17"/>
  <c r="M14" i="17"/>
  <c r="N14" i="17" s="1"/>
  <c r="K14" i="17"/>
  <c r="G14" i="17"/>
  <c r="O13" i="17"/>
  <c r="M13" i="17"/>
  <c r="N13" i="17" s="1"/>
  <c r="K13" i="17"/>
  <c r="G13" i="17"/>
  <c r="O12" i="17"/>
  <c r="M12" i="17"/>
  <c r="N12" i="17" s="1"/>
  <c r="K12" i="17"/>
  <c r="G12" i="17"/>
  <c r="O11" i="17"/>
  <c r="M11" i="17"/>
  <c r="N11" i="17" s="1"/>
  <c r="K11" i="17"/>
  <c r="G11" i="17"/>
  <c r="O10" i="17"/>
  <c r="M10" i="17"/>
  <c r="N10" i="17" s="1"/>
  <c r="K10" i="17"/>
  <c r="G10" i="17"/>
  <c r="O9" i="17"/>
  <c r="M9" i="17"/>
  <c r="K9" i="17"/>
  <c r="G9" i="17"/>
  <c r="Q402" i="20" l="1"/>
  <c r="C412" i="20"/>
  <c r="Q416" i="20"/>
  <c r="C418" i="20"/>
  <c r="C420" i="20"/>
  <c r="C422" i="20"/>
  <c r="C428" i="20"/>
  <c r="C430" i="20"/>
  <c r="C402" i="20"/>
  <c r="C416" i="20"/>
  <c r="C366" i="20"/>
  <c r="C371" i="20"/>
  <c r="Q374" i="20"/>
  <c r="C376" i="20"/>
  <c r="C380" i="20"/>
  <c r="Q384" i="20"/>
  <c r="Q392" i="20"/>
  <c r="C387" i="20"/>
  <c r="C390" i="20"/>
  <c r="C379" i="20"/>
  <c r="C372" i="20"/>
  <c r="C395" i="20"/>
  <c r="C358" i="20"/>
  <c r="C338" i="20"/>
  <c r="C342" i="20"/>
  <c r="Q334" i="20"/>
  <c r="R335" i="20"/>
  <c r="S335" i="20" s="1"/>
  <c r="R359" i="20"/>
  <c r="R334" i="20"/>
  <c r="S334" i="20" s="1"/>
  <c r="R339" i="20"/>
  <c r="R343" i="20"/>
  <c r="Q343" i="20"/>
  <c r="R347" i="20"/>
  <c r="S347" i="20" s="1"/>
  <c r="Q347" i="20"/>
  <c r="Q331" i="20"/>
  <c r="R355" i="20"/>
  <c r="Q355" i="20"/>
  <c r="S355" i="20" s="1"/>
  <c r="Q335" i="20"/>
  <c r="Q359" i="20"/>
  <c r="S359" i="20" s="1"/>
  <c r="R331" i="20"/>
  <c r="R351" i="20"/>
  <c r="S351" i="20" s="1"/>
  <c r="Q351" i="20"/>
  <c r="R332" i="20"/>
  <c r="R356" i="20"/>
  <c r="C361" i="20"/>
  <c r="C345" i="20"/>
  <c r="C349" i="20"/>
  <c r="R386" i="20"/>
  <c r="R389" i="20"/>
  <c r="R395" i="20"/>
  <c r="R385" i="20"/>
  <c r="S385" i="20" s="1"/>
  <c r="S393" i="20"/>
  <c r="R393" i="20"/>
  <c r="R372" i="20"/>
  <c r="C369" i="20"/>
  <c r="C333" i="20"/>
  <c r="C356" i="20"/>
  <c r="R336" i="20"/>
  <c r="R340" i="20"/>
  <c r="R352" i="20"/>
  <c r="R338" i="20"/>
  <c r="S339" i="20"/>
  <c r="R342" i="20"/>
  <c r="R344" i="20"/>
  <c r="R348" i="20"/>
  <c r="R360" i="20"/>
  <c r="R346" i="20"/>
  <c r="S346" i="20" s="1"/>
  <c r="R350" i="20"/>
  <c r="C357" i="20"/>
  <c r="C360" i="20"/>
  <c r="C352" i="20"/>
  <c r="R367" i="20"/>
  <c r="Q367" i="20"/>
  <c r="Q372" i="20"/>
  <c r="S377" i="20"/>
  <c r="R371" i="20"/>
  <c r="R375" i="20"/>
  <c r="S375" i="20" s="1"/>
  <c r="R378" i="20"/>
  <c r="R390" i="20"/>
  <c r="R408" i="20"/>
  <c r="Q419" i="20"/>
  <c r="S419" i="20" s="1"/>
  <c r="Q425" i="20"/>
  <c r="R402" i="20"/>
  <c r="R404" i="20"/>
  <c r="S404" i="20" s="1"/>
  <c r="Q421" i="20"/>
  <c r="S425" i="20"/>
  <c r="S423" i="20"/>
  <c r="C404" i="20"/>
  <c r="S421" i="20"/>
  <c r="S414" i="20"/>
  <c r="S427" i="20"/>
  <c r="R415" i="17"/>
  <c r="R419" i="17"/>
  <c r="R423" i="17"/>
  <c r="R431" i="17"/>
  <c r="S72" i="17"/>
  <c r="C72" i="17" s="1"/>
  <c r="R407" i="17"/>
  <c r="R404" i="17"/>
  <c r="R408" i="17"/>
  <c r="R416" i="17"/>
  <c r="R420" i="17"/>
  <c r="R424" i="17"/>
  <c r="R403" i="17"/>
  <c r="Q90" i="17"/>
  <c r="Q427" i="17"/>
  <c r="Q411" i="17"/>
  <c r="R374" i="17"/>
  <c r="R378" i="17"/>
  <c r="R386" i="17"/>
  <c r="R390" i="17"/>
  <c r="R394" i="17"/>
  <c r="R373" i="17"/>
  <c r="R377" i="17"/>
  <c r="R393" i="17"/>
  <c r="R336" i="17"/>
  <c r="R340" i="17"/>
  <c r="R352" i="17"/>
  <c r="R294" i="17"/>
  <c r="R306" i="17"/>
  <c r="R310" i="17"/>
  <c r="R318" i="17"/>
  <c r="R322" i="17"/>
  <c r="R305" i="17"/>
  <c r="R309" i="17"/>
  <c r="R317" i="17"/>
  <c r="R321" i="17"/>
  <c r="Q241" i="17"/>
  <c r="Q379" i="17"/>
  <c r="Q359" i="17"/>
  <c r="Q365" i="17"/>
  <c r="Q369" i="17"/>
  <c r="Q385" i="17"/>
  <c r="Q301" i="17"/>
  <c r="Q265" i="17"/>
  <c r="Q271" i="17"/>
  <c r="S271" i="17" s="1"/>
  <c r="C271" i="17" s="1"/>
  <c r="Q281" i="17"/>
  <c r="Q233" i="17"/>
  <c r="Q249" i="17"/>
  <c r="Q199" i="17"/>
  <c r="Q181" i="17"/>
  <c r="Q82" i="17"/>
  <c r="Q98" i="17"/>
  <c r="Q61" i="17"/>
  <c r="Q18" i="17"/>
  <c r="Q10" i="17"/>
  <c r="Q38" i="17"/>
  <c r="Q429" i="17"/>
  <c r="Q197" i="17"/>
  <c r="Q217" i="17"/>
  <c r="Q311" i="17"/>
  <c r="Q409" i="17"/>
  <c r="R10" i="17"/>
  <c r="R14" i="17"/>
  <c r="R18" i="17"/>
  <c r="R22" i="17"/>
  <c r="R26" i="17"/>
  <c r="R30" i="17"/>
  <c r="R34" i="17"/>
  <c r="R38" i="17"/>
  <c r="R333" i="17"/>
  <c r="R337" i="17"/>
  <c r="R341" i="17"/>
  <c r="R345" i="17"/>
  <c r="R349" i="17"/>
  <c r="R353" i="17"/>
  <c r="R357" i="17"/>
  <c r="R298" i="17"/>
  <c r="R302" i="17"/>
  <c r="R314" i="17"/>
  <c r="R366" i="17"/>
  <c r="R370" i="17"/>
  <c r="R382" i="17"/>
  <c r="R412" i="17"/>
  <c r="R428" i="17"/>
  <c r="R259" i="17"/>
  <c r="R263" i="17"/>
  <c r="R267" i="17"/>
  <c r="R271" i="17"/>
  <c r="R275" i="17"/>
  <c r="S275" i="17" s="1"/>
  <c r="C275" i="17" s="1"/>
  <c r="R279" i="17"/>
  <c r="R283" i="17"/>
  <c r="R287" i="17"/>
  <c r="R254" i="17"/>
  <c r="R250" i="17"/>
  <c r="R246" i="17"/>
  <c r="R242" i="17"/>
  <c r="R238" i="17"/>
  <c r="R234" i="17"/>
  <c r="R230" i="17"/>
  <c r="R225" i="17"/>
  <c r="R190" i="17"/>
  <c r="R194" i="17"/>
  <c r="R198" i="17"/>
  <c r="R202" i="17"/>
  <c r="R210" i="17"/>
  <c r="R214" i="17"/>
  <c r="R157" i="17"/>
  <c r="R161" i="17"/>
  <c r="R165" i="17"/>
  <c r="R173" i="17"/>
  <c r="R177" i="17"/>
  <c r="R181" i="17"/>
  <c r="R119" i="17"/>
  <c r="R123" i="17"/>
  <c r="R127" i="17"/>
  <c r="R131" i="17"/>
  <c r="R135" i="17"/>
  <c r="R139" i="17"/>
  <c r="R143" i="17"/>
  <c r="R147" i="17"/>
  <c r="R83" i="17"/>
  <c r="R87" i="17"/>
  <c r="R91" i="17"/>
  <c r="R95" i="17"/>
  <c r="R99" i="17"/>
  <c r="R103" i="17"/>
  <c r="R107" i="17"/>
  <c r="R45" i="17"/>
  <c r="R49" i="17"/>
  <c r="R53" i="17"/>
  <c r="R57" i="17"/>
  <c r="R61" i="17"/>
  <c r="R65" i="17"/>
  <c r="R69" i="17"/>
  <c r="Q67" i="17"/>
  <c r="Q47" i="17"/>
  <c r="Q164" i="17"/>
  <c r="Q179" i="17"/>
  <c r="Q211" i="17"/>
  <c r="Q225" i="17"/>
  <c r="Q273" i="17"/>
  <c r="Q317" i="17"/>
  <c r="Q333" i="17"/>
  <c r="S333" i="17" s="1"/>
  <c r="C333" i="17" s="1"/>
  <c r="Q368" i="17"/>
  <c r="Q373" i="17"/>
  <c r="Q415" i="17"/>
  <c r="S415" i="17" s="1"/>
  <c r="C415" i="17" s="1"/>
  <c r="Q417" i="17"/>
  <c r="Q423" i="17"/>
  <c r="R11" i="17"/>
  <c r="R15" i="17"/>
  <c r="R19" i="17"/>
  <c r="R23" i="17"/>
  <c r="R27" i="17"/>
  <c r="R31" i="17"/>
  <c r="R35" i="17"/>
  <c r="R334" i="17"/>
  <c r="R338" i="17"/>
  <c r="R342" i="17"/>
  <c r="R346" i="17"/>
  <c r="R350" i="17"/>
  <c r="R354" i="17"/>
  <c r="R358" i="17"/>
  <c r="R295" i="17"/>
  <c r="R299" i="17"/>
  <c r="R303" i="17"/>
  <c r="R307" i="17"/>
  <c r="R311" i="17"/>
  <c r="R315" i="17"/>
  <c r="R319" i="17"/>
  <c r="R84" i="17"/>
  <c r="R88" i="17"/>
  <c r="R100" i="17"/>
  <c r="R104" i="17"/>
  <c r="Q81" i="17"/>
  <c r="Q102" i="17"/>
  <c r="Q104" i="17"/>
  <c r="Q22" i="17"/>
  <c r="S22" i="17" s="1"/>
  <c r="C22" i="17" s="1"/>
  <c r="Q86" i="17"/>
  <c r="Q88" i="17"/>
  <c r="Q127" i="17"/>
  <c r="Q195" i="17"/>
  <c r="Q237" i="17"/>
  <c r="Q239" i="17"/>
  <c r="Q253" i="17"/>
  <c r="Q259" i="17"/>
  <c r="S259" i="17" s="1"/>
  <c r="C259" i="17" s="1"/>
  <c r="Q277" i="17"/>
  <c r="Q339" i="17"/>
  <c r="Q349" i="17"/>
  <c r="S349" i="17" s="1"/>
  <c r="C349" i="17" s="1"/>
  <c r="Q371" i="17"/>
  <c r="Q391" i="17"/>
  <c r="R12" i="17"/>
  <c r="R16" i="17"/>
  <c r="R20" i="17"/>
  <c r="R24" i="17"/>
  <c r="R32" i="17"/>
  <c r="R36" i="17"/>
  <c r="R330" i="17"/>
  <c r="R335" i="17"/>
  <c r="R339" i="17"/>
  <c r="R343" i="17"/>
  <c r="R347" i="17"/>
  <c r="R351" i="17"/>
  <c r="R368" i="17"/>
  <c r="R372" i="17"/>
  <c r="R376" i="17"/>
  <c r="R384" i="17"/>
  <c r="R388" i="17"/>
  <c r="R392" i="17"/>
  <c r="R402" i="17"/>
  <c r="R406" i="17"/>
  <c r="R410" i="17"/>
  <c r="R414" i="17"/>
  <c r="R418" i="17"/>
  <c r="R422" i="17"/>
  <c r="R426" i="17"/>
  <c r="R430" i="17"/>
  <c r="R196" i="17"/>
  <c r="R200" i="17"/>
  <c r="R212" i="17"/>
  <c r="R216" i="17"/>
  <c r="Q295" i="17"/>
  <c r="S295" i="17" s="1"/>
  <c r="C295" i="17" s="1"/>
  <c r="Q375" i="17"/>
  <c r="Q389" i="17"/>
  <c r="R13" i="17"/>
  <c r="R21" i="17"/>
  <c r="R25" i="17"/>
  <c r="R29" i="17"/>
  <c r="R33" i="17"/>
  <c r="R37" i="17"/>
  <c r="R332" i="17"/>
  <c r="R344" i="17"/>
  <c r="R348" i="17"/>
  <c r="R356" i="17"/>
  <c r="R360" i="17"/>
  <c r="R297" i="17"/>
  <c r="R301" i="17"/>
  <c r="R313" i="17"/>
  <c r="R365" i="17"/>
  <c r="R369" i="17"/>
  <c r="R381" i="17"/>
  <c r="R385" i="17"/>
  <c r="S385" i="17" s="1"/>
  <c r="C385" i="17" s="1"/>
  <c r="R389" i="17"/>
  <c r="R411" i="17"/>
  <c r="R427" i="17"/>
  <c r="R262" i="17"/>
  <c r="R266" i="17"/>
  <c r="R270" i="17"/>
  <c r="R274" i="17"/>
  <c r="R278" i="17"/>
  <c r="R282" i="17"/>
  <c r="R286" i="17"/>
  <c r="R251" i="17"/>
  <c r="R247" i="17"/>
  <c r="R243" i="17"/>
  <c r="R239" i="17"/>
  <c r="S239" i="17" s="1"/>
  <c r="C239" i="17" s="1"/>
  <c r="R235" i="17"/>
  <c r="R231" i="17"/>
  <c r="R227" i="17"/>
  <c r="R189" i="17"/>
  <c r="R193" i="17"/>
  <c r="R197" i="17"/>
  <c r="S197" i="17" s="1"/>
  <c r="C197" i="17" s="1"/>
  <c r="R201" i="17"/>
  <c r="R205" i="17"/>
  <c r="R209" i="17"/>
  <c r="R213" i="17"/>
  <c r="R217" i="17"/>
  <c r="R156" i="17"/>
  <c r="R160" i="17"/>
  <c r="R164" i="17"/>
  <c r="S164" i="17" s="1"/>
  <c r="C164" i="17" s="1"/>
  <c r="R168" i="17"/>
  <c r="R172" i="17"/>
  <c r="R176" i="17"/>
  <c r="R180" i="17"/>
  <c r="R118" i="17"/>
  <c r="R122" i="17"/>
  <c r="R126" i="17"/>
  <c r="R130" i="17"/>
  <c r="R134" i="17"/>
  <c r="R138" i="17"/>
  <c r="R142" i="17"/>
  <c r="R146" i="17"/>
  <c r="R82" i="17"/>
  <c r="R86" i="17"/>
  <c r="R90" i="17"/>
  <c r="R98" i="17"/>
  <c r="R102" i="17"/>
  <c r="R106" i="17"/>
  <c r="R110" i="17"/>
  <c r="R48" i="17"/>
  <c r="R52" i="17"/>
  <c r="R56" i="17"/>
  <c r="R60" i="17"/>
  <c r="R64" i="17"/>
  <c r="R68" i="17"/>
  <c r="R323" i="17"/>
  <c r="R367" i="17"/>
  <c r="R371" i="17"/>
  <c r="R375" i="17"/>
  <c r="R379" i="17"/>
  <c r="R383" i="17"/>
  <c r="R387" i="17"/>
  <c r="R391" i="17"/>
  <c r="S391" i="17" s="1"/>
  <c r="C391" i="17" s="1"/>
  <c r="R401" i="17"/>
  <c r="R405" i="17"/>
  <c r="R409" i="17"/>
  <c r="R413" i="17"/>
  <c r="R417" i="17"/>
  <c r="R421" i="17"/>
  <c r="R425" i="17"/>
  <c r="R429" i="17"/>
  <c r="R260" i="17"/>
  <c r="R264" i="17"/>
  <c r="R268" i="17"/>
  <c r="R272" i="17"/>
  <c r="R276" i="17"/>
  <c r="R280" i="17"/>
  <c r="R284" i="17"/>
  <c r="R288" i="17"/>
  <c r="R253" i="17"/>
  <c r="S253" i="17" s="1"/>
  <c r="C253" i="17" s="1"/>
  <c r="R249" i="17"/>
  <c r="R245" i="17"/>
  <c r="R241" i="17"/>
  <c r="R237" i="17"/>
  <c r="R233" i="17"/>
  <c r="R191" i="17"/>
  <c r="R195" i="17"/>
  <c r="R199" i="17"/>
  <c r="R203" i="17"/>
  <c r="R207" i="17"/>
  <c r="R211" i="17"/>
  <c r="R215" i="17"/>
  <c r="R154" i="17"/>
  <c r="R158" i="17"/>
  <c r="R162" i="17"/>
  <c r="R166" i="17"/>
  <c r="R170" i="17"/>
  <c r="R174" i="17"/>
  <c r="S174" i="17" s="1"/>
  <c r="C174" i="17" s="1"/>
  <c r="R178" i="17"/>
  <c r="R182" i="17"/>
  <c r="R120" i="17"/>
  <c r="R124" i="17"/>
  <c r="R128" i="17"/>
  <c r="R136" i="17"/>
  <c r="R140" i="17"/>
  <c r="R144" i="17"/>
  <c r="R46" i="17"/>
  <c r="R50" i="17"/>
  <c r="R54" i="17"/>
  <c r="R58" i="17"/>
  <c r="R62" i="17"/>
  <c r="R66" i="17"/>
  <c r="R70" i="17"/>
  <c r="R355" i="17"/>
  <c r="R359" i="17"/>
  <c r="R296" i="17"/>
  <c r="R300" i="17"/>
  <c r="R304" i="17"/>
  <c r="R308" i="17"/>
  <c r="R312" i="17"/>
  <c r="R316" i="17"/>
  <c r="R320" i="17"/>
  <c r="R331" i="17"/>
  <c r="R261" i="17"/>
  <c r="R265" i="17"/>
  <c r="R269" i="17"/>
  <c r="R273" i="17"/>
  <c r="R277" i="17"/>
  <c r="R281" i="17"/>
  <c r="R285" i="17"/>
  <c r="R289" i="17"/>
  <c r="R252" i="17"/>
  <c r="R248" i="17"/>
  <c r="R244" i="17"/>
  <c r="R240" i="17"/>
  <c r="R236" i="17"/>
  <c r="R232" i="17"/>
  <c r="R155" i="17"/>
  <c r="R159" i="17"/>
  <c r="R163" i="17"/>
  <c r="R167" i="17"/>
  <c r="R171" i="17"/>
  <c r="R175" i="17"/>
  <c r="R179" i="17"/>
  <c r="R183" i="17"/>
  <c r="R121" i="17"/>
  <c r="R125" i="17"/>
  <c r="R129" i="17"/>
  <c r="R133" i="17"/>
  <c r="R137" i="17"/>
  <c r="R141" i="17"/>
  <c r="R145" i="17"/>
  <c r="R81" i="17"/>
  <c r="R85" i="17"/>
  <c r="R89" i="17"/>
  <c r="R93" i="17"/>
  <c r="R97" i="17"/>
  <c r="R101" i="17"/>
  <c r="R105" i="17"/>
  <c r="R109" i="17"/>
  <c r="R47" i="17"/>
  <c r="R51" i="17"/>
  <c r="R55" i="17"/>
  <c r="R59" i="17"/>
  <c r="R63" i="17"/>
  <c r="R67" i="17"/>
  <c r="R71" i="17"/>
  <c r="R73" i="17"/>
  <c r="S316" i="20"/>
  <c r="Q315" i="20"/>
  <c r="S315" i="20" s="1"/>
  <c r="Q296" i="20"/>
  <c r="S296" i="20" s="1"/>
  <c r="Q297" i="20"/>
  <c r="Q304" i="20"/>
  <c r="S304" i="20" s="1"/>
  <c r="Q305" i="20"/>
  <c r="R311" i="20"/>
  <c r="R316" i="20"/>
  <c r="Q317" i="20"/>
  <c r="R320" i="20"/>
  <c r="S320" i="20" s="1"/>
  <c r="Q295" i="20"/>
  <c r="S295" i="20" s="1"/>
  <c r="S299" i="20"/>
  <c r="Q303" i="20"/>
  <c r="S303" i="20" s="1"/>
  <c r="S307" i="20"/>
  <c r="Q312" i="20"/>
  <c r="S312" i="20" s="1"/>
  <c r="Q313" i="20"/>
  <c r="S313" i="20" s="1"/>
  <c r="S321" i="20"/>
  <c r="Q324" i="20"/>
  <c r="S324" i="20" s="1"/>
  <c r="S311" i="20"/>
  <c r="R13" i="20"/>
  <c r="Q13" i="20"/>
  <c r="R19" i="20"/>
  <c r="Q19" i="20"/>
  <c r="R25" i="20"/>
  <c r="Q25" i="20"/>
  <c r="S25" i="20" s="1"/>
  <c r="R29" i="20"/>
  <c r="Q29" i="20"/>
  <c r="R33" i="20"/>
  <c r="Q33" i="20"/>
  <c r="S33" i="20" s="1"/>
  <c r="R48" i="20"/>
  <c r="Q48" i="20"/>
  <c r="R58" i="20"/>
  <c r="Q58" i="20"/>
  <c r="S58" i="20" s="1"/>
  <c r="S36" i="20"/>
  <c r="S38" i="20"/>
  <c r="S45" i="20"/>
  <c r="S47" i="20"/>
  <c r="S49" i="20"/>
  <c r="S51" i="20"/>
  <c r="S53" i="20"/>
  <c r="S55" i="20"/>
  <c r="S57" i="20"/>
  <c r="S59" i="20"/>
  <c r="S61" i="20"/>
  <c r="S63" i="20"/>
  <c r="S109" i="20"/>
  <c r="R9" i="20"/>
  <c r="Q9" i="20"/>
  <c r="S9" i="20" s="1"/>
  <c r="R17" i="20"/>
  <c r="Q17" i="20"/>
  <c r="R27" i="20"/>
  <c r="Q27" i="20"/>
  <c r="S27" i="20" s="1"/>
  <c r="R35" i="20"/>
  <c r="Q35" i="20"/>
  <c r="R39" i="20"/>
  <c r="Q39" i="20"/>
  <c r="S39" i="20" s="1"/>
  <c r="R52" i="20"/>
  <c r="Q52" i="20"/>
  <c r="R60" i="20"/>
  <c r="Q60" i="20"/>
  <c r="S60" i="20" s="1"/>
  <c r="S70" i="20"/>
  <c r="S101" i="20"/>
  <c r="S110" i="20"/>
  <c r="S140" i="20"/>
  <c r="R11" i="20"/>
  <c r="Q11" i="20"/>
  <c r="R15" i="20"/>
  <c r="Q15" i="20"/>
  <c r="S15" i="20" s="1"/>
  <c r="R21" i="20"/>
  <c r="Q21" i="20"/>
  <c r="R23" i="20"/>
  <c r="Q23" i="20"/>
  <c r="S23" i="20" s="1"/>
  <c r="R31" i="20"/>
  <c r="Q31" i="20"/>
  <c r="R37" i="20"/>
  <c r="Q37" i="20"/>
  <c r="S37" i="20" s="1"/>
  <c r="R46" i="20"/>
  <c r="Q46" i="20"/>
  <c r="R50" i="20"/>
  <c r="Q50" i="20"/>
  <c r="S50" i="20" s="1"/>
  <c r="R54" i="20"/>
  <c r="Q54" i="20"/>
  <c r="R56" i="20"/>
  <c r="Q56" i="20"/>
  <c r="S56" i="20" s="1"/>
  <c r="R62" i="20"/>
  <c r="Q62" i="20"/>
  <c r="C10" i="20"/>
  <c r="C12" i="20"/>
  <c r="C14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45" i="20"/>
  <c r="C47" i="20"/>
  <c r="C49" i="20"/>
  <c r="C51" i="20"/>
  <c r="C53" i="20"/>
  <c r="C55" i="20"/>
  <c r="C57" i="20"/>
  <c r="C59" i="20"/>
  <c r="C61" i="20"/>
  <c r="C63" i="20"/>
  <c r="Q66" i="20"/>
  <c r="S66" i="20" s="1"/>
  <c r="Q71" i="20"/>
  <c r="S71" i="20" s="1"/>
  <c r="Q82" i="20"/>
  <c r="S82" i="20" s="1"/>
  <c r="Q87" i="20"/>
  <c r="S87" i="20" s="1"/>
  <c r="Q90" i="20"/>
  <c r="S90" i="20" s="1"/>
  <c r="Q95" i="20"/>
  <c r="S95" i="20" s="1"/>
  <c r="Q98" i="20"/>
  <c r="S98" i="20" s="1"/>
  <c r="Q103" i="20"/>
  <c r="S103" i="20" s="1"/>
  <c r="Q106" i="20"/>
  <c r="S106" i="20" s="1"/>
  <c r="Q111" i="20"/>
  <c r="S111" i="20" s="1"/>
  <c r="Q121" i="20"/>
  <c r="S121" i="20" s="1"/>
  <c r="Q126" i="20"/>
  <c r="S126" i="20" s="1"/>
  <c r="Q129" i="20"/>
  <c r="S129" i="20" s="1"/>
  <c r="Q134" i="20"/>
  <c r="S134" i="20" s="1"/>
  <c r="Q137" i="20"/>
  <c r="S137" i="20" s="1"/>
  <c r="Q142" i="20"/>
  <c r="S142" i="20" s="1"/>
  <c r="Q145" i="20"/>
  <c r="S145" i="20" s="1"/>
  <c r="C147" i="20"/>
  <c r="Q147" i="20"/>
  <c r="S147" i="20" s="1"/>
  <c r="R154" i="20"/>
  <c r="Q155" i="20"/>
  <c r="S155" i="20" s="1"/>
  <c r="R157" i="20"/>
  <c r="S157" i="20" s="1"/>
  <c r="C159" i="20"/>
  <c r="Q159" i="20"/>
  <c r="S159" i="20" s="1"/>
  <c r="Q161" i="20"/>
  <c r="S161" i="20" s="1"/>
  <c r="S166" i="20"/>
  <c r="Q169" i="20"/>
  <c r="S169" i="20" s="1"/>
  <c r="S174" i="20"/>
  <c r="R189" i="20"/>
  <c r="Q189" i="20"/>
  <c r="R205" i="20"/>
  <c r="Q205" i="20"/>
  <c r="S205" i="20" s="1"/>
  <c r="R227" i="20"/>
  <c r="Q227" i="20"/>
  <c r="S65" i="20"/>
  <c r="Q68" i="20"/>
  <c r="S68" i="20" s="1"/>
  <c r="C70" i="20"/>
  <c r="Q84" i="20"/>
  <c r="S84" i="20" s="1"/>
  <c r="C85" i="20"/>
  <c r="C86" i="20"/>
  <c r="Q92" i="20"/>
  <c r="S92" i="20" s="1"/>
  <c r="C93" i="20"/>
  <c r="C94" i="20"/>
  <c r="Q100" i="20"/>
  <c r="S100" i="20" s="1"/>
  <c r="C101" i="20"/>
  <c r="C102" i="20"/>
  <c r="Q108" i="20"/>
  <c r="S108" i="20" s="1"/>
  <c r="C109" i="20"/>
  <c r="C110" i="20"/>
  <c r="Q123" i="20"/>
  <c r="S123" i="20" s="1"/>
  <c r="C124" i="20"/>
  <c r="C125" i="20"/>
  <c r="Q131" i="20"/>
  <c r="S131" i="20" s="1"/>
  <c r="C132" i="20"/>
  <c r="C133" i="20"/>
  <c r="Q139" i="20"/>
  <c r="S139" i="20" s="1"/>
  <c r="C140" i="20"/>
  <c r="C141" i="20"/>
  <c r="C167" i="20"/>
  <c r="Q167" i="20"/>
  <c r="S167" i="20" s="1"/>
  <c r="C175" i="20"/>
  <c r="Q175" i="20"/>
  <c r="S175" i="20" s="1"/>
  <c r="R181" i="20"/>
  <c r="Q181" i="20"/>
  <c r="S181" i="20" s="1"/>
  <c r="R201" i="20"/>
  <c r="Q201" i="20"/>
  <c r="R217" i="20"/>
  <c r="Q217" i="20"/>
  <c r="S217" i="20" s="1"/>
  <c r="R239" i="20"/>
  <c r="Q239" i="20"/>
  <c r="S67" i="20"/>
  <c r="S83" i="20"/>
  <c r="S91" i="20"/>
  <c r="S99" i="20"/>
  <c r="S107" i="20"/>
  <c r="S122" i="20"/>
  <c r="S130" i="20"/>
  <c r="S138" i="20"/>
  <c r="S146" i="20"/>
  <c r="C156" i="20"/>
  <c r="Q156" i="20"/>
  <c r="S156" i="20" s="1"/>
  <c r="S162" i="20"/>
  <c r="S170" i="20"/>
  <c r="R177" i="20"/>
  <c r="Q177" i="20"/>
  <c r="S177" i="20" s="1"/>
  <c r="R197" i="20"/>
  <c r="Q197" i="20"/>
  <c r="R213" i="20"/>
  <c r="Q213" i="20"/>
  <c r="S213" i="20" s="1"/>
  <c r="R235" i="20"/>
  <c r="Q235" i="20"/>
  <c r="Q64" i="20"/>
  <c r="S64" i="20" s="1"/>
  <c r="Q72" i="20"/>
  <c r="S72" i="20" s="1"/>
  <c r="Q88" i="20"/>
  <c r="S88" i="20" s="1"/>
  <c r="Q96" i="20"/>
  <c r="S96" i="20" s="1"/>
  <c r="Q104" i="20"/>
  <c r="S104" i="20" s="1"/>
  <c r="Q119" i="20"/>
  <c r="S119" i="20" s="1"/>
  <c r="Q127" i="20"/>
  <c r="S127" i="20" s="1"/>
  <c r="Q135" i="20"/>
  <c r="S135" i="20" s="1"/>
  <c r="Q143" i="20"/>
  <c r="S143" i="20" s="1"/>
  <c r="C154" i="20"/>
  <c r="Q154" i="20"/>
  <c r="S154" i="20" s="1"/>
  <c r="R156" i="20"/>
  <c r="C160" i="20"/>
  <c r="Q160" i="20"/>
  <c r="C163" i="20"/>
  <c r="Q163" i="20"/>
  <c r="S163" i="20" s="1"/>
  <c r="C171" i="20"/>
  <c r="Q171" i="20"/>
  <c r="S171" i="20" s="1"/>
  <c r="R193" i="20"/>
  <c r="Q193" i="20"/>
  <c r="R209" i="20"/>
  <c r="Q209" i="20"/>
  <c r="S209" i="20" s="1"/>
  <c r="R231" i="20"/>
  <c r="Q231" i="20"/>
  <c r="R160" i="20"/>
  <c r="R164" i="20"/>
  <c r="R168" i="20"/>
  <c r="R172" i="20"/>
  <c r="R176" i="20"/>
  <c r="Q179" i="20"/>
  <c r="S179" i="20" s="1"/>
  <c r="R180" i="20"/>
  <c r="Q183" i="20"/>
  <c r="S183" i="20" s="1"/>
  <c r="R184" i="20"/>
  <c r="Q191" i="20"/>
  <c r="S191" i="20" s="1"/>
  <c r="R192" i="20"/>
  <c r="Q195" i="20"/>
  <c r="S195" i="20" s="1"/>
  <c r="R196" i="20"/>
  <c r="Q199" i="20"/>
  <c r="S199" i="20" s="1"/>
  <c r="R200" i="20"/>
  <c r="Q203" i="20"/>
  <c r="S203" i="20" s="1"/>
  <c r="R204" i="20"/>
  <c r="Q207" i="20"/>
  <c r="S207" i="20" s="1"/>
  <c r="R208" i="20"/>
  <c r="Q211" i="20"/>
  <c r="S211" i="20" s="1"/>
  <c r="R212" i="20"/>
  <c r="Q215" i="20"/>
  <c r="S215" i="20" s="1"/>
  <c r="R216" i="20"/>
  <c r="Q225" i="20"/>
  <c r="S225" i="20" s="1"/>
  <c r="R226" i="20"/>
  <c r="Q229" i="20"/>
  <c r="S229" i="20" s="1"/>
  <c r="R230" i="20"/>
  <c r="Q233" i="20"/>
  <c r="S233" i="20" s="1"/>
  <c r="R234" i="20"/>
  <c r="Q237" i="20"/>
  <c r="S237" i="20" s="1"/>
  <c r="R238" i="20"/>
  <c r="C240" i="20"/>
  <c r="C241" i="20"/>
  <c r="C242" i="20"/>
  <c r="C243" i="20"/>
  <c r="C244" i="20"/>
  <c r="C245" i="20"/>
  <c r="Q245" i="20"/>
  <c r="S245" i="20" s="1"/>
  <c r="Q248" i="20"/>
  <c r="S248" i="20" s="1"/>
  <c r="C248" i="20"/>
  <c r="R249" i="20"/>
  <c r="S249" i="20" s="1"/>
  <c r="R254" i="20"/>
  <c r="S261" i="20"/>
  <c r="R262" i="20"/>
  <c r="R290" i="20"/>
  <c r="S297" i="20"/>
  <c r="R298" i="20"/>
  <c r="C158" i="20"/>
  <c r="C162" i="20"/>
  <c r="Q164" i="20"/>
  <c r="S164" i="20" s="1"/>
  <c r="C166" i="20"/>
  <c r="Q168" i="20"/>
  <c r="C170" i="20"/>
  <c r="Q172" i="20"/>
  <c r="S172" i="20" s="1"/>
  <c r="C174" i="20"/>
  <c r="Q176" i="20"/>
  <c r="C178" i="20"/>
  <c r="Q180" i="20"/>
  <c r="S180" i="20" s="1"/>
  <c r="C182" i="20"/>
  <c r="Q184" i="20"/>
  <c r="C190" i="20"/>
  <c r="Q192" i="20"/>
  <c r="S192" i="20" s="1"/>
  <c r="C194" i="20"/>
  <c r="Q196" i="20"/>
  <c r="C198" i="20"/>
  <c r="Q200" i="20"/>
  <c r="S200" i="20" s="1"/>
  <c r="C202" i="20"/>
  <c r="Q204" i="20"/>
  <c r="C206" i="20"/>
  <c r="Q208" i="20"/>
  <c r="S208" i="20" s="1"/>
  <c r="C210" i="20"/>
  <c r="Q212" i="20"/>
  <c r="C214" i="20"/>
  <c r="Q216" i="20"/>
  <c r="S216" i="20" s="1"/>
  <c r="C218" i="20"/>
  <c r="Q226" i="20"/>
  <c r="C228" i="20"/>
  <c r="Q230" i="20"/>
  <c r="S230" i="20" s="1"/>
  <c r="C232" i="20"/>
  <c r="Q234" i="20"/>
  <c r="C236" i="20"/>
  <c r="Q238" i="20"/>
  <c r="S238" i="20" s="1"/>
  <c r="S252" i="20"/>
  <c r="R266" i="20"/>
  <c r="S269" i="20"/>
  <c r="R270" i="20"/>
  <c r="R302" i="20"/>
  <c r="S305" i="20"/>
  <c r="R306" i="20"/>
  <c r="C247" i="20"/>
  <c r="Q247" i="20"/>
  <c r="S247" i="20" s="1"/>
  <c r="Q250" i="20"/>
  <c r="S250" i="20" s="1"/>
  <c r="C252" i="20"/>
  <c r="Q262" i="20"/>
  <c r="S262" i="20" s="1"/>
  <c r="C264" i="20"/>
  <c r="Q270" i="20"/>
  <c r="C272" i="20"/>
  <c r="Q278" i="20"/>
  <c r="S278" i="20" s="1"/>
  <c r="C280" i="20"/>
  <c r="Q286" i="20"/>
  <c r="S286" i="20" s="1"/>
  <c r="C288" i="20"/>
  <c r="Q298" i="20"/>
  <c r="S298" i="20" s="1"/>
  <c r="Q306" i="20"/>
  <c r="S306" i="20" s="1"/>
  <c r="Q314" i="20"/>
  <c r="S314" i="20" s="1"/>
  <c r="Q319" i="20"/>
  <c r="Q323" i="20"/>
  <c r="Q333" i="20"/>
  <c r="C337" i="20"/>
  <c r="Q337" i="20"/>
  <c r="C344" i="20"/>
  <c r="Q344" i="20"/>
  <c r="R370" i="20"/>
  <c r="Q370" i="20"/>
  <c r="C336" i="20"/>
  <c r="Q336" i="20"/>
  <c r="S336" i="20" s="1"/>
  <c r="Q338" i="20"/>
  <c r="C341" i="20"/>
  <c r="Q341" i="20"/>
  <c r="Q342" i="20"/>
  <c r="S342" i="20" s="1"/>
  <c r="Q350" i="20"/>
  <c r="S350" i="20" s="1"/>
  <c r="R366" i="20"/>
  <c r="Q366" i="20"/>
  <c r="Q254" i="20"/>
  <c r="S254" i="20" s="1"/>
  <c r="C260" i="20"/>
  <c r="Q266" i="20"/>
  <c r="S266" i="20" s="1"/>
  <c r="C268" i="20"/>
  <c r="Q274" i="20"/>
  <c r="S274" i="20" s="1"/>
  <c r="C276" i="20"/>
  <c r="Q282" i="20"/>
  <c r="S282" i="20" s="1"/>
  <c r="C284" i="20"/>
  <c r="Q290" i="20"/>
  <c r="S290" i="20" s="1"/>
  <c r="Q302" i="20"/>
  <c r="Q310" i="20"/>
  <c r="S310" i="20" s="1"/>
  <c r="Q318" i="20"/>
  <c r="S318" i="20" s="1"/>
  <c r="Q322" i="20"/>
  <c r="S322" i="20" s="1"/>
  <c r="C331" i="20"/>
  <c r="Q332" i="20"/>
  <c r="S332" i="20" s="1"/>
  <c r="C340" i="20"/>
  <c r="Q340" i="20"/>
  <c r="C348" i="20"/>
  <c r="Q348" i="20"/>
  <c r="S348" i="20" s="1"/>
  <c r="R358" i="20"/>
  <c r="Q358" i="20"/>
  <c r="S253" i="20"/>
  <c r="S265" i="20"/>
  <c r="S273" i="20"/>
  <c r="S281" i="20"/>
  <c r="S289" i="20"/>
  <c r="S301" i="20"/>
  <c r="S309" i="20"/>
  <c r="S317" i="20"/>
  <c r="R354" i="20"/>
  <c r="Q354" i="20"/>
  <c r="R319" i="20"/>
  <c r="R323" i="20"/>
  <c r="R333" i="20"/>
  <c r="R337" i="20"/>
  <c r="R341" i="20"/>
  <c r="R345" i="20"/>
  <c r="R349" i="20"/>
  <c r="Q352" i="20"/>
  <c r="S352" i="20" s="1"/>
  <c r="R353" i="20"/>
  <c r="Q356" i="20"/>
  <c r="R357" i="20"/>
  <c r="Q360" i="20"/>
  <c r="S360" i="20" s="1"/>
  <c r="R361" i="20"/>
  <c r="Q368" i="20"/>
  <c r="S368" i="20" s="1"/>
  <c r="R369" i="20"/>
  <c r="R374" i="20"/>
  <c r="C377" i="20"/>
  <c r="Q381" i="20"/>
  <c r="S381" i="20" s="1"/>
  <c r="C381" i="20"/>
  <c r="R383" i="20"/>
  <c r="R384" i="20"/>
  <c r="Q386" i="20"/>
  <c r="C388" i="20"/>
  <c r="Q391" i="20"/>
  <c r="R406" i="20"/>
  <c r="Q406" i="20"/>
  <c r="S408" i="20"/>
  <c r="C335" i="20"/>
  <c r="C339" i="20"/>
  <c r="C343" i="20"/>
  <c r="Q345" i="20"/>
  <c r="C347" i="20"/>
  <c r="Q349" i="20"/>
  <c r="C351" i="20"/>
  <c r="Q353" i="20"/>
  <c r="C355" i="20"/>
  <c r="Q357" i="20"/>
  <c r="C359" i="20"/>
  <c r="Q361" i="20"/>
  <c r="C367" i="20"/>
  <c r="Q369" i="20"/>
  <c r="S372" i="20"/>
  <c r="C375" i="20"/>
  <c r="Q376" i="20"/>
  <c r="S376" i="20" s="1"/>
  <c r="R382" i="20"/>
  <c r="S382" i="20" s="1"/>
  <c r="C385" i="20"/>
  <c r="Q389" i="20"/>
  <c r="S389" i="20" s="1"/>
  <c r="C389" i="20"/>
  <c r="R391" i="20"/>
  <c r="R392" i="20"/>
  <c r="R394" i="20"/>
  <c r="S394" i="20" s="1"/>
  <c r="S380" i="20"/>
  <c r="S384" i="20"/>
  <c r="S390" i="20"/>
  <c r="C393" i="20"/>
  <c r="Q405" i="20"/>
  <c r="S405" i="20" s="1"/>
  <c r="C405" i="20"/>
  <c r="Q373" i="20"/>
  <c r="S373" i="20" s="1"/>
  <c r="C373" i="20"/>
  <c r="S378" i="20"/>
  <c r="Q383" i="20"/>
  <c r="S383" i="20" s="1"/>
  <c r="S388" i="20"/>
  <c r="S402" i="20"/>
  <c r="S410" i="20"/>
  <c r="Q371" i="20"/>
  <c r="S371" i="20" s="1"/>
  <c r="Q379" i="20"/>
  <c r="S379" i="20" s="1"/>
  <c r="Q387" i="20"/>
  <c r="S387" i="20" s="1"/>
  <c r="Q395" i="20"/>
  <c r="S395" i="20" s="1"/>
  <c r="Q409" i="20"/>
  <c r="S409" i="20" s="1"/>
  <c r="Q415" i="20"/>
  <c r="S415" i="20" s="1"/>
  <c r="C415" i="20"/>
  <c r="R416" i="20"/>
  <c r="R420" i="20"/>
  <c r="Q420" i="20"/>
  <c r="R422" i="20"/>
  <c r="Q422" i="20"/>
  <c r="R424" i="20"/>
  <c r="Q424" i="20"/>
  <c r="R426" i="20"/>
  <c r="Q426" i="20"/>
  <c r="R428" i="20"/>
  <c r="Q428" i="20"/>
  <c r="R432" i="20"/>
  <c r="S432" i="20" s="1"/>
  <c r="Q403" i="20"/>
  <c r="S403" i="20" s="1"/>
  <c r="Q411" i="20"/>
  <c r="S411" i="20" s="1"/>
  <c r="Q413" i="20"/>
  <c r="S413" i="20" s="1"/>
  <c r="C413" i="20"/>
  <c r="Q417" i="20"/>
  <c r="S417" i="20" s="1"/>
  <c r="R418" i="20"/>
  <c r="S418" i="20" s="1"/>
  <c r="S431" i="20"/>
  <c r="Q407" i="20"/>
  <c r="S407" i="20" s="1"/>
  <c r="S412" i="20"/>
  <c r="R429" i="20"/>
  <c r="S429" i="20" s="1"/>
  <c r="R430" i="20"/>
  <c r="Q430" i="20"/>
  <c r="C417" i="20"/>
  <c r="C419" i="20"/>
  <c r="C421" i="20"/>
  <c r="C423" i="20"/>
  <c r="C425" i="20"/>
  <c r="C427" i="20"/>
  <c r="C429" i="20"/>
  <c r="C431" i="20"/>
  <c r="R28" i="17"/>
  <c r="Q30" i="17"/>
  <c r="R39" i="17"/>
  <c r="Q34" i="17"/>
  <c r="S34" i="17" s="1"/>
  <c r="C34" i="17" s="1"/>
  <c r="Q71" i="17"/>
  <c r="S71" i="17" s="1"/>
  <c r="C71" i="17" s="1"/>
  <c r="Q59" i="17"/>
  <c r="Q158" i="17"/>
  <c r="Q106" i="17"/>
  <c r="S106" i="17" s="1"/>
  <c r="C106" i="17" s="1"/>
  <c r="Q123" i="17"/>
  <c r="S123" i="17" s="1"/>
  <c r="C123" i="17" s="1"/>
  <c r="Q141" i="17"/>
  <c r="S141" i="17" s="1"/>
  <c r="C141" i="17" s="1"/>
  <c r="Q166" i="17"/>
  <c r="S166" i="17" s="1"/>
  <c r="C166" i="17" s="1"/>
  <c r="Q168" i="17"/>
  <c r="S168" i="17" s="1"/>
  <c r="C168" i="17" s="1"/>
  <c r="Q63" i="17"/>
  <c r="S63" i="17" s="1"/>
  <c r="C63" i="17" s="1"/>
  <c r="Q119" i="17"/>
  <c r="S119" i="17" s="1"/>
  <c r="C119" i="17" s="1"/>
  <c r="Q133" i="17"/>
  <c r="S133" i="17" s="1"/>
  <c r="C133" i="17" s="1"/>
  <c r="Q138" i="17"/>
  <c r="S138" i="17" s="1"/>
  <c r="C138" i="17" s="1"/>
  <c r="Q55" i="17"/>
  <c r="S55" i="17" s="1"/>
  <c r="C55" i="17" s="1"/>
  <c r="Q121" i="17"/>
  <c r="S121" i="17" s="1"/>
  <c r="C121" i="17" s="1"/>
  <c r="Q143" i="17"/>
  <c r="Q178" i="17"/>
  <c r="S178" i="17" s="1"/>
  <c r="C178" i="17" s="1"/>
  <c r="Q26" i="17"/>
  <c r="S26" i="17" s="1"/>
  <c r="C26" i="17" s="1"/>
  <c r="Q65" i="17"/>
  <c r="S65" i="17" s="1"/>
  <c r="C65" i="17" s="1"/>
  <c r="Q137" i="17"/>
  <c r="Q183" i="17"/>
  <c r="Q15" i="17"/>
  <c r="Q97" i="17"/>
  <c r="Q129" i="17"/>
  <c r="Q201" i="17"/>
  <c r="S201" i="17" s="1"/>
  <c r="C201" i="17" s="1"/>
  <c r="Q125" i="17"/>
  <c r="S125" i="17" s="1"/>
  <c r="C125" i="17" s="1"/>
  <c r="Q147" i="17"/>
  <c r="S147" i="17" s="1"/>
  <c r="C147" i="17" s="1"/>
  <c r="Q156" i="17"/>
  <c r="Q14" i="17"/>
  <c r="S14" i="17" s="1"/>
  <c r="C14" i="17" s="1"/>
  <c r="Q51" i="17"/>
  <c r="Q69" i="17"/>
  <c r="S69" i="17" s="1"/>
  <c r="C69" i="17" s="1"/>
  <c r="Q92" i="17"/>
  <c r="Q145" i="17"/>
  <c r="S145" i="17" s="1"/>
  <c r="C145" i="17" s="1"/>
  <c r="Q154" i="17"/>
  <c r="S154" i="17" s="1"/>
  <c r="C154" i="17" s="1"/>
  <c r="Q227" i="17"/>
  <c r="S227" i="17" s="1"/>
  <c r="C227" i="17" s="1"/>
  <c r="Q245" i="17"/>
  <c r="Q283" i="17"/>
  <c r="S283" i="17" s="1"/>
  <c r="C283" i="17" s="1"/>
  <c r="Q300" i="17"/>
  <c r="Q303" i="17"/>
  <c r="Q316" i="17"/>
  <c r="Q319" i="17"/>
  <c r="Q338" i="17"/>
  <c r="Q341" i="17"/>
  <c r="Q377" i="17"/>
  <c r="S377" i="17" s="1"/>
  <c r="C377" i="17" s="1"/>
  <c r="Q381" i="17"/>
  <c r="Q387" i="17"/>
  <c r="Q393" i="17"/>
  <c r="S393" i="17" s="1"/>
  <c r="C393" i="17" s="1"/>
  <c r="Q401" i="17"/>
  <c r="S401" i="17" s="1"/>
  <c r="C401" i="17" s="1"/>
  <c r="Q405" i="17"/>
  <c r="S405" i="17" s="1"/>
  <c r="C405" i="17" s="1"/>
  <c r="Q407" i="17"/>
  <c r="Q419" i="17"/>
  <c r="S419" i="17" s="1"/>
  <c r="C419" i="17" s="1"/>
  <c r="Q425" i="17"/>
  <c r="Q431" i="17"/>
  <c r="Q174" i="17"/>
  <c r="Q203" i="17"/>
  <c r="S203" i="17" s="1"/>
  <c r="C203" i="17" s="1"/>
  <c r="Q215" i="17"/>
  <c r="S215" i="17" s="1"/>
  <c r="C215" i="17" s="1"/>
  <c r="Q269" i="17"/>
  <c r="Q275" i="17"/>
  <c r="Q287" i="17"/>
  <c r="Q297" i="17"/>
  <c r="S297" i="17" s="1"/>
  <c r="C297" i="17" s="1"/>
  <c r="Q307" i="17"/>
  <c r="S307" i="17" s="1"/>
  <c r="C307" i="17" s="1"/>
  <c r="Q313" i="17"/>
  <c r="Q323" i="17"/>
  <c r="S323" i="17" s="1"/>
  <c r="C323" i="17" s="1"/>
  <c r="Q335" i="17"/>
  <c r="Q345" i="17"/>
  <c r="Q351" i="17"/>
  <c r="Q388" i="17"/>
  <c r="Q426" i="17"/>
  <c r="S277" i="17"/>
  <c r="C277" i="17" s="1"/>
  <c r="Q403" i="17"/>
  <c r="Q421" i="17"/>
  <c r="S423" i="17"/>
  <c r="C423" i="17" s="1"/>
  <c r="Q162" i="17"/>
  <c r="S162" i="17" s="1"/>
  <c r="C162" i="17" s="1"/>
  <c r="Q170" i="17"/>
  <c r="S170" i="17" s="1"/>
  <c r="C170" i="17" s="1"/>
  <c r="Q261" i="17"/>
  <c r="S261" i="17" s="1"/>
  <c r="C261" i="17" s="1"/>
  <c r="Q285" i="17"/>
  <c r="Q289" i="17"/>
  <c r="S289" i="17" s="1"/>
  <c r="C289" i="17" s="1"/>
  <c r="Q299" i="17"/>
  <c r="Q305" i="17"/>
  <c r="Q309" i="17"/>
  <c r="Q315" i="17"/>
  <c r="S315" i="17" s="1"/>
  <c r="C315" i="17" s="1"/>
  <c r="Q321" i="17"/>
  <c r="S321" i="17" s="1"/>
  <c r="C321" i="17" s="1"/>
  <c r="Q331" i="17"/>
  <c r="Q337" i="17"/>
  <c r="Q343" i="17"/>
  <c r="S343" i="17" s="1"/>
  <c r="C343" i="17" s="1"/>
  <c r="Q347" i="17"/>
  <c r="Q353" i="17"/>
  <c r="S353" i="17" s="1"/>
  <c r="C353" i="17" s="1"/>
  <c r="Q357" i="17"/>
  <c r="S357" i="17" s="1"/>
  <c r="C357" i="17" s="1"/>
  <c r="Q383" i="17"/>
  <c r="S383" i="17" s="1"/>
  <c r="C383" i="17" s="1"/>
  <c r="Q410" i="17"/>
  <c r="Q413" i="17"/>
  <c r="S249" i="17"/>
  <c r="C249" i="17" s="1"/>
  <c r="Q110" i="17"/>
  <c r="S110" i="17" s="1"/>
  <c r="C110" i="17" s="1"/>
  <c r="Q13" i="17"/>
  <c r="Q29" i="17"/>
  <c r="S29" i="17" s="1"/>
  <c r="C29" i="17" s="1"/>
  <c r="N9" i="17"/>
  <c r="R9" i="17" s="1"/>
  <c r="Q12" i="17"/>
  <c r="N17" i="17"/>
  <c r="R17" i="17" s="1"/>
  <c r="Q20" i="17"/>
  <c r="Q31" i="17"/>
  <c r="Q36" i="17"/>
  <c r="Q49" i="17"/>
  <c r="Q57" i="17"/>
  <c r="Q80" i="17"/>
  <c r="Q84" i="17"/>
  <c r="S84" i="17" s="1"/>
  <c r="C84" i="17" s="1"/>
  <c r="N94" i="17"/>
  <c r="Q94" i="17" s="1"/>
  <c r="Q108" i="17"/>
  <c r="Q120" i="17"/>
  <c r="S127" i="17"/>
  <c r="C127" i="17" s="1"/>
  <c r="Q135" i="17"/>
  <c r="N153" i="17"/>
  <c r="R153" i="17" s="1"/>
  <c r="Q160" i="17"/>
  <c r="S160" i="17" s="1"/>
  <c r="C160" i="17" s="1"/>
  <c r="Q172" i="17"/>
  <c r="Q11" i="17"/>
  <c r="Q16" i="17"/>
  <c r="Q19" i="17"/>
  <c r="S19" i="17" s="1"/>
  <c r="C19" i="17" s="1"/>
  <c r="Q24" i="17"/>
  <c r="S24" i="17" s="1"/>
  <c r="C24" i="17" s="1"/>
  <c r="Q27" i="17"/>
  <c r="Q32" i="17"/>
  <c r="S32" i="17" s="1"/>
  <c r="C32" i="17" s="1"/>
  <c r="Q35" i="17"/>
  <c r="S35" i="17" s="1"/>
  <c r="C35" i="17" s="1"/>
  <c r="Q45" i="17"/>
  <c r="S45" i="17" s="1"/>
  <c r="C45" i="17" s="1"/>
  <c r="Q48" i="17"/>
  <c r="Q53" i="17"/>
  <c r="S53" i="17" s="1"/>
  <c r="C53" i="17" s="1"/>
  <c r="Q58" i="17"/>
  <c r="Q60" i="17"/>
  <c r="S60" i="17" s="1"/>
  <c r="C60" i="17" s="1"/>
  <c r="Q85" i="17"/>
  <c r="Q96" i="17"/>
  <c r="Q100" i="17"/>
  <c r="S100" i="17" s="1"/>
  <c r="C100" i="17" s="1"/>
  <c r="Q126" i="17"/>
  <c r="S126" i="17" s="1"/>
  <c r="C126" i="17" s="1"/>
  <c r="Q131" i="17"/>
  <c r="Q161" i="17"/>
  <c r="S161" i="17" s="1"/>
  <c r="C161" i="17" s="1"/>
  <c r="Q163" i="17"/>
  <c r="Q207" i="17"/>
  <c r="Q213" i="17"/>
  <c r="N224" i="17"/>
  <c r="R224" i="17" s="1"/>
  <c r="S233" i="17"/>
  <c r="C233" i="17" s="1"/>
  <c r="Q264" i="17"/>
  <c r="S264" i="17" s="1"/>
  <c r="C264" i="17" s="1"/>
  <c r="Q37" i="17"/>
  <c r="Q50" i="17"/>
  <c r="S50" i="17" s="1"/>
  <c r="C50" i="17" s="1"/>
  <c r="Q64" i="17"/>
  <c r="Q83" i="17"/>
  <c r="S88" i="17"/>
  <c r="C88" i="17" s="1"/>
  <c r="Q101" i="17"/>
  <c r="N132" i="17"/>
  <c r="R132" i="17" s="1"/>
  <c r="Q139" i="17"/>
  <c r="S139" i="17" s="1"/>
  <c r="C139" i="17" s="1"/>
  <c r="N169" i="17"/>
  <c r="R169" i="17" s="1"/>
  <c r="Q176" i="17"/>
  <c r="S176" i="17" s="1"/>
  <c r="C176" i="17" s="1"/>
  <c r="Q193" i="17"/>
  <c r="Q216" i="17"/>
  <c r="S216" i="17" s="1"/>
  <c r="C216" i="17" s="1"/>
  <c r="N226" i="17"/>
  <c r="R226" i="17" s="1"/>
  <c r="Q21" i="17"/>
  <c r="Q28" i="17"/>
  <c r="Q87" i="17"/>
  <c r="S87" i="17" s="1"/>
  <c r="C87" i="17" s="1"/>
  <c r="S90" i="17"/>
  <c r="C90" i="17" s="1"/>
  <c r="Q99" i="17"/>
  <c r="Q124" i="17"/>
  <c r="Q140" i="17"/>
  <c r="Q142" i="17"/>
  <c r="S142" i="17" s="1"/>
  <c r="C142" i="17" s="1"/>
  <c r="Q177" i="17"/>
  <c r="S177" i="17" s="1"/>
  <c r="C177" i="17" s="1"/>
  <c r="N206" i="17"/>
  <c r="R206" i="17" s="1"/>
  <c r="N229" i="17"/>
  <c r="Q229" i="17" s="1"/>
  <c r="Q234" i="17"/>
  <c r="S234" i="17" s="1"/>
  <c r="C234" i="17" s="1"/>
  <c r="Q23" i="17"/>
  <c r="Q39" i="17"/>
  <c r="Q52" i="17"/>
  <c r="S52" i="17" s="1"/>
  <c r="C52" i="17" s="1"/>
  <c r="Q9" i="17"/>
  <c r="S18" i="17"/>
  <c r="C18" i="17" s="1"/>
  <c r="Q25" i="17"/>
  <c r="Q33" i="17"/>
  <c r="Q46" i="17"/>
  <c r="S46" i="17" s="1"/>
  <c r="C46" i="17" s="1"/>
  <c r="Q62" i="17"/>
  <c r="S62" i="17" s="1"/>
  <c r="C62" i="17" s="1"/>
  <c r="Q103" i="17"/>
  <c r="S103" i="17" s="1"/>
  <c r="C103" i="17" s="1"/>
  <c r="Q122" i="17"/>
  <c r="S122" i="17" s="1"/>
  <c r="C122" i="17" s="1"/>
  <c r="Q191" i="17"/>
  <c r="Q232" i="17"/>
  <c r="S232" i="17" s="1"/>
  <c r="C232" i="17" s="1"/>
  <c r="Q252" i="17"/>
  <c r="S252" i="17" s="1"/>
  <c r="C252" i="17" s="1"/>
  <c r="Q267" i="17"/>
  <c r="Q173" i="17"/>
  <c r="S179" i="17"/>
  <c r="C179" i="17" s="1"/>
  <c r="S181" i="17"/>
  <c r="C181" i="17" s="1"/>
  <c r="Q198" i="17"/>
  <c r="S198" i="17" s="1"/>
  <c r="C198" i="17" s="1"/>
  <c r="Q209" i="17"/>
  <c r="S209" i="17" s="1"/>
  <c r="C209" i="17" s="1"/>
  <c r="Q243" i="17"/>
  <c r="Q248" i="17"/>
  <c r="S248" i="17" s="1"/>
  <c r="C248" i="17" s="1"/>
  <c r="Q250" i="17"/>
  <c r="S250" i="17" s="1"/>
  <c r="C250" i="17" s="1"/>
  <c r="Q54" i="17"/>
  <c r="S54" i="17" s="1"/>
  <c r="C54" i="17" s="1"/>
  <c r="Q56" i="17"/>
  <c r="S56" i="17" s="1"/>
  <c r="C56" i="17" s="1"/>
  <c r="Q93" i="17"/>
  <c r="Q66" i="17"/>
  <c r="Q68" i="17"/>
  <c r="Q89" i="17"/>
  <c r="S89" i="17" s="1"/>
  <c r="C89" i="17" s="1"/>
  <c r="Q91" i="17"/>
  <c r="S91" i="17" s="1"/>
  <c r="C91" i="17" s="1"/>
  <c r="S92" i="17"/>
  <c r="C92" i="17" s="1"/>
  <c r="Q105" i="17"/>
  <c r="S105" i="17" s="1"/>
  <c r="C105" i="17" s="1"/>
  <c r="Q107" i="17"/>
  <c r="Q128" i="17"/>
  <c r="S128" i="17" s="1"/>
  <c r="C128" i="17" s="1"/>
  <c r="Q130" i="17"/>
  <c r="Q144" i="17"/>
  <c r="Q146" i="17"/>
  <c r="Q165" i="17"/>
  <c r="Q167" i="17"/>
  <c r="S167" i="17" s="1"/>
  <c r="C167" i="17" s="1"/>
  <c r="Q200" i="17"/>
  <c r="S200" i="17" s="1"/>
  <c r="C200" i="17" s="1"/>
  <c r="Q205" i="17"/>
  <c r="Q210" i="17"/>
  <c r="Q212" i="17"/>
  <c r="S217" i="17"/>
  <c r="C217" i="17" s="1"/>
  <c r="Q236" i="17"/>
  <c r="S236" i="17" s="1"/>
  <c r="C236" i="17" s="1"/>
  <c r="Q247" i="17"/>
  <c r="Q251" i="17"/>
  <c r="S251" i="17" s="1"/>
  <c r="C251" i="17" s="1"/>
  <c r="Q136" i="17"/>
  <c r="Q157" i="17"/>
  <c r="S157" i="17" s="1"/>
  <c r="C157" i="17" s="1"/>
  <c r="Q159" i="17"/>
  <c r="S159" i="17" s="1"/>
  <c r="C159" i="17" s="1"/>
  <c r="Q175" i="17"/>
  <c r="S175" i="17" s="1"/>
  <c r="C175" i="17" s="1"/>
  <c r="S225" i="17"/>
  <c r="C225" i="17" s="1"/>
  <c r="Q238" i="17"/>
  <c r="Q70" i="17"/>
  <c r="S70" i="17" s="1"/>
  <c r="C70" i="17" s="1"/>
  <c r="Q73" i="17"/>
  <c r="S73" i="17" s="1"/>
  <c r="C73" i="17" s="1"/>
  <c r="Q95" i="17"/>
  <c r="S95" i="17" s="1"/>
  <c r="C95" i="17" s="1"/>
  <c r="Q109" i="17"/>
  <c r="Q118" i="17"/>
  <c r="S118" i="17" s="1"/>
  <c r="C118" i="17" s="1"/>
  <c r="Q134" i="17"/>
  <c r="S134" i="17" s="1"/>
  <c r="C134" i="17" s="1"/>
  <c r="Q155" i="17"/>
  <c r="S156" i="17"/>
  <c r="C156" i="17" s="1"/>
  <c r="Q171" i="17"/>
  <c r="Q180" i="17"/>
  <c r="Q189" i="17"/>
  <c r="Q194" i="17"/>
  <c r="S194" i="17" s="1"/>
  <c r="C194" i="17" s="1"/>
  <c r="Q196" i="17"/>
  <c r="Q214" i="17"/>
  <c r="S214" i="17" s="1"/>
  <c r="C214" i="17" s="1"/>
  <c r="N228" i="17"/>
  <c r="R228" i="17" s="1"/>
  <c r="Q231" i="17"/>
  <c r="Q235" i="17"/>
  <c r="S235" i="17" s="1"/>
  <c r="C235" i="17" s="1"/>
  <c r="Q254" i="17"/>
  <c r="Q263" i="17"/>
  <c r="Q182" i="17"/>
  <c r="Q188" i="17"/>
  <c r="S188" i="17" s="1"/>
  <c r="C188" i="17" s="1"/>
  <c r="Q202" i="17"/>
  <c r="Q204" i="17"/>
  <c r="S204" i="17" s="1"/>
  <c r="C204" i="17" s="1"/>
  <c r="Q224" i="17"/>
  <c r="Q240" i="17"/>
  <c r="Q242" i="17"/>
  <c r="S242" i="17" s="1"/>
  <c r="C242" i="17" s="1"/>
  <c r="Q260" i="17"/>
  <c r="S260" i="17" s="1"/>
  <c r="C260" i="17" s="1"/>
  <c r="Q262" i="17"/>
  <c r="Q266" i="17"/>
  <c r="Q280" i="17"/>
  <c r="S280" i="17" s="1"/>
  <c r="C280" i="17" s="1"/>
  <c r="Q282" i="17"/>
  <c r="S282" i="17" s="1"/>
  <c r="C282" i="17" s="1"/>
  <c r="S335" i="17"/>
  <c r="C335" i="17" s="1"/>
  <c r="Q190" i="17"/>
  <c r="Q192" i="17"/>
  <c r="S192" i="17" s="1"/>
  <c r="C192" i="17" s="1"/>
  <c r="Q208" i="17"/>
  <c r="S208" i="17" s="1"/>
  <c r="C208" i="17" s="1"/>
  <c r="Q230" i="17"/>
  <c r="S230" i="17" s="1"/>
  <c r="C230" i="17" s="1"/>
  <c r="Q244" i="17"/>
  <c r="Q246" i="17"/>
  <c r="Q279" i="17"/>
  <c r="S279" i="17" s="1"/>
  <c r="C279" i="17" s="1"/>
  <c r="S281" i="17"/>
  <c r="C281" i="17" s="1"/>
  <c r="Q272" i="17"/>
  <c r="Q274" i="17"/>
  <c r="S274" i="17" s="1"/>
  <c r="C274" i="17" s="1"/>
  <c r="Q288" i="17"/>
  <c r="Q294" i="17"/>
  <c r="S294" i="17" s="1"/>
  <c r="C294" i="17" s="1"/>
  <c r="S301" i="17"/>
  <c r="C301" i="17" s="1"/>
  <c r="Q308" i="17"/>
  <c r="S308" i="17" s="1"/>
  <c r="C308" i="17" s="1"/>
  <c r="Q310" i="17"/>
  <c r="S310" i="17" s="1"/>
  <c r="C310" i="17" s="1"/>
  <c r="S311" i="17"/>
  <c r="C311" i="17" s="1"/>
  <c r="Q330" i="17"/>
  <c r="Q332" i="17"/>
  <c r="S332" i="17" s="1"/>
  <c r="C332" i="17" s="1"/>
  <c r="Q346" i="17"/>
  <c r="Q348" i="17"/>
  <c r="S348" i="17" s="1"/>
  <c r="C348" i="17" s="1"/>
  <c r="Q355" i="17"/>
  <c r="N380" i="17"/>
  <c r="R380" i="17" s="1"/>
  <c r="Q268" i="17"/>
  <c r="Q270" i="17"/>
  <c r="Q284" i="17"/>
  <c r="Q286" i="17"/>
  <c r="S286" i="17" s="1"/>
  <c r="C286" i="17" s="1"/>
  <c r="Q304" i="17"/>
  <c r="Q306" i="17"/>
  <c r="Q320" i="17"/>
  <c r="Q322" i="17"/>
  <c r="S322" i="17" s="1"/>
  <c r="C322" i="17" s="1"/>
  <c r="Q342" i="17"/>
  <c r="S342" i="17" s="1"/>
  <c r="C342" i="17" s="1"/>
  <c r="Q344" i="17"/>
  <c r="S344" i="17" s="1"/>
  <c r="C344" i="17" s="1"/>
  <c r="Q354" i="17"/>
  <c r="S354" i="17" s="1"/>
  <c r="C354" i="17" s="1"/>
  <c r="Q302" i="17"/>
  <c r="S302" i="17" s="1"/>
  <c r="C302" i="17" s="1"/>
  <c r="S309" i="17"/>
  <c r="C309" i="17" s="1"/>
  <c r="Q318" i="17"/>
  <c r="Q340" i="17"/>
  <c r="S340" i="17" s="1"/>
  <c r="C340" i="17" s="1"/>
  <c r="Q356" i="17"/>
  <c r="Q358" i="17"/>
  <c r="S358" i="17" s="1"/>
  <c r="C358" i="17" s="1"/>
  <c r="Q372" i="17"/>
  <c r="Q374" i="17"/>
  <c r="Q276" i="17"/>
  <c r="S276" i="17" s="1"/>
  <c r="C276" i="17" s="1"/>
  <c r="Q278" i="17"/>
  <c r="Q296" i="17"/>
  <c r="S296" i="17" s="1"/>
  <c r="C296" i="17" s="1"/>
  <c r="Q298" i="17"/>
  <c r="Q312" i="17"/>
  <c r="S312" i="17" s="1"/>
  <c r="C312" i="17" s="1"/>
  <c r="Q314" i="17"/>
  <c r="S314" i="17" s="1"/>
  <c r="C314" i="17" s="1"/>
  <c r="Q334" i="17"/>
  <c r="S334" i="17" s="1"/>
  <c r="C334" i="17" s="1"/>
  <c r="Q336" i="17"/>
  <c r="Q350" i="17"/>
  <c r="S350" i="17" s="1"/>
  <c r="C350" i="17" s="1"/>
  <c r="Q352" i="17"/>
  <c r="Q367" i="17"/>
  <c r="Q370" i="17"/>
  <c r="Q360" i="17"/>
  <c r="Q366" i="17"/>
  <c r="Q380" i="17"/>
  <c r="Q382" i="17"/>
  <c r="S382" i="17" s="1"/>
  <c r="C382" i="17" s="1"/>
  <c r="Q402" i="17"/>
  <c r="Q404" i="17"/>
  <c r="Q418" i="17"/>
  <c r="Q420" i="17"/>
  <c r="S420" i="17" s="1"/>
  <c r="C420" i="17" s="1"/>
  <c r="Q430" i="17"/>
  <c r="Q376" i="17"/>
  <c r="Q378" i="17"/>
  <c r="Q392" i="17"/>
  <c r="Q394" i="17"/>
  <c r="Q414" i="17"/>
  <c r="Q416" i="17"/>
  <c r="S416" i="17" s="1"/>
  <c r="C416" i="17" s="1"/>
  <c r="Q390" i="17"/>
  <c r="S390" i="17" s="1"/>
  <c r="C390" i="17" s="1"/>
  <c r="Q412" i="17"/>
  <c r="Q428" i="17"/>
  <c r="Q384" i="17"/>
  <c r="S384" i="17" s="1"/>
  <c r="C384" i="17" s="1"/>
  <c r="Q386" i="17"/>
  <c r="Q406" i="17"/>
  <c r="S406" i="17" s="1"/>
  <c r="C406" i="17" s="1"/>
  <c r="Q408" i="17"/>
  <c r="Q422" i="17"/>
  <c r="S422" i="17" s="1"/>
  <c r="C422" i="17" s="1"/>
  <c r="Q424" i="17"/>
  <c r="S424" i="17" s="1"/>
  <c r="C424" i="17" s="1"/>
  <c r="M432" i="16"/>
  <c r="K432" i="16"/>
  <c r="L432" i="16" s="1"/>
  <c r="I432" i="16"/>
  <c r="G432" i="16"/>
  <c r="M431" i="16"/>
  <c r="K431" i="16"/>
  <c r="L431" i="16" s="1"/>
  <c r="I431" i="16"/>
  <c r="G431" i="16"/>
  <c r="M430" i="16"/>
  <c r="K430" i="16"/>
  <c r="L430" i="16" s="1"/>
  <c r="I430" i="16"/>
  <c r="G430" i="16"/>
  <c r="M429" i="16"/>
  <c r="K429" i="16"/>
  <c r="L429" i="16" s="1"/>
  <c r="I429" i="16"/>
  <c r="G429" i="16"/>
  <c r="M428" i="16"/>
  <c r="K428" i="16"/>
  <c r="L428" i="16" s="1"/>
  <c r="I428" i="16"/>
  <c r="G428" i="16"/>
  <c r="M427" i="16"/>
  <c r="K427" i="16"/>
  <c r="L427" i="16" s="1"/>
  <c r="I427" i="16"/>
  <c r="G427" i="16"/>
  <c r="M426" i="16"/>
  <c r="K426" i="16"/>
  <c r="L426" i="16" s="1"/>
  <c r="I426" i="16"/>
  <c r="G426" i="16"/>
  <c r="M425" i="16"/>
  <c r="K425" i="16"/>
  <c r="I425" i="16"/>
  <c r="G425" i="16"/>
  <c r="M424" i="16"/>
  <c r="K424" i="16"/>
  <c r="L424" i="16" s="1"/>
  <c r="I424" i="16"/>
  <c r="G424" i="16"/>
  <c r="M423" i="16"/>
  <c r="K423" i="16"/>
  <c r="L423" i="16" s="1"/>
  <c r="I423" i="16"/>
  <c r="G423" i="16"/>
  <c r="M422" i="16"/>
  <c r="K422" i="16"/>
  <c r="L422" i="16" s="1"/>
  <c r="I422" i="16"/>
  <c r="G422" i="16"/>
  <c r="M421" i="16"/>
  <c r="K421" i="16"/>
  <c r="I421" i="16"/>
  <c r="G421" i="16"/>
  <c r="M420" i="16"/>
  <c r="K420" i="16"/>
  <c r="L420" i="16" s="1"/>
  <c r="I420" i="16"/>
  <c r="G420" i="16"/>
  <c r="M419" i="16"/>
  <c r="K419" i="16"/>
  <c r="L419" i="16" s="1"/>
  <c r="I419" i="16"/>
  <c r="G419" i="16"/>
  <c r="M418" i="16"/>
  <c r="K418" i="16"/>
  <c r="L418" i="16" s="1"/>
  <c r="I418" i="16"/>
  <c r="G418" i="16"/>
  <c r="M417" i="16"/>
  <c r="K417" i="16"/>
  <c r="I417" i="16"/>
  <c r="G417" i="16"/>
  <c r="M416" i="16"/>
  <c r="K416" i="16"/>
  <c r="L416" i="16" s="1"/>
  <c r="I416" i="16"/>
  <c r="G416" i="16"/>
  <c r="M415" i="16"/>
  <c r="K415" i="16"/>
  <c r="L415" i="16" s="1"/>
  <c r="I415" i="16"/>
  <c r="G415" i="16"/>
  <c r="M414" i="16"/>
  <c r="K414" i="16"/>
  <c r="L414" i="16" s="1"/>
  <c r="I414" i="16"/>
  <c r="G414" i="16"/>
  <c r="M413" i="16"/>
  <c r="K413" i="16"/>
  <c r="I413" i="16"/>
  <c r="G413" i="16"/>
  <c r="M412" i="16"/>
  <c r="L412" i="16"/>
  <c r="K412" i="16"/>
  <c r="I412" i="16"/>
  <c r="G412" i="16"/>
  <c r="M411" i="16"/>
  <c r="K411" i="16"/>
  <c r="L411" i="16" s="1"/>
  <c r="I411" i="16"/>
  <c r="G411" i="16"/>
  <c r="M410" i="16"/>
  <c r="K410" i="16"/>
  <c r="L410" i="16" s="1"/>
  <c r="I410" i="16"/>
  <c r="G410" i="16"/>
  <c r="M409" i="16"/>
  <c r="K409" i="16"/>
  <c r="I409" i="16"/>
  <c r="G409" i="16"/>
  <c r="M408" i="16"/>
  <c r="K408" i="16"/>
  <c r="L408" i="16" s="1"/>
  <c r="I408" i="16"/>
  <c r="G408" i="16"/>
  <c r="M407" i="16"/>
  <c r="K407" i="16"/>
  <c r="L407" i="16" s="1"/>
  <c r="I407" i="16"/>
  <c r="G407" i="16"/>
  <c r="M406" i="16"/>
  <c r="K406" i="16"/>
  <c r="L406" i="16" s="1"/>
  <c r="I406" i="16"/>
  <c r="G406" i="16"/>
  <c r="M405" i="16"/>
  <c r="K405" i="16"/>
  <c r="I405" i="16"/>
  <c r="G405" i="16"/>
  <c r="M404" i="16"/>
  <c r="K404" i="16"/>
  <c r="L404" i="16" s="1"/>
  <c r="I404" i="16"/>
  <c r="G404" i="16"/>
  <c r="M403" i="16"/>
  <c r="K403" i="16"/>
  <c r="L403" i="16" s="1"/>
  <c r="I403" i="16"/>
  <c r="G403" i="16"/>
  <c r="M402" i="16"/>
  <c r="K402" i="16"/>
  <c r="L402" i="16" s="1"/>
  <c r="I402" i="16"/>
  <c r="G402" i="16"/>
  <c r="M395" i="16"/>
  <c r="K395" i="16"/>
  <c r="L395" i="16" s="1"/>
  <c r="I395" i="16"/>
  <c r="G395" i="16"/>
  <c r="M394" i="16"/>
  <c r="K394" i="16"/>
  <c r="L394" i="16" s="1"/>
  <c r="I394" i="16"/>
  <c r="G394" i="16"/>
  <c r="M393" i="16"/>
  <c r="K393" i="16"/>
  <c r="L393" i="16" s="1"/>
  <c r="I393" i="16"/>
  <c r="G393" i="16"/>
  <c r="M392" i="16"/>
  <c r="K392" i="16"/>
  <c r="L392" i="16" s="1"/>
  <c r="I392" i="16"/>
  <c r="G392" i="16"/>
  <c r="M391" i="16"/>
  <c r="K391" i="16"/>
  <c r="L391" i="16" s="1"/>
  <c r="I391" i="16"/>
  <c r="G391" i="16"/>
  <c r="M390" i="16"/>
  <c r="K390" i="16"/>
  <c r="L390" i="16" s="1"/>
  <c r="I390" i="16"/>
  <c r="G390" i="16"/>
  <c r="M389" i="16"/>
  <c r="K389" i="16"/>
  <c r="L389" i="16" s="1"/>
  <c r="I389" i="16"/>
  <c r="G389" i="16"/>
  <c r="M388" i="16"/>
  <c r="K388" i="16"/>
  <c r="L388" i="16" s="1"/>
  <c r="I388" i="16"/>
  <c r="G388" i="16"/>
  <c r="M387" i="16"/>
  <c r="K387" i="16"/>
  <c r="L387" i="16" s="1"/>
  <c r="I387" i="16"/>
  <c r="G387" i="16"/>
  <c r="M386" i="16"/>
  <c r="K386" i="16"/>
  <c r="L386" i="16" s="1"/>
  <c r="I386" i="16"/>
  <c r="G386" i="16"/>
  <c r="M385" i="16"/>
  <c r="K385" i="16"/>
  <c r="L385" i="16" s="1"/>
  <c r="I385" i="16"/>
  <c r="G385" i="16"/>
  <c r="M384" i="16"/>
  <c r="L384" i="16"/>
  <c r="K384" i="16"/>
  <c r="I384" i="16"/>
  <c r="G384" i="16"/>
  <c r="M383" i="16"/>
  <c r="K383" i="16"/>
  <c r="L383" i="16" s="1"/>
  <c r="I383" i="16"/>
  <c r="G383" i="16"/>
  <c r="M382" i="16"/>
  <c r="K382" i="16"/>
  <c r="L382" i="16" s="1"/>
  <c r="I382" i="16"/>
  <c r="G382" i="16"/>
  <c r="M381" i="16"/>
  <c r="K381" i="16"/>
  <c r="L381" i="16" s="1"/>
  <c r="I381" i="16"/>
  <c r="G381" i="16"/>
  <c r="M380" i="16"/>
  <c r="K380" i="16"/>
  <c r="L380" i="16" s="1"/>
  <c r="I380" i="16"/>
  <c r="G380" i="16"/>
  <c r="M379" i="16"/>
  <c r="K379" i="16"/>
  <c r="L379" i="16" s="1"/>
  <c r="I379" i="16"/>
  <c r="G379" i="16"/>
  <c r="M378" i="16"/>
  <c r="K378" i="16"/>
  <c r="L378" i="16" s="1"/>
  <c r="I378" i="16"/>
  <c r="G378" i="16"/>
  <c r="M377" i="16"/>
  <c r="K377" i="16"/>
  <c r="L377" i="16" s="1"/>
  <c r="I377" i="16"/>
  <c r="G377" i="16"/>
  <c r="M376" i="16"/>
  <c r="K376" i="16"/>
  <c r="L376" i="16" s="1"/>
  <c r="I376" i="16"/>
  <c r="G376" i="16"/>
  <c r="M375" i="16"/>
  <c r="K375" i="16"/>
  <c r="L375" i="16" s="1"/>
  <c r="I375" i="16"/>
  <c r="G375" i="16"/>
  <c r="M374" i="16"/>
  <c r="K374" i="16"/>
  <c r="L374" i="16" s="1"/>
  <c r="I374" i="16"/>
  <c r="G374" i="16"/>
  <c r="M373" i="16"/>
  <c r="K373" i="16"/>
  <c r="L373" i="16" s="1"/>
  <c r="I373" i="16"/>
  <c r="G373" i="16"/>
  <c r="M372" i="16"/>
  <c r="K372" i="16"/>
  <c r="L372" i="16" s="1"/>
  <c r="I372" i="16"/>
  <c r="G372" i="16"/>
  <c r="M371" i="16"/>
  <c r="K371" i="16"/>
  <c r="L371" i="16" s="1"/>
  <c r="I371" i="16"/>
  <c r="G371" i="16"/>
  <c r="M370" i="16"/>
  <c r="K370" i="16"/>
  <c r="L370" i="16" s="1"/>
  <c r="I370" i="16"/>
  <c r="G370" i="16"/>
  <c r="M369" i="16"/>
  <c r="K369" i="16"/>
  <c r="L369" i="16" s="1"/>
  <c r="I369" i="16"/>
  <c r="G369" i="16"/>
  <c r="M368" i="16"/>
  <c r="K368" i="16"/>
  <c r="L368" i="16" s="1"/>
  <c r="I368" i="16"/>
  <c r="G368" i="16"/>
  <c r="M367" i="16"/>
  <c r="K367" i="16"/>
  <c r="L367" i="16" s="1"/>
  <c r="I367" i="16"/>
  <c r="G367" i="16"/>
  <c r="M366" i="16"/>
  <c r="K366" i="16"/>
  <c r="L366" i="16" s="1"/>
  <c r="I366" i="16"/>
  <c r="G366" i="16"/>
  <c r="M361" i="16"/>
  <c r="K361" i="16"/>
  <c r="L361" i="16" s="1"/>
  <c r="I361" i="16"/>
  <c r="G361" i="16"/>
  <c r="M360" i="16"/>
  <c r="K360" i="16"/>
  <c r="L360" i="16" s="1"/>
  <c r="I360" i="16"/>
  <c r="G360" i="16"/>
  <c r="C360" i="16" s="1"/>
  <c r="M359" i="16"/>
  <c r="K359" i="16"/>
  <c r="L359" i="16" s="1"/>
  <c r="I359" i="16"/>
  <c r="G359" i="16"/>
  <c r="C359" i="16" s="1"/>
  <c r="M358" i="16"/>
  <c r="K358" i="16"/>
  <c r="L358" i="16" s="1"/>
  <c r="I358" i="16"/>
  <c r="G358" i="16"/>
  <c r="M357" i="16"/>
  <c r="K357" i="16"/>
  <c r="L357" i="16" s="1"/>
  <c r="I357" i="16"/>
  <c r="G357" i="16"/>
  <c r="M356" i="16"/>
  <c r="K356" i="16"/>
  <c r="L356" i="16" s="1"/>
  <c r="I356" i="16"/>
  <c r="G356" i="16"/>
  <c r="C356" i="16" s="1"/>
  <c r="M355" i="16"/>
  <c r="K355" i="16"/>
  <c r="L355" i="16" s="1"/>
  <c r="I355" i="16"/>
  <c r="G355" i="16"/>
  <c r="M354" i="16"/>
  <c r="K354" i="16"/>
  <c r="L354" i="16" s="1"/>
  <c r="I354" i="16"/>
  <c r="G354" i="16"/>
  <c r="M353" i="16"/>
  <c r="K353" i="16"/>
  <c r="L353" i="16" s="1"/>
  <c r="I353" i="16"/>
  <c r="G353" i="16"/>
  <c r="M352" i="16"/>
  <c r="K352" i="16"/>
  <c r="L352" i="16" s="1"/>
  <c r="I352" i="16"/>
  <c r="G352" i="16"/>
  <c r="M351" i="16"/>
  <c r="K351" i="16"/>
  <c r="L351" i="16" s="1"/>
  <c r="I351" i="16"/>
  <c r="C351" i="16" s="1"/>
  <c r="G351" i="16"/>
  <c r="M350" i="16"/>
  <c r="K350" i="16"/>
  <c r="L350" i="16" s="1"/>
  <c r="I350" i="16"/>
  <c r="G350" i="16"/>
  <c r="M349" i="16"/>
  <c r="K349" i="16"/>
  <c r="L349" i="16" s="1"/>
  <c r="I349" i="16"/>
  <c r="G349" i="16"/>
  <c r="M348" i="16"/>
  <c r="K348" i="16"/>
  <c r="L348" i="16" s="1"/>
  <c r="I348" i="16"/>
  <c r="G348" i="16"/>
  <c r="M347" i="16"/>
  <c r="K347" i="16"/>
  <c r="L347" i="16" s="1"/>
  <c r="I347" i="16"/>
  <c r="G347" i="16"/>
  <c r="M346" i="16"/>
  <c r="K346" i="16"/>
  <c r="L346" i="16" s="1"/>
  <c r="I346" i="16"/>
  <c r="G346" i="16"/>
  <c r="M345" i="16"/>
  <c r="K345" i="16"/>
  <c r="L345" i="16" s="1"/>
  <c r="I345" i="16"/>
  <c r="G345" i="16"/>
  <c r="M344" i="16"/>
  <c r="K344" i="16"/>
  <c r="L344" i="16" s="1"/>
  <c r="I344" i="16"/>
  <c r="G344" i="16"/>
  <c r="M343" i="16"/>
  <c r="K343" i="16"/>
  <c r="L343" i="16" s="1"/>
  <c r="I343" i="16"/>
  <c r="G343" i="16"/>
  <c r="M342" i="16"/>
  <c r="K342" i="16"/>
  <c r="L342" i="16" s="1"/>
  <c r="I342" i="16"/>
  <c r="G342" i="16"/>
  <c r="M341" i="16"/>
  <c r="K341" i="16"/>
  <c r="L341" i="16" s="1"/>
  <c r="I341" i="16"/>
  <c r="G341" i="16"/>
  <c r="M340" i="16"/>
  <c r="K340" i="16"/>
  <c r="L340" i="16" s="1"/>
  <c r="I340" i="16"/>
  <c r="G340" i="16"/>
  <c r="M339" i="16"/>
  <c r="K339" i="16"/>
  <c r="L339" i="16" s="1"/>
  <c r="I339" i="16"/>
  <c r="G339" i="16"/>
  <c r="M338" i="16"/>
  <c r="K338" i="16"/>
  <c r="L338" i="16" s="1"/>
  <c r="I338" i="16"/>
  <c r="G338" i="16"/>
  <c r="M337" i="16"/>
  <c r="K337" i="16"/>
  <c r="L337" i="16" s="1"/>
  <c r="I337" i="16"/>
  <c r="G337" i="16"/>
  <c r="M336" i="16"/>
  <c r="K336" i="16"/>
  <c r="L336" i="16" s="1"/>
  <c r="I336" i="16"/>
  <c r="G336" i="16"/>
  <c r="M335" i="16"/>
  <c r="K335" i="16"/>
  <c r="L335" i="16" s="1"/>
  <c r="I335" i="16"/>
  <c r="G335" i="16"/>
  <c r="M334" i="16"/>
  <c r="K334" i="16"/>
  <c r="L334" i="16" s="1"/>
  <c r="I334" i="16"/>
  <c r="G334" i="16"/>
  <c r="M333" i="16"/>
  <c r="K333" i="16"/>
  <c r="L333" i="16" s="1"/>
  <c r="O333" i="16" s="1"/>
  <c r="I333" i="16"/>
  <c r="G333" i="16"/>
  <c r="M332" i="16"/>
  <c r="K332" i="16"/>
  <c r="L332" i="16" s="1"/>
  <c r="I332" i="16"/>
  <c r="G332" i="16"/>
  <c r="M331" i="16"/>
  <c r="K331" i="16"/>
  <c r="L331" i="16" s="1"/>
  <c r="I331" i="16"/>
  <c r="G331" i="16"/>
  <c r="M324" i="16"/>
  <c r="K324" i="16"/>
  <c r="L324" i="16" s="1"/>
  <c r="I324" i="16"/>
  <c r="G324" i="16"/>
  <c r="M323" i="16"/>
  <c r="K323" i="16"/>
  <c r="L323" i="16" s="1"/>
  <c r="I323" i="16"/>
  <c r="G323" i="16"/>
  <c r="M322" i="16"/>
  <c r="K322" i="16"/>
  <c r="L322" i="16" s="1"/>
  <c r="I322" i="16"/>
  <c r="G322" i="16"/>
  <c r="M321" i="16"/>
  <c r="K321" i="16"/>
  <c r="L321" i="16" s="1"/>
  <c r="I321" i="16"/>
  <c r="G321" i="16"/>
  <c r="M320" i="16"/>
  <c r="K320" i="16"/>
  <c r="L320" i="16" s="1"/>
  <c r="I320" i="16"/>
  <c r="G320" i="16"/>
  <c r="M319" i="16"/>
  <c r="K319" i="16"/>
  <c r="L319" i="16" s="1"/>
  <c r="O319" i="16" s="1"/>
  <c r="I319" i="16"/>
  <c r="G319" i="16"/>
  <c r="M318" i="16"/>
  <c r="K318" i="16"/>
  <c r="L318" i="16" s="1"/>
  <c r="I318" i="16"/>
  <c r="G318" i="16"/>
  <c r="M317" i="16"/>
  <c r="K317" i="16"/>
  <c r="L317" i="16" s="1"/>
  <c r="I317" i="16"/>
  <c r="G317" i="16"/>
  <c r="M316" i="16"/>
  <c r="K316" i="16"/>
  <c r="L316" i="16" s="1"/>
  <c r="I316" i="16"/>
  <c r="G316" i="16"/>
  <c r="M315" i="16"/>
  <c r="K315" i="16"/>
  <c r="L315" i="16" s="1"/>
  <c r="O315" i="16" s="1"/>
  <c r="I315" i="16"/>
  <c r="G315" i="16"/>
  <c r="M314" i="16"/>
  <c r="K314" i="16"/>
  <c r="L314" i="16" s="1"/>
  <c r="I314" i="16"/>
  <c r="G314" i="16"/>
  <c r="M313" i="16"/>
  <c r="K313" i="16"/>
  <c r="L313" i="16" s="1"/>
  <c r="I313" i="16"/>
  <c r="G313" i="16"/>
  <c r="M312" i="16"/>
  <c r="K312" i="16"/>
  <c r="L312" i="16" s="1"/>
  <c r="I312" i="16"/>
  <c r="G312" i="16"/>
  <c r="M311" i="16"/>
  <c r="K311" i="16"/>
  <c r="L311" i="16" s="1"/>
  <c r="I311" i="16"/>
  <c r="G311" i="16"/>
  <c r="M310" i="16"/>
  <c r="K310" i="16"/>
  <c r="L310" i="16" s="1"/>
  <c r="I310" i="16"/>
  <c r="G310" i="16"/>
  <c r="M309" i="16"/>
  <c r="K309" i="16"/>
  <c r="L309" i="16" s="1"/>
  <c r="I309" i="16"/>
  <c r="G309" i="16"/>
  <c r="M308" i="16"/>
  <c r="K308" i="16"/>
  <c r="L308" i="16" s="1"/>
  <c r="I308" i="16"/>
  <c r="G308" i="16"/>
  <c r="M307" i="16"/>
  <c r="K307" i="16"/>
  <c r="L307" i="16" s="1"/>
  <c r="I307" i="16"/>
  <c r="G307" i="16"/>
  <c r="M306" i="16"/>
  <c r="K306" i="16"/>
  <c r="L306" i="16" s="1"/>
  <c r="I306" i="16"/>
  <c r="G306" i="16"/>
  <c r="M305" i="16"/>
  <c r="K305" i="16"/>
  <c r="L305" i="16" s="1"/>
  <c r="I305" i="16"/>
  <c r="G305" i="16"/>
  <c r="M304" i="16"/>
  <c r="K304" i="16"/>
  <c r="L304" i="16" s="1"/>
  <c r="I304" i="16"/>
  <c r="G304" i="16"/>
  <c r="M303" i="16"/>
  <c r="K303" i="16"/>
  <c r="L303" i="16" s="1"/>
  <c r="I303" i="16"/>
  <c r="G303" i="16"/>
  <c r="M302" i="16"/>
  <c r="K302" i="16"/>
  <c r="L302" i="16" s="1"/>
  <c r="I302" i="16"/>
  <c r="G302" i="16"/>
  <c r="M301" i="16"/>
  <c r="K301" i="16"/>
  <c r="L301" i="16" s="1"/>
  <c r="I301" i="16"/>
  <c r="G301" i="16"/>
  <c r="M300" i="16"/>
  <c r="K300" i="16"/>
  <c r="L300" i="16" s="1"/>
  <c r="I300" i="16"/>
  <c r="G300" i="16"/>
  <c r="M299" i="16"/>
  <c r="K299" i="16"/>
  <c r="L299" i="16" s="1"/>
  <c r="I299" i="16"/>
  <c r="G299" i="16"/>
  <c r="M298" i="16"/>
  <c r="K298" i="16"/>
  <c r="L298" i="16" s="1"/>
  <c r="I298" i="16"/>
  <c r="G298" i="16"/>
  <c r="M297" i="16"/>
  <c r="K297" i="16"/>
  <c r="L297" i="16" s="1"/>
  <c r="I297" i="16"/>
  <c r="G297" i="16"/>
  <c r="M296" i="16"/>
  <c r="K296" i="16"/>
  <c r="L296" i="16" s="1"/>
  <c r="I296" i="16"/>
  <c r="G296" i="16"/>
  <c r="M295" i="16"/>
  <c r="K295" i="16"/>
  <c r="L295" i="16" s="1"/>
  <c r="I295" i="16"/>
  <c r="G295" i="16"/>
  <c r="M290" i="16"/>
  <c r="K290" i="16"/>
  <c r="L290" i="16" s="1"/>
  <c r="I290" i="16"/>
  <c r="G290" i="16"/>
  <c r="M289" i="16"/>
  <c r="K289" i="16"/>
  <c r="L289" i="16" s="1"/>
  <c r="I289" i="16"/>
  <c r="G289" i="16"/>
  <c r="M288" i="16"/>
  <c r="K288" i="16"/>
  <c r="L288" i="16" s="1"/>
  <c r="I288" i="16"/>
  <c r="G288" i="16"/>
  <c r="M287" i="16"/>
  <c r="K287" i="16"/>
  <c r="L287" i="16" s="1"/>
  <c r="I287" i="16"/>
  <c r="G287" i="16"/>
  <c r="M286" i="16"/>
  <c r="K286" i="16"/>
  <c r="I286" i="16"/>
  <c r="G286" i="16"/>
  <c r="M285" i="16"/>
  <c r="L285" i="16"/>
  <c r="K285" i="16"/>
  <c r="I285" i="16"/>
  <c r="G285" i="16"/>
  <c r="M284" i="16"/>
  <c r="K284" i="16"/>
  <c r="L284" i="16" s="1"/>
  <c r="I284" i="16"/>
  <c r="G284" i="16"/>
  <c r="M283" i="16"/>
  <c r="K283" i="16"/>
  <c r="L283" i="16" s="1"/>
  <c r="I283" i="16"/>
  <c r="G283" i="16"/>
  <c r="M282" i="16"/>
  <c r="K282" i="16"/>
  <c r="L282" i="16" s="1"/>
  <c r="I282" i="16"/>
  <c r="G282" i="16"/>
  <c r="M281" i="16"/>
  <c r="K281" i="16"/>
  <c r="L281" i="16" s="1"/>
  <c r="I281" i="16"/>
  <c r="G281" i="16"/>
  <c r="M280" i="16"/>
  <c r="K280" i="16"/>
  <c r="I280" i="16"/>
  <c r="G280" i="16"/>
  <c r="M279" i="16"/>
  <c r="K279" i="16"/>
  <c r="I279" i="16"/>
  <c r="G279" i="16"/>
  <c r="M278" i="16"/>
  <c r="L278" i="16"/>
  <c r="K278" i="16"/>
  <c r="I278" i="16"/>
  <c r="G278" i="16"/>
  <c r="M277" i="16"/>
  <c r="K277" i="16"/>
  <c r="L277" i="16" s="1"/>
  <c r="I277" i="16"/>
  <c r="G277" i="16"/>
  <c r="M276" i="16"/>
  <c r="K276" i="16"/>
  <c r="I276" i="16"/>
  <c r="G276" i="16"/>
  <c r="M275" i="16"/>
  <c r="K275" i="16"/>
  <c r="L275" i="16" s="1"/>
  <c r="I275" i="16"/>
  <c r="G275" i="16"/>
  <c r="C275" i="16" s="1"/>
  <c r="M274" i="16"/>
  <c r="K274" i="16"/>
  <c r="L274" i="16" s="1"/>
  <c r="I274" i="16"/>
  <c r="G274" i="16"/>
  <c r="M273" i="16"/>
  <c r="K273" i="16"/>
  <c r="L273" i="16" s="1"/>
  <c r="I273" i="16"/>
  <c r="G273" i="16"/>
  <c r="M272" i="16"/>
  <c r="K272" i="16"/>
  <c r="L272" i="16" s="1"/>
  <c r="I272" i="16"/>
  <c r="G272" i="16"/>
  <c r="M271" i="16"/>
  <c r="K271" i="16"/>
  <c r="L271" i="16" s="1"/>
  <c r="I271" i="16"/>
  <c r="G271" i="16"/>
  <c r="M270" i="16"/>
  <c r="K270" i="16"/>
  <c r="I270" i="16"/>
  <c r="G270" i="16"/>
  <c r="M269" i="16"/>
  <c r="K269" i="16"/>
  <c r="L269" i="16" s="1"/>
  <c r="I269" i="16"/>
  <c r="G269" i="16"/>
  <c r="M268" i="16"/>
  <c r="K268" i="16"/>
  <c r="I268" i="16"/>
  <c r="G268" i="16"/>
  <c r="M267" i="16"/>
  <c r="K267" i="16"/>
  <c r="L267" i="16" s="1"/>
  <c r="I267" i="16"/>
  <c r="G267" i="16"/>
  <c r="M266" i="16"/>
  <c r="K266" i="16"/>
  <c r="L266" i="16" s="1"/>
  <c r="I266" i="16"/>
  <c r="G266" i="16"/>
  <c r="M265" i="16"/>
  <c r="K265" i="16"/>
  <c r="L265" i="16" s="1"/>
  <c r="I265" i="16"/>
  <c r="G265" i="16"/>
  <c r="M264" i="16"/>
  <c r="K264" i="16"/>
  <c r="L264" i="16" s="1"/>
  <c r="I264" i="16"/>
  <c r="G264" i="16"/>
  <c r="M263" i="16"/>
  <c r="K263" i="16"/>
  <c r="I263" i="16"/>
  <c r="G263" i="16"/>
  <c r="M262" i="16"/>
  <c r="K262" i="16"/>
  <c r="I262" i="16"/>
  <c r="G262" i="16"/>
  <c r="M261" i="16"/>
  <c r="K261" i="16"/>
  <c r="L261" i="16" s="1"/>
  <c r="I261" i="16"/>
  <c r="G261" i="16"/>
  <c r="M260" i="16"/>
  <c r="K260" i="16"/>
  <c r="L260" i="16" s="1"/>
  <c r="I260" i="16"/>
  <c r="G260" i="16"/>
  <c r="M255" i="16"/>
  <c r="K255" i="16"/>
  <c r="L255" i="16" s="1"/>
  <c r="I255" i="16"/>
  <c r="G255" i="16"/>
  <c r="M254" i="16"/>
  <c r="K254" i="16"/>
  <c r="L254" i="16" s="1"/>
  <c r="I254" i="16"/>
  <c r="G254" i="16"/>
  <c r="M253" i="16"/>
  <c r="K253" i="16"/>
  <c r="L253" i="16" s="1"/>
  <c r="I253" i="16"/>
  <c r="G253" i="16"/>
  <c r="M252" i="16"/>
  <c r="K252" i="16"/>
  <c r="L252" i="16" s="1"/>
  <c r="I252" i="16"/>
  <c r="G252" i="16"/>
  <c r="M251" i="16"/>
  <c r="K251" i="16"/>
  <c r="L251" i="16" s="1"/>
  <c r="I251" i="16"/>
  <c r="G251" i="16"/>
  <c r="M250" i="16"/>
  <c r="K250" i="16"/>
  <c r="L250" i="16" s="1"/>
  <c r="I250" i="16"/>
  <c r="G250" i="16"/>
  <c r="M249" i="16"/>
  <c r="K249" i="16"/>
  <c r="L249" i="16" s="1"/>
  <c r="I249" i="16"/>
  <c r="G249" i="16"/>
  <c r="M248" i="16"/>
  <c r="K248" i="16"/>
  <c r="L248" i="16" s="1"/>
  <c r="I248" i="16"/>
  <c r="G248" i="16"/>
  <c r="M247" i="16"/>
  <c r="K247" i="16"/>
  <c r="L247" i="16" s="1"/>
  <c r="I247" i="16"/>
  <c r="G247" i="16"/>
  <c r="M246" i="16"/>
  <c r="K246" i="16"/>
  <c r="L246" i="16" s="1"/>
  <c r="I246" i="16"/>
  <c r="G246" i="16"/>
  <c r="M245" i="16"/>
  <c r="K245" i="16"/>
  <c r="L245" i="16" s="1"/>
  <c r="I245" i="16"/>
  <c r="G245" i="16"/>
  <c r="M244" i="16"/>
  <c r="K244" i="16"/>
  <c r="L244" i="16" s="1"/>
  <c r="I244" i="16"/>
  <c r="G244" i="16"/>
  <c r="M243" i="16"/>
  <c r="K243" i="16"/>
  <c r="L243" i="16" s="1"/>
  <c r="I243" i="16"/>
  <c r="G243" i="16"/>
  <c r="M242" i="16"/>
  <c r="K242" i="16"/>
  <c r="L242" i="16" s="1"/>
  <c r="I242" i="16"/>
  <c r="G242" i="16"/>
  <c r="M241" i="16"/>
  <c r="K241" i="16"/>
  <c r="L241" i="16" s="1"/>
  <c r="I241" i="16"/>
  <c r="G241" i="16"/>
  <c r="M240" i="16"/>
  <c r="K240" i="16"/>
  <c r="L240" i="16" s="1"/>
  <c r="I240" i="16"/>
  <c r="G240" i="16"/>
  <c r="M239" i="16"/>
  <c r="K239" i="16"/>
  <c r="L239" i="16" s="1"/>
  <c r="I239" i="16"/>
  <c r="G239" i="16"/>
  <c r="M238" i="16"/>
  <c r="K238" i="16"/>
  <c r="L238" i="16" s="1"/>
  <c r="I238" i="16"/>
  <c r="G238" i="16"/>
  <c r="M237" i="16"/>
  <c r="K237" i="16"/>
  <c r="L237" i="16" s="1"/>
  <c r="I237" i="16"/>
  <c r="G237" i="16"/>
  <c r="M236" i="16"/>
  <c r="K236" i="16"/>
  <c r="L236" i="16" s="1"/>
  <c r="I236" i="16"/>
  <c r="G236" i="16"/>
  <c r="M235" i="16"/>
  <c r="K235" i="16"/>
  <c r="L235" i="16" s="1"/>
  <c r="I235" i="16"/>
  <c r="G235" i="16"/>
  <c r="M234" i="16"/>
  <c r="K234" i="16"/>
  <c r="L234" i="16" s="1"/>
  <c r="I234" i="16"/>
  <c r="G234" i="16"/>
  <c r="M233" i="16"/>
  <c r="K233" i="16"/>
  <c r="L233" i="16" s="1"/>
  <c r="I233" i="16"/>
  <c r="G233" i="16"/>
  <c r="M232" i="16"/>
  <c r="K232" i="16"/>
  <c r="L232" i="16" s="1"/>
  <c r="I232" i="16"/>
  <c r="G232" i="16"/>
  <c r="M231" i="16"/>
  <c r="K231" i="16"/>
  <c r="L231" i="16" s="1"/>
  <c r="I231" i="16"/>
  <c r="G231" i="16"/>
  <c r="M230" i="16"/>
  <c r="K230" i="16"/>
  <c r="L230" i="16" s="1"/>
  <c r="I230" i="16"/>
  <c r="G230" i="16"/>
  <c r="M229" i="16"/>
  <c r="K229" i="16"/>
  <c r="L229" i="16" s="1"/>
  <c r="I229" i="16"/>
  <c r="G229" i="16"/>
  <c r="M228" i="16"/>
  <c r="K228" i="16"/>
  <c r="L228" i="16" s="1"/>
  <c r="I228" i="16"/>
  <c r="G228" i="16"/>
  <c r="M227" i="16"/>
  <c r="K227" i="16"/>
  <c r="L227" i="16" s="1"/>
  <c r="I227" i="16"/>
  <c r="G227" i="16"/>
  <c r="M226" i="16"/>
  <c r="K226" i="16"/>
  <c r="L226" i="16" s="1"/>
  <c r="I226" i="16"/>
  <c r="G226" i="16"/>
  <c r="M225" i="16"/>
  <c r="K225" i="16"/>
  <c r="L225" i="16" s="1"/>
  <c r="I225" i="16"/>
  <c r="G225" i="16"/>
  <c r="M218" i="16"/>
  <c r="K218" i="16"/>
  <c r="L218" i="16" s="1"/>
  <c r="I218" i="16"/>
  <c r="G218" i="16"/>
  <c r="M217" i="16"/>
  <c r="K217" i="16"/>
  <c r="L217" i="16" s="1"/>
  <c r="I217" i="16"/>
  <c r="G217" i="16"/>
  <c r="M216" i="16"/>
  <c r="K216" i="16"/>
  <c r="I216" i="16"/>
  <c r="G216" i="16"/>
  <c r="M215" i="16"/>
  <c r="K215" i="16"/>
  <c r="L215" i="16" s="1"/>
  <c r="I215" i="16"/>
  <c r="G215" i="16"/>
  <c r="M214" i="16"/>
  <c r="K214" i="16"/>
  <c r="L214" i="16" s="1"/>
  <c r="I214" i="16"/>
  <c r="G214" i="16"/>
  <c r="M213" i="16"/>
  <c r="K213" i="16"/>
  <c r="I213" i="16"/>
  <c r="G213" i="16"/>
  <c r="M212" i="16"/>
  <c r="K212" i="16"/>
  <c r="L212" i="16" s="1"/>
  <c r="I212" i="16"/>
  <c r="G212" i="16"/>
  <c r="M211" i="16"/>
  <c r="K211" i="16"/>
  <c r="L211" i="16" s="1"/>
  <c r="I211" i="16"/>
  <c r="G211" i="16"/>
  <c r="M210" i="16"/>
  <c r="K210" i="16"/>
  <c r="L210" i="16" s="1"/>
  <c r="I210" i="16"/>
  <c r="G210" i="16"/>
  <c r="M209" i="16"/>
  <c r="K209" i="16"/>
  <c r="L209" i="16" s="1"/>
  <c r="I209" i="16"/>
  <c r="G209" i="16"/>
  <c r="M208" i="16"/>
  <c r="K208" i="16"/>
  <c r="L208" i="16" s="1"/>
  <c r="I208" i="16"/>
  <c r="G208" i="16"/>
  <c r="M207" i="16"/>
  <c r="K207" i="16"/>
  <c r="I207" i="16"/>
  <c r="G207" i="16"/>
  <c r="M206" i="16"/>
  <c r="K206" i="16"/>
  <c r="L206" i="16" s="1"/>
  <c r="I206" i="16"/>
  <c r="G206" i="16"/>
  <c r="M205" i="16"/>
  <c r="K205" i="16"/>
  <c r="I205" i="16"/>
  <c r="G205" i="16"/>
  <c r="M204" i="16"/>
  <c r="L204" i="16"/>
  <c r="O204" i="16" s="1"/>
  <c r="K204" i="16"/>
  <c r="I204" i="16"/>
  <c r="G204" i="16"/>
  <c r="M203" i="16"/>
  <c r="K203" i="16"/>
  <c r="L203" i="16" s="1"/>
  <c r="I203" i="16"/>
  <c r="G203" i="16"/>
  <c r="M202" i="16"/>
  <c r="K202" i="16"/>
  <c r="L202" i="16" s="1"/>
  <c r="I202" i="16"/>
  <c r="G202" i="16"/>
  <c r="M201" i="16"/>
  <c r="K201" i="16"/>
  <c r="I201" i="16"/>
  <c r="G201" i="16"/>
  <c r="M200" i="16"/>
  <c r="K200" i="16"/>
  <c r="I200" i="16"/>
  <c r="G200" i="16"/>
  <c r="M199" i="16"/>
  <c r="K199" i="16"/>
  <c r="L199" i="16" s="1"/>
  <c r="I199" i="16"/>
  <c r="G199" i="16"/>
  <c r="M198" i="16"/>
  <c r="K198" i="16"/>
  <c r="L198" i="16" s="1"/>
  <c r="I198" i="16"/>
  <c r="G198" i="16"/>
  <c r="M197" i="16"/>
  <c r="K197" i="16"/>
  <c r="I197" i="16"/>
  <c r="G197" i="16"/>
  <c r="M196" i="16"/>
  <c r="K196" i="16"/>
  <c r="I196" i="16"/>
  <c r="G196" i="16"/>
  <c r="M195" i="16"/>
  <c r="K195" i="16"/>
  <c r="L195" i="16" s="1"/>
  <c r="I195" i="16"/>
  <c r="G195" i="16"/>
  <c r="M194" i="16"/>
  <c r="K194" i="16"/>
  <c r="L194" i="16" s="1"/>
  <c r="I194" i="16"/>
  <c r="G194" i="16"/>
  <c r="M193" i="16"/>
  <c r="K193" i="16"/>
  <c r="L193" i="16" s="1"/>
  <c r="I193" i="16"/>
  <c r="G193" i="16"/>
  <c r="M192" i="16"/>
  <c r="K192" i="16"/>
  <c r="L192" i="16" s="1"/>
  <c r="I192" i="16"/>
  <c r="G192" i="16"/>
  <c r="M191" i="16"/>
  <c r="K191" i="16"/>
  <c r="I191" i="16"/>
  <c r="G191" i="16"/>
  <c r="M190" i="16"/>
  <c r="L190" i="16"/>
  <c r="K190" i="16"/>
  <c r="I190" i="16"/>
  <c r="G190" i="16"/>
  <c r="M189" i="16"/>
  <c r="K189" i="16"/>
  <c r="I189" i="16"/>
  <c r="G189" i="16"/>
  <c r="M184" i="16"/>
  <c r="K184" i="16"/>
  <c r="L184" i="16" s="1"/>
  <c r="I184" i="16"/>
  <c r="G184" i="16"/>
  <c r="M183" i="16"/>
  <c r="K183" i="16"/>
  <c r="L183" i="16" s="1"/>
  <c r="I183" i="16"/>
  <c r="G183" i="16"/>
  <c r="M182" i="16"/>
  <c r="K182" i="16"/>
  <c r="L182" i="16" s="1"/>
  <c r="I182" i="16"/>
  <c r="G182" i="16"/>
  <c r="M181" i="16"/>
  <c r="K181" i="16"/>
  <c r="L181" i="16" s="1"/>
  <c r="I181" i="16"/>
  <c r="G181" i="16"/>
  <c r="M180" i="16"/>
  <c r="K180" i="16"/>
  <c r="L180" i="16" s="1"/>
  <c r="I180" i="16"/>
  <c r="G180" i="16"/>
  <c r="M179" i="16"/>
  <c r="K179" i="16"/>
  <c r="L179" i="16" s="1"/>
  <c r="I179" i="16"/>
  <c r="G179" i="16"/>
  <c r="C179" i="16" s="1"/>
  <c r="M178" i="16"/>
  <c r="K178" i="16"/>
  <c r="L178" i="16" s="1"/>
  <c r="I178" i="16"/>
  <c r="G178" i="16"/>
  <c r="M177" i="16"/>
  <c r="K177" i="16"/>
  <c r="L177" i="16" s="1"/>
  <c r="I177" i="16"/>
  <c r="G177" i="16"/>
  <c r="M176" i="16"/>
  <c r="K176" i="16"/>
  <c r="L176" i="16" s="1"/>
  <c r="I176" i="16"/>
  <c r="G176" i="16"/>
  <c r="M175" i="16"/>
  <c r="K175" i="16"/>
  <c r="L175" i="16" s="1"/>
  <c r="I175" i="16"/>
  <c r="G175" i="16"/>
  <c r="M174" i="16"/>
  <c r="K174" i="16"/>
  <c r="L174" i="16" s="1"/>
  <c r="I174" i="16"/>
  <c r="G174" i="16"/>
  <c r="M173" i="16"/>
  <c r="K173" i="16"/>
  <c r="L173" i="16" s="1"/>
  <c r="I173" i="16"/>
  <c r="G173" i="16"/>
  <c r="M172" i="16"/>
  <c r="K172" i="16"/>
  <c r="L172" i="16" s="1"/>
  <c r="I172" i="16"/>
  <c r="G172" i="16"/>
  <c r="M171" i="16"/>
  <c r="K171" i="16"/>
  <c r="I171" i="16"/>
  <c r="G171" i="16"/>
  <c r="M170" i="16"/>
  <c r="K170" i="16"/>
  <c r="L170" i="16" s="1"/>
  <c r="I170" i="16"/>
  <c r="G170" i="16"/>
  <c r="M169" i="16"/>
  <c r="K169" i="16"/>
  <c r="L169" i="16" s="1"/>
  <c r="I169" i="16"/>
  <c r="G169" i="16"/>
  <c r="M168" i="16"/>
  <c r="K168" i="16"/>
  <c r="L168" i="16" s="1"/>
  <c r="I168" i="16"/>
  <c r="G168" i="16"/>
  <c r="M167" i="16"/>
  <c r="K167" i="16"/>
  <c r="L167" i="16" s="1"/>
  <c r="I167" i="16"/>
  <c r="G167" i="16"/>
  <c r="M166" i="16"/>
  <c r="K166" i="16"/>
  <c r="L166" i="16" s="1"/>
  <c r="I166" i="16"/>
  <c r="G166" i="16"/>
  <c r="M165" i="16"/>
  <c r="K165" i="16"/>
  <c r="L165" i="16" s="1"/>
  <c r="I165" i="16"/>
  <c r="G165" i="16"/>
  <c r="M164" i="16"/>
  <c r="K164" i="16"/>
  <c r="L164" i="16" s="1"/>
  <c r="I164" i="16"/>
  <c r="G164" i="16"/>
  <c r="M163" i="16"/>
  <c r="K163" i="16"/>
  <c r="I163" i="16"/>
  <c r="G163" i="16"/>
  <c r="M162" i="16"/>
  <c r="K162" i="16"/>
  <c r="L162" i="16" s="1"/>
  <c r="I162" i="16"/>
  <c r="G162" i="16"/>
  <c r="M161" i="16"/>
  <c r="K161" i="16"/>
  <c r="L161" i="16" s="1"/>
  <c r="I161" i="16"/>
  <c r="G161" i="16"/>
  <c r="M160" i="16"/>
  <c r="K160" i="16"/>
  <c r="L160" i="16" s="1"/>
  <c r="I160" i="16"/>
  <c r="G160" i="16"/>
  <c r="M159" i="16"/>
  <c r="K159" i="16"/>
  <c r="L159" i="16" s="1"/>
  <c r="I159" i="16"/>
  <c r="G159" i="16"/>
  <c r="M158" i="16"/>
  <c r="K158" i="16"/>
  <c r="L158" i="16" s="1"/>
  <c r="I158" i="16"/>
  <c r="G158" i="16"/>
  <c r="M157" i="16"/>
  <c r="K157" i="16"/>
  <c r="L157" i="16" s="1"/>
  <c r="I157" i="16"/>
  <c r="G157" i="16"/>
  <c r="M156" i="16"/>
  <c r="K156" i="16"/>
  <c r="L156" i="16" s="1"/>
  <c r="I156" i="16"/>
  <c r="G156" i="16"/>
  <c r="M155" i="16"/>
  <c r="K155" i="16"/>
  <c r="I155" i="16"/>
  <c r="G155" i="16"/>
  <c r="M154" i="16"/>
  <c r="K154" i="16"/>
  <c r="L154" i="16" s="1"/>
  <c r="I154" i="16"/>
  <c r="G154" i="16"/>
  <c r="M148" i="16"/>
  <c r="K148" i="16"/>
  <c r="L148" i="16" s="1"/>
  <c r="I148" i="16"/>
  <c r="G148" i="16"/>
  <c r="M147" i="16"/>
  <c r="K147" i="16"/>
  <c r="L147" i="16" s="1"/>
  <c r="I147" i="16"/>
  <c r="G147" i="16"/>
  <c r="M146" i="16"/>
  <c r="K146" i="16"/>
  <c r="L146" i="16" s="1"/>
  <c r="I146" i="16"/>
  <c r="G146" i="16"/>
  <c r="M145" i="16"/>
  <c r="K145" i="16"/>
  <c r="L145" i="16" s="1"/>
  <c r="I145" i="16"/>
  <c r="G145" i="16"/>
  <c r="M144" i="16"/>
  <c r="K144" i="16"/>
  <c r="L144" i="16" s="1"/>
  <c r="I144" i="16"/>
  <c r="G144" i="16"/>
  <c r="M143" i="16"/>
  <c r="K143" i="16"/>
  <c r="L143" i="16" s="1"/>
  <c r="I143" i="16"/>
  <c r="G143" i="16"/>
  <c r="M142" i="16"/>
  <c r="K142" i="16"/>
  <c r="L142" i="16" s="1"/>
  <c r="I142" i="16"/>
  <c r="G142" i="16"/>
  <c r="M141" i="16"/>
  <c r="K141" i="16"/>
  <c r="L141" i="16" s="1"/>
  <c r="I141" i="16"/>
  <c r="G141" i="16"/>
  <c r="M140" i="16"/>
  <c r="K140" i="16"/>
  <c r="L140" i="16" s="1"/>
  <c r="I140" i="16"/>
  <c r="G140" i="16"/>
  <c r="M139" i="16"/>
  <c r="K139" i="16"/>
  <c r="L139" i="16" s="1"/>
  <c r="I139" i="16"/>
  <c r="G139" i="16"/>
  <c r="M138" i="16"/>
  <c r="K138" i="16"/>
  <c r="L138" i="16" s="1"/>
  <c r="I138" i="16"/>
  <c r="G138" i="16"/>
  <c r="M137" i="16"/>
  <c r="K137" i="16"/>
  <c r="L137" i="16" s="1"/>
  <c r="I137" i="16"/>
  <c r="G137" i="16"/>
  <c r="M136" i="16"/>
  <c r="K136" i="16"/>
  <c r="L136" i="16" s="1"/>
  <c r="I136" i="16"/>
  <c r="G136" i="16"/>
  <c r="M135" i="16"/>
  <c r="K135" i="16"/>
  <c r="L135" i="16" s="1"/>
  <c r="I135" i="16"/>
  <c r="G135" i="16"/>
  <c r="M134" i="16"/>
  <c r="K134" i="16"/>
  <c r="L134" i="16" s="1"/>
  <c r="I134" i="16"/>
  <c r="G134" i="16"/>
  <c r="M133" i="16"/>
  <c r="K133" i="16"/>
  <c r="L133" i="16" s="1"/>
  <c r="I133" i="16"/>
  <c r="G133" i="16"/>
  <c r="M132" i="16"/>
  <c r="K132" i="16"/>
  <c r="L132" i="16" s="1"/>
  <c r="I132" i="16"/>
  <c r="G132" i="16"/>
  <c r="M131" i="16"/>
  <c r="K131" i="16"/>
  <c r="L131" i="16" s="1"/>
  <c r="I131" i="16"/>
  <c r="G131" i="16"/>
  <c r="M130" i="16"/>
  <c r="K130" i="16"/>
  <c r="L130" i="16" s="1"/>
  <c r="I130" i="16"/>
  <c r="G130" i="16"/>
  <c r="M129" i="16"/>
  <c r="K129" i="16"/>
  <c r="L129" i="16" s="1"/>
  <c r="I129" i="16"/>
  <c r="G129" i="16"/>
  <c r="M128" i="16"/>
  <c r="K128" i="16"/>
  <c r="L128" i="16" s="1"/>
  <c r="I128" i="16"/>
  <c r="G128" i="16"/>
  <c r="M127" i="16"/>
  <c r="K127" i="16"/>
  <c r="L127" i="16" s="1"/>
  <c r="I127" i="16"/>
  <c r="G127" i="16"/>
  <c r="M126" i="16"/>
  <c r="K126" i="16"/>
  <c r="L126" i="16" s="1"/>
  <c r="I126" i="16"/>
  <c r="G126" i="16"/>
  <c r="M125" i="16"/>
  <c r="K125" i="16"/>
  <c r="L125" i="16" s="1"/>
  <c r="I125" i="16"/>
  <c r="G125" i="16"/>
  <c r="M124" i="16"/>
  <c r="K124" i="16"/>
  <c r="L124" i="16" s="1"/>
  <c r="I124" i="16"/>
  <c r="G124" i="16"/>
  <c r="M123" i="16"/>
  <c r="K123" i="16"/>
  <c r="L123" i="16" s="1"/>
  <c r="I123" i="16"/>
  <c r="G123" i="16"/>
  <c r="M122" i="16"/>
  <c r="K122" i="16"/>
  <c r="L122" i="16" s="1"/>
  <c r="I122" i="16"/>
  <c r="G122" i="16"/>
  <c r="M121" i="16"/>
  <c r="K121" i="16"/>
  <c r="L121" i="16" s="1"/>
  <c r="I121" i="16"/>
  <c r="G121" i="16"/>
  <c r="M120" i="16"/>
  <c r="K120" i="16"/>
  <c r="L120" i="16" s="1"/>
  <c r="I120" i="16"/>
  <c r="G120" i="16"/>
  <c r="M119" i="16"/>
  <c r="K119" i="16"/>
  <c r="L119" i="16" s="1"/>
  <c r="I119" i="16"/>
  <c r="G119" i="16"/>
  <c r="M111" i="16"/>
  <c r="K111" i="16"/>
  <c r="L111" i="16" s="1"/>
  <c r="I111" i="16"/>
  <c r="G111" i="16"/>
  <c r="M110" i="16"/>
  <c r="K110" i="16"/>
  <c r="L110" i="16" s="1"/>
  <c r="I110" i="16"/>
  <c r="G110" i="16"/>
  <c r="M109" i="16"/>
  <c r="K109" i="16"/>
  <c r="L109" i="16" s="1"/>
  <c r="I109" i="16"/>
  <c r="G109" i="16"/>
  <c r="M108" i="16"/>
  <c r="K108" i="16"/>
  <c r="L108" i="16" s="1"/>
  <c r="I108" i="16"/>
  <c r="G108" i="16"/>
  <c r="M107" i="16"/>
  <c r="K107" i="16"/>
  <c r="L107" i="16" s="1"/>
  <c r="I107" i="16"/>
  <c r="G107" i="16"/>
  <c r="M106" i="16"/>
  <c r="K106" i="16"/>
  <c r="L106" i="16" s="1"/>
  <c r="I106" i="16"/>
  <c r="G106" i="16"/>
  <c r="M105" i="16"/>
  <c r="K105" i="16"/>
  <c r="L105" i="16" s="1"/>
  <c r="I105" i="16"/>
  <c r="G105" i="16"/>
  <c r="M104" i="16"/>
  <c r="K104" i="16"/>
  <c r="L104" i="16" s="1"/>
  <c r="I104" i="16"/>
  <c r="G104" i="16"/>
  <c r="M103" i="16"/>
  <c r="K103" i="16"/>
  <c r="L103" i="16" s="1"/>
  <c r="I103" i="16"/>
  <c r="G103" i="16"/>
  <c r="M102" i="16"/>
  <c r="K102" i="16"/>
  <c r="L102" i="16" s="1"/>
  <c r="I102" i="16"/>
  <c r="G102" i="16"/>
  <c r="M101" i="16"/>
  <c r="K101" i="16"/>
  <c r="L101" i="16" s="1"/>
  <c r="I101" i="16"/>
  <c r="G101" i="16"/>
  <c r="M100" i="16"/>
  <c r="K100" i="16"/>
  <c r="L100" i="16" s="1"/>
  <c r="I100" i="16"/>
  <c r="G100" i="16"/>
  <c r="M99" i="16"/>
  <c r="K99" i="16"/>
  <c r="L99" i="16" s="1"/>
  <c r="I99" i="16"/>
  <c r="G99" i="16"/>
  <c r="M98" i="16"/>
  <c r="K98" i="16"/>
  <c r="L98" i="16" s="1"/>
  <c r="I98" i="16"/>
  <c r="G98" i="16"/>
  <c r="M97" i="16"/>
  <c r="K97" i="16"/>
  <c r="L97" i="16" s="1"/>
  <c r="I97" i="16"/>
  <c r="G97" i="16"/>
  <c r="M96" i="16"/>
  <c r="K96" i="16"/>
  <c r="L96" i="16" s="1"/>
  <c r="I96" i="16"/>
  <c r="G96" i="16"/>
  <c r="M95" i="16"/>
  <c r="K95" i="16"/>
  <c r="L95" i="16" s="1"/>
  <c r="I95" i="16"/>
  <c r="G95" i="16"/>
  <c r="M94" i="16"/>
  <c r="K94" i="16"/>
  <c r="L94" i="16" s="1"/>
  <c r="I94" i="16"/>
  <c r="G94" i="16"/>
  <c r="M93" i="16"/>
  <c r="K93" i="16"/>
  <c r="L93" i="16" s="1"/>
  <c r="I93" i="16"/>
  <c r="G93" i="16"/>
  <c r="M92" i="16"/>
  <c r="K92" i="16"/>
  <c r="L92" i="16" s="1"/>
  <c r="I92" i="16"/>
  <c r="G92" i="16"/>
  <c r="M91" i="16"/>
  <c r="K91" i="16"/>
  <c r="L91" i="16" s="1"/>
  <c r="I91" i="16"/>
  <c r="G91" i="16"/>
  <c r="M90" i="16"/>
  <c r="K90" i="16"/>
  <c r="L90" i="16" s="1"/>
  <c r="I90" i="16"/>
  <c r="G90" i="16"/>
  <c r="M89" i="16"/>
  <c r="K89" i="16"/>
  <c r="L89" i="16" s="1"/>
  <c r="I89" i="16"/>
  <c r="G89" i="16"/>
  <c r="M88" i="16"/>
  <c r="K88" i="16"/>
  <c r="L88" i="16" s="1"/>
  <c r="I88" i="16"/>
  <c r="G88" i="16"/>
  <c r="M87" i="16"/>
  <c r="K87" i="16"/>
  <c r="L87" i="16" s="1"/>
  <c r="I87" i="16"/>
  <c r="G87" i="16"/>
  <c r="M86" i="16"/>
  <c r="K86" i="16"/>
  <c r="L86" i="16" s="1"/>
  <c r="I86" i="16"/>
  <c r="G86" i="16"/>
  <c r="M85" i="16"/>
  <c r="K85" i="16"/>
  <c r="L85" i="16" s="1"/>
  <c r="I85" i="16"/>
  <c r="G85" i="16"/>
  <c r="M84" i="16"/>
  <c r="K84" i="16"/>
  <c r="L84" i="16" s="1"/>
  <c r="I84" i="16"/>
  <c r="G84" i="16"/>
  <c r="M83" i="16"/>
  <c r="K83" i="16"/>
  <c r="L83" i="16" s="1"/>
  <c r="I83" i="16"/>
  <c r="G83" i="16"/>
  <c r="M82" i="16"/>
  <c r="K82" i="16"/>
  <c r="L82" i="16" s="1"/>
  <c r="I82" i="16"/>
  <c r="G82" i="16"/>
  <c r="M81" i="16"/>
  <c r="K81" i="16"/>
  <c r="L81" i="16" s="1"/>
  <c r="I81" i="16"/>
  <c r="G81" i="16"/>
  <c r="M72" i="16"/>
  <c r="K72" i="16"/>
  <c r="L72" i="16" s="1"/>
  <c r="I72" i="16"/>
  <c r="G72" i="16"/>
  <c r="M71" i="16"/>
  <c r="K71" i="16"/>
  <c r="L71" i="16" s="1"/>
  <c r="I71" i="16"/>
  <c r="G71" i="16"/>
  <c r="M70" i="16"/>
  <c r="K70" i="16"/>
  <c r="L70" i="16" s="1"/>
  <c r="I70" i="16"/>
  <c r="G70" i="16"/>
  <c r="M69" i="16"/>
  <c r="K69" i="16"/>
  <c r="I69" i="16"/>
  <c r="G69" i="16"/>
  <c r="M68" i="16"/>
  <c r="K68" i="16"/>
  <c r="L68" i="16" s="1"/>
  <c r="I68" i="16"/>
  <c r="G68" i="16"/>
  <c r="M67" i="16"/>
  <c r="K67" i="16"/>
  <c r="L67" i="16" s="1"/>
  <c r="I67" i="16"/>
  <c r="G67" i="16"/>
  <c r="M66" i="16"/>
  <c r="K66" i="16"/>
  <c r="L66" i="16" s="1"/>
  <c r="O66" i="16" s="1"/>
  <c r="I66" i="16"/>
  <c r="G66" i="16"/>
  <c r="M65" i="16"/>
  <c r="K65" i="16"/>
  <c r="I65" i="16"/>
  <c r="G65" i="16"/>
  <c r="M64" i="16"/>
  <c r="K64" i="16"/>
  <c r="L64" i="16" s="1"/>
  <c r="I64" i="16"/>
  <c r="G64" i="16"/>
  <c r="M63" i="16"/>
  <c r="K63" i="16"/>
  <c r="L63" i="16" s="1"/>
  <c r="I63" i="16"/>
  <c r="G63" i="16"/>
  <c r="M62" i="16"/>
  <c r="K62" i="16"/>
  <c r="L62" i="16" s="1"/>
  <c r="O62" i="16" s="1"/>
  <c r="I62" i="16"/>
  <c r="G62" i="16"/>
  <c r="C62" i="16"/>
  <c r="M61" i="16"/>
  <c r="K61" i="16"/>
  <c r="I61" i="16"/>
  <c r="G61" i="16"/>
  <c r="M60" i="16"/>
  <c r="K60" i="16"/>
  <c r="L60" i="16" s="1"/>
  <c r="I60" i="16"/>
  <c r="G60" i="16"/>
  <c r="M59" i="16"/>
  <c r="K59" i="16"/>
  <c r="L59" i="16" s="1"/>
  <c r="I59" i="16"/>
  <c r="G59" i="16"/>
  <c r="M58" i="16"/>
  <c r="K58" i="16"/>
  <c r="L58" i="16" s="1"/>
  <c r="I58" i="16"/>
  <c r="G58" i="16"/>
  <c r="M57" i="16"/>
  <c r="K57" i="16"/>
  <c r="I57" i="16"/>
  <c r="G57" i="16"/>
  <c r="M56" i="16"/>
  <c r="K56" i="16"/>
  <c r="L56" i="16" s="1"/>
  <c r="I56" i="16"/>
  <c r="G56" i="16"/>
  <c r="M55" i="16"/>
  <c r="K55" i="16"/>
  <c r="L55" i="16" s="1"/>
  <c r="I55" i="16"/>
  <c r="G55" i="16"/>
  <c r="M54" i="16"/>
  <c r="K54" i="16"/>
  <c r="L54" i="16" s="1"/>
  <c r="I54" i="16"/>
  <c r="G54" i="16"/>
  <c r="M53" i="16"/>
  <c r="K53" i="16"/>
  <c r="I53" i="16"/>
  <c r="G53" i="16"/>
  <c r="M52" i="16"/>
  <c r="K52" i="16"/>
  <c r="L52" i="16" s="1"/>
  <c r="I52" i="16"/>
  <c r="G52" i="16"/>
  <c r="M51" i="16"/>
  <c r="K51" i="16"/>
  <c r="L51" i="16" s="1"/>
  <c r="I51" i="16"/>
  <c r="G51" i="16"/>
  <c r="M50" i="16"/>
  <c r="K50" i="16"/>
  <c r="L50" i="16" s="1"/>
  <c r="I50" i="16"/>
  <c r="G50" i="16"/>
  <c r="M49" i="16"/>
  <c r="K49" i="16"/>
  <c r="I49" i="16"/>
  <c r="G49" i="16"/>
  <c r="M48" i="16"/>
  <c r="K48" i="16"/>
  <c r="L48" i="16" s="1"/>
  <c r="I48" i="16"/>
  <c r="G48" i="16"/>
  <c r="M47" i="16"/>
  <c r="K47" i="16"/>
  <c r="L47" i="16" s="1"/>
  <c r="I47" i="16"/>
  <c r="G47" i="16"/>
  <c r="M46" i="16"/>
  <c r="K46" i="16"/>
  <c r="L46" i="16" s="1"/>
  <c r="I46" i="16"/>
  <c r="G46" i="16"/>
  <c r="M45" i="16"/>
  <c r="K45" i="16"/>
  <c r="I45" i="16"/>
  <c r="G45" i="16"/>
  <c r="M39" i="16"/>
  <c r="K39" i="16"/>
  <c r="L39" i="16" s="1"/>
  <c r="I39" i="16"/>
  <c r="G39" i="16"/>
  <c r="M38" i="16"/>
  <c r="K38" i="16"/>
  <c r="L38" i="16" s="1"/>
  <c r="I38" i="16"/>
  <c r="G38" i="16"/>
  <c r="M37" i="16"/>
  <c r="K37" i="16"/>
  <c r="L37" i="16" s="1"/>
  <c r="I37" i="16"/>
  <c r="G37" i="16"/>
  <c r="M36" i="16"/>
  <c r="K36" i="16"/>
  <c r="I36" i="16"/>
  <c r="G36" i="16"/>
  <c r="M35" i="16"/>
  <c r="K35" i="16"/>
  <c r="I35" i="16"/>
  <c r="G35" i="16"/>
  <c r="M34" i="16"/>
  <c r="K34" i="16"/>
  <c r="L34" i="16" s="1"/>
  <c r="I34" i="16"/>
  <c r="G34" i="16"/>
  <c r="M33" i="16"/>
  <c r="K33" i="16"/>
  <c r="L33" i="16" s="1"/>
  <c r="I33" i="16"/>
  <c r="G33" i="16"/>
  <c r="M32" i="16"/>
  <c r="K32" i="16"/>
  <c r="I32" i="16"/>
  <c r="G32" i="16"/>
  <c r="M31" i="16"/>
  <c r="K31" i="16"/>
  <c r="L31" i="16" s="1"/>
  <c r="I31" i="16"/>
  <c r="G31" i="16"/>
  <c r="M30" i="16"/>
  <c r="K30" i="16"/>
  <c r="L30" i="16" s="1"/>
  <c r="I30" i="16"/>
  <c r="G30" i="16"/>
  <c r="M29" i="16"/>
  <c r="K29" i="16"/>
  <c r="L29" i="16" s="1"/>
  <c r="I29" i="16"/>
  <c r="G29" i="16"/>
  <c r="M28" i="16"/>
  <c r="K28" i="16"/>
  <c r="I28" i="16"/>
  <c r="G28" i="16"/>
  <c r="M27" i="16"/>
  <c r="K27" i="16"/>
  <c r="L27" i="16" s="1"/>
  <c r="I27" i="16"/>
  <c r="G27" i="16"/>
  <c r="M26" i="16"/>
  <c r="K26" i="16"/>
  <c r="I26" i="16"/>
  <c r="G26" i="16"/>
  <c r="M25" i="16"/>
  <c r="K25" i="16"/>
  <c r="L25" i="16" s="1"/>
  <c r="I25" i="16"/>
  <c r="G25" i="16"/>
  <c r="M24" i="16"/>
  <c r="K24" i="16"/>
  <c r="I24" i="16"/>
  <c r="G24" i="16"/>
  <c r="M23" i="16"/>
  <c r="K23" i="16"/>
  <c r="L23" i="16" s="1"/>
  <c r="I23" i="16"/>
  <c r="G23" i="16"/>
  <c r="M22" i="16"/>
  <c r="K22" i="16"/>
  <c r="L22" i="16" s="1"/>
  <c r="I22" i="16"/>
  <c r="G22" i="16"/>
  <c r="M21" i="16"/>
  <c r="K21" i="16"/>
  <c r="L21" i="16" s="1"/>
  <c r="I21" i="16"/>
  <c r="G21" i="16"/>
  <c r="M20" i="16"/>
  <c r="K20" i="16"/>
  <c r="I20" i="16"/>
  <c r="G20" i="16"/>
  <c r="M19" i="16"/>
  <c r="K19" i="16"/>
  <c r="L19" i="16" s="1"/>
  <c r="I19" i="16"/>
  <c r="G19" i="16"/>
  <c r="M18" i="16"/>
  <c r="K18" i="16"/>
  <c r="L18" i="16" s="1"/>
  <c r="I18" i="16"/>
  <c r="G18" i="16"/>
  <c r="M17" i="16"/>
  <c r="K17" i="16"/>
  <c r="L17" i="16" s="1"/>
  <c r="I17" i="16"/>
  <c r="G17" i="16"/>
  <c r="M16" i="16"/>
  <c r="K16" i="16"/>
  <c r="I16" i="16"/>
  <c r="G16" i="16"/>
  <c r="M15" i="16"/>
  <c r="K15" i="16"/>
  <c r="L15" i="16" s="1"/>
  <c r="I15" i="16"/>
  <c r="G15" i="16"/>
  <c r="M14" i="16"/>
  <c r="K14" i="16"/>
  <c r="L14" i="16" s="1"/>
  <c r="I14" i="16"/>
  <c r="G14" i="16"/>
  <c r="M13" i="16"/>
  <c r="K13" i="16"/>
  <c r="L13" i="16" s="1"/>
  <c r="I13" i="16"/>
  <c r="G13" i="16"/>
  <c r="M12" i="16"/>
  <c r="K12" i="16"/>
  <c r="I12" i="16"/>
  <c r="G12" i="16"/>
  <c r="M11" i="16"/>
  <c r="K11" i="16"/>
  <c r="I11" i="16"/>
  <c r="G11" i="16"/>
  <c r="M10" i="16"/>
  <c r="K10" i="16"/>
  <c r="I10" i="16"/>
  <c r="G10" i="16"/>
  <c r="M9" i="16"/>
  <c r="K9" i="16"/>
  <c r="L9" i="16" s="1"/>
  <c r="I9" i="16"/>
  <c r="G9" i="16"/>
  <c r="M39" i="3"/>
  <c r="K39" i="3"/>
  <c r="L39" i="3" s="1"/>
  <c r="I39" i="3"/>
  <c r="G39" i="3"/>
  <c r="M38" i="3"/>
  <c r="K38" i="3"/>
  <c r="L38" i="3" s="1"/>
  <c r="I38" i="3"/>
  <c r="G38" i="3"/>
  <c r="M37" i="3"/>
  <c r="K37" i="3"/>
  <c r="L37" i="3" s="1"/>
  <c r="I37" i="3"/>
  <c r="G37" i="3"/>
  <c r="M36" i="3"/>
  <c r="K36" i="3"/>
  <c r="L36" i="3" s="1"/>
  <c r="I36" i="3"/>
  <c r="G36" i="3"/>
  <c r="M35" i="3"/>
  <c r="K35" i="3"/>
  <c r="L35" i="3" s="1"/>
  <c r="I35" i="3"/>
  <c r="G35" i="3"/>
  <c r="M34" i="3"/>
  <c r="K34" i="3"/>
  <c r="L34" i="3" s="1"/>
  <c r="I34" i="3"/>
  <c r="G34" i="3"/>
  <c r="M33" i="3"/>
  <c r="K33" i="3"/>
  <c r="L33" i="3" s="1"/>
  <c r="I33" i="3"/>
  <c r="G33" i="3"/>
  <c r="M32" i="3"/>
  <c r="K32" i="3"/>
  <c r="L32" i="3" s="1"/>
  <c r="I32" i="3"/>
  <c r="G32" i="3"/>
  <c r="M31" i="3"/>
  <c r="K31" i="3"/>
  <c r="L31" i="3" s="1"/>
  <c r="I31" i="3"/>
  <c r="G31" i="3"/>
  <c r="M30" i="3"/>
  <c r="K30" i="3"/>
  <c r="L30" i="3" s="1"/>
  <c r="I30" i="3"/>
  <c r="G30" i="3"/>
  <c r="M29" i="3"/>
  <c r="K29" i="3"/>
  <c r="L29" i="3" s="1"/>
  <c r="I29" i="3"/>
  <c r="G29" i="3"/>
  <c r="M28" i="3"/>
  <c r="K28" i="3"/>
  <c r="L28" i="3" s="1"/>
  <c r="O28" i="3" s="1"/>
  <c r="I28" i="3"/>
  <c r="G28" i="3"/>
  <c r="M27" i="3"/>
  <c r="K27" i="3"/>
  <c r="L27" i="3" s="1"/>
  <c r="I27" i="3"/>
  <c r="G27" i="3"/>
  <c r="M26" i="3"/>
  <c r="L26" i="3"/>
  <c r="K26" i="3"/>
  <c r="I26" i="3"/>
  <c r="G26" i="3"/>
  <c r="M25" i="3"/>
  <c r="K25" i="3"/>
  <c r="L25" i="3" s="1"/>
  <c r="I25" i="3"/>
  <c r="G25" i="3"/>
  <c r="M24" i="3"/>
  <c r="K24" i="3"/>
  <c r="L24" i="3" s="1"/>
  <c r="I24" i="3"/>
  <c r="G24" i="3"/>
  <c r="M23" i="3"/>
  <c r="K23" i="3"/>
  <c r="L23" i="3" s="1"/>
  <c r="I23" i="3"/>
  <c r="G23" i="3"/>
  <c r="M22" i="3"/>
  <c r="K22" i="3"/>
  <c r="L22" i="3" s="1"/>
  <c r="I22" i="3"/>
  <c r="G22" i="3"/>
  <c r="M21" i="3"/>
  <c r="K21" i="3"/>
  <c r="L21" i="3" s="1"/>
  <c r="I21" i="3"/>
  <c r="G21" i="3"/>
  <c r="M20" i="3"/>
  <c r="K20" i="3"/>
  <c r="L20" i="3" s="1"/>
  <c r="I20" i="3"/>
  <c r="G20" i="3"/>
  <c r="M19" i="3"/>
  <c r="K19" i="3"/>
  <c r="L19" i="3" s="1"/>
  <c r="I19" i="3"/>
  <c r="G19" i="3"/>
  <c r="M18" i="3"/>
  <c r="K18" i="3"/>
  <c r="L18" i="3" s="1"/>
  <c r="I18" i="3"/>
  <c r="G18" i="3"/>
  <c r="M17" i="3"/>
  <c r="K17" i="3"/>
  <c r="L17" i="3" s="1"/>
  <c r="I17" i="3"/>
  <c r="G17" i="3"/>
  <c r="M16" i="3"/>
  <c r="K16" i="3"/>
  <c r="L16" i="3" s="1"/>
  <c r="I16" i="3"/>
  <c r="G16" i="3"/>
  <c r="M15" i="3"/>
  <c r="K15" i="3"/>
  <c r="L15" i="3" s="1"/>
  <c r="I15" i="3"/>
  <c r="G15" i="3"/>
  <c r="M14" i="3"/>
  <c r="K14" i="3"/>
  <c r="L14" i="3" s="1"/>
  <c r="I14" i="3"/>
  <c r="G14" i="3"/>
  <c r="M13" i="3"/>
  <c r="K13" i="3"/>
  <c r="L13" i="3" s="1"/>
  <c r="I13" i="3"/>
  <c r="G13" i="3"/>
  <c r="M12" i="3"/>
  <c r="K12" i="3"/>
  <c r="L12" i="3" s="1"/>
  <c r="I12" i="3"/>
  <c r="G12" i="3"/>
  <c r="M11" i="3"/>
  <c r="K11" i="3"/>
  <c r="L11" i="3" s="1"/>
  <c r="I11" i="3"/>
  <c r="G11" i="3"/>
  <c r="M10" i="3"/>
  <c r="K10" i="3"/>
  <c r="L10" i="3" s="1"/>
  <c r="I10" i="3"/>
  <c r="G10" i="3"/>
  <c r="M9" i="3"/>
  <c r="K9" i="3"/>
  <c r="L9" i="3" s="1"/>
  <c r="I9" i="3"/>
  <c r="G9" i="3"/>
  <c r="M36" i="4"/>
  <c r="K36" i="4"/>
  <c r="L36" i="4" s="1"/>
  <c r="I36" i="4"/>
  <c r="G36" i="4"/>
  <c r="M35" i="4"/>
  <c r="K35" i="4"/>
  <c r="L35" i="4" s="1"/>
  <c r="I35" i="4"/>
  <c r="G35" i="4"/>
  <c r="M34" i="4"/>
  <c r="K34" i="4"/>
  <c r="L34" i="4" s="1"/>
  <c r="I34" i="4"/>
  <c r="G34" i="4"/>
  <c r="M33" i="4"/>
  <c r="K33" i="4"/>
  <c r="L33" i="4" s="1"/>
  <c r="I33" i="4"/>
  <c r="G33" i="4"/>
  <c r="M32" i="4"/>
  <c r="K32" i="4"/>
  <c r="L32" i="4" s="1"/>
  <c r="I32" i="4"/>
  <c r="G32" i="4"/>
  <c r="M31" i="4"/>
  <c r="K31" i="4"/>
  <c r="L31" i="4" s="1"/>
  <c r="I31" i="4"/>
  <c r="G31" i="4"/>
  <c r="M30" i="4"/>
  <c r="K30" i="4"/>
  <c r="L30" i="4" s="1"/>
  <c r="I30" i="4"/>
  <c r="G30" i="4"/>
  <c r="M29" i="4"/>
  <c r="K29" i="4"/>
  <c r="I29" i="4"/>
  <c r="C29" i="4" s="1"/>
  <c r="G29" i="4"/>
  <c r="M28" i="4"/>
  <c r="K28" i="4"/>
  <c r="L28" i="4" s="1"/>
  <c r="I28" i="4"/>
  <c r="G28" i="4"/>
  <c r="M27" i="4"/>
  <c r="K27" i="4"/>
  <c r="L27" i="4" s="1"/>
  <c r="I27" i="4"/>
  <c r="G27" i="4"/>
  <c r="M26" i="4"/>
  <c r="K26" i="4"/>
  <c r="L26" i="4" s="1"/>
  <c r="I26" i="4"/>
  <c r="G26" i="4"/>
  <c r="M25" i="4"/>
  <c r="K25" i="4"/>
  <c r="I25" i="4"/>
  <c r="G25" i="4"/>
  <c r="M24" i="4"/>
  <c r="K24" i="4"/>
  <c r="L24" i="4" s="1"/>
  <c r="I24" i="4"/>
  <c r="G24" i="4"/>
  <c r="M23" i="4"/>
  <c r="K23" i="4"/>
  <c r="L23" i="4" s="1"/>
  <c r="I23" i="4"/>
  <c r="G23" i="4"/>
  <c r="M22" i="4"/>
  <c r="K22" i="4"/>
  <c r="L22" i="4" s="1"/>
  <c r="I22" i="4"/>
  <c r="G22" i="4"/>
  <c r="M21" i="4"/>
  <c r="K21" i="4"/>
  <c r="L21" i="4" s="1"/>
  <c r="I21" i="4"/>
  <c r="G21" i="4"/>
  <c r="M20" i="4"/>
  <c r="K20" i="4"/>
  <c r="L20" i="4" s="1"/>
  <c r="I20" i="4"/>
  <c r="G20" i="4"/>
  <c r="M19" i="4"/>
  <c r="K19" i="4"/>
  <c r="L19" i="4" s="1"/>
  <c r="I19" i="4"/>
  <c r="G19" i="4"/>
  <c r="M18" i="4"/>
  <c r="K18" i="4"/>
  <c r="L18" i="4" s="1"/>
  <c r="I18" i="4"/>
  <c r="G18" i="4"/>
  <c r="M17" i="4"/>
  <c r="K17" i="4"/>
  <c r="L17" i="4" s="1"/>
  <c r="I17" i="4"/>
  <c r="G17" i="4"/>
  <c r="M16" i="4"/>
  <c r="K16" i="4"/>
  <c r="L16" i="4" s="1"/>
  <c r="I16" i="4"/>
  <c r="G16" i="4"/>
  <c r="M15" i="4"/>
  <c r="K15" i="4"/>
  <c r="L15" i="4" s="1"/>
  <c r="I15" i="4"/>
  <c r="G15" i="4"/>
  <c r="M14" i="4"/>
  <c r="K14" i="4"/>
  <c r="L14" i="4" s="1"/>
  <c r="I14" i="4"/>
  <c r="G14" i="4"/>
  <c r="M13" i="4"/>
  <c r="K13" i="4"/>
  <c r="I13" i="4"/>
  <c r="G13" i="4"/>
  <c r="M12" i="4"/>
  <c r="K12" i="4"/>
  <c r="L12" i="4" s="1"/>
  <c r="I12" i="4"/>
  <c r="G12" i="4"/>
  <c r="M11" i="4"/>
  <c r="K11" i="4"/>
  <c r="L11" i="4" s="1"/>
  <c r="I11" i="4"/>
  <c r="G11" i="4"/>
  <c r="M10" i="4"/>
  <c r="K10" i="4"/>
  <c r="L10" i="4" s="1"/>
  <c r="I10" i="4"/>
  <c r="G10" i="4"/>
  <c r="M9" i="4"/>
  <c r="K9" i="4"/>
  <c r="I9" i="4"/>
  <c r="G9" i="4"/>
  <c r="O9" i="5"/>
  <c r="P9" i="5"/>
  <c r="Q9" i="5"/>
  <c r="O10" i="5"/>
  <c r="P10" i="5"/>
  <c r="Q10" i="5" s="1"/>
  <c r="O11" i="5"/>
  <c r="Q11" i="5" s="1"/>
  <c r="P11" i="5"/>
  <c r="O12" i="5"/>
  <c r="Q12" i="5" s="1"/>
  <c r="P12" i="5"/>
  <c r="O13" i="5"/>
  <c r="P13" i="5"/>
  <c r="Q13" i="5"/>
  <c r="O14" i="5"/>
  <c r="P14" i="5"/>
  <c r="Q14" i="5" s="1"/>
  <c r="O15" i="5"/>
  <c r="Q15" i="5" s="1"/>
  <c r="P15" i="5"/>
  <c r="O16" i="5"/>
  <c r="Q16" i="5" s="1"/>
  <c r="P16" i="5"/>
  <c r="O17" i="5"/>
  <c r="P17" i="5"/>
  <c r="Q17" i="5"/>
  <c r="O18" i="5"/>
  <c r="P18" i="5"/>
  <c r="Q18" i="5" s="1"/>
  <c r="O19" i="5"/>
  <c r="Q19" i="5" s="1"/>
  <c r="P19" i="5"/>
  <c r="O20" i="5"/>
  <c r="Q20" i="5" s="1"/>
  <c r="P20" i="5"/>
  <c r="O21" i="5"/>
  <c r="P21" i="5"/>
  <c r="Q21" i="5"/>
  <c r="O22" i="5"/>
  <c r="P22" i="5"/>
  <c r="Q22" i="5" s="1"/>
  <c r="O23" i="5"/>
  <c r="Q23" i="5" s="1"/>
  <c r="P23" i="5"/>
  <c r="O24" i="5"/>
  <c r="Q24" i="5" s="1"/>
  <c r="P24" i="5"/>
  <c r="O25" i="5"/>
  <c r="P25" i="5"/>
  <c r="Q25" i="5"/>
  <c r="O26" i="5"/>
  <c r="P26" i="5"/>
  <c r="Q26" i="5" s="1"/>
  <c r="O27" i="5"/>
  <c r="Q27" i="5" s="1"/>
  <c r="P27" i="5"/>
  <c r="O28" i="5"/>
  <c r="Q28" i="5" s="1"/>
  <c r="P28" i="5"/>
  <c r="O29" i="5"/>
  <c r="P29" i="5"/>
  <c r="Q29" i="5"/>
  <c r="O30" i="5"/>
  <c r="P30" i="5"/>
  <c r="Q30" i="5" s="1"/>
  <c r="O31" i="5"/>
  <c r="Q31" i="5" s="1"/>
  <c r="P31" i="5"/>
  <c r="O32" i="5"/>
  <c r="Q32" i="5" s="1"/>
  <c r="P32" i="5"/>
  <c r="O33" i="5"/>
  <c r="P33" i="5"/>
  <c r="Q33" i="5"/>
  <c r="O34" i="5"/>
  <c r="P34" i="5"/>
  <c r="Q34" i="5" s="1"/>
  <c r="O35" i="5"/>
  <c r="Q35" i="5" s="1"/>
  <c r="P35" i="5"/>
  <c r="O36" i="5"/>
  <c r="Q36" i="5" s="1"/>
  <c r="P36" i="5"/>
  <c r="O37" i="5"/>
  <c r="P37" i="5"/>
  <c r="Q37" i="5"/>
  <c r="M39" i="5"/>
  <c r="K39" i="5"/>
  <c r="L39" i="5" s="1"/>
  <c r="I39" i="5"/>
  <c r="G39" i="5"/>
  <c r="M38" i="5"/>
  <c r="K38" i="5"/>
  <c r="L38" i="5" s="1"/>
  <c r="I38" i="5"/>
  <c r="C38" i="5" s="1"/>
  <c r="G38" i="5"/>
  <c r="M37" i="5"/>
  <c r="K37" i="5"/>
  <c r="L37" i="5" s="1"/>
  <c r="I37" i="5"/>
  <c r="G37" i="5"/>
  <c r="M36" i="5"/>
  <c r="L36" i="5"/>
  <c r="K36" i="5"/>
  <c r="I36" i="5"/>
  <c r="G36" i="5"/>
  <c r="M35" i="5"/>
  <c r="K35" i="5"/>
  <c r="L35" i="5" s="1"/>
  <c r="I35" i="5"/>
  <c r="G35" i="5"/>
  <c r="M34" i="5"/>
  <c r="L34" i="5"/>
  <c r="K34" i="5"/>
  <c r="I34" i="5"/>
  <c r="G34" i="5"/>
  <c r="M33" i="5"/>
  <c r="K33" i="5"/>
  <c r="L33" i="5" s="1"/>
  <c r="I33" i="5"/>
  <c r="G33" i="5"/>
  <c r="M32" i="5"/>
  <c r="K32" i="5"/>
  <c r="L32" i="5" s="1"/>
  <c r="I32" i="5"/>
  <c r="G32" i="5"/>
  <c r="C32" i="5" s="1"/>
  <c r="M31" i="5"/>
  <c r="K31" i="5"/>
  <c r="L31" i="5" s="1"/>
  <c r="I31" i="5"/>
  <c r="G31" i="5"/>
  <c r="M30" i="5"/>
  <c r="K30" i="5"/>
  <c r="L30" i="5" s="1"/>
  <c r="I30" i="5"/>
  <c r="G30" i="5"/>
  <c r="M29" i="5"/>
  <c r="K29" i="5"/>
  <c r="L29" i="5" s="1"/>
  <c r="I29" i="5"/>
  <c r="G29" i="5"/>
  <c r="M28" i="5"/>
  <c r="L28" i="5"/>
  <c r="K28" i="5"/>
  <c r="I28" i="5"/>
  <c r="G28" i="5"/>
  <c r="M27" i="5"/>
  <c r="K27" i="5"/>
  <c r="L27" i="5" s="1"/>
  <c r="I27" i="5"/>
  <c r="G27" i="5"/>
  <c r="M26" i="5"/>
  <c r="L26" i="5"/>
  <c r="K26" i="5"/>
  <c r="I26" i="5"/>
  <c r="G26" i="5"/>
  <c r="C26" i="5"/>
  <c r="M25" i="5"/>
  <c r="K25" i="5"/>
  <c r="L25" i="5" s="1"/>
  <c r="I25" i="5"/>
  <c r="G25" i="5"/>
  <c r="M24" i="5"/>
  <c r="K24" i="5"/>
  <c r="L24" i="5" s="1"/>
  <c r="I24" i="5"/>
  <c r="G24" i="5"/>
  <c r="C24" i="5" s="1"/>
  <c r="M23" i="5"/>
  <c r="K23" i="5"/>
  <c r="L23" i="5" s="1"/>
  <c r="I23" i="5"/>
  <c r="G23" i="5"/>
  <c r="M22" i="5"/>
  <c r="L22" i="5"/>
  <c r="K22" i="5"/>
  <c r="I22" i="5"/>
  <c r="G22" i="5"/>
  <c r="C22" i="5"/>
  <c r="M21" i="5"/>
  <c r="K21" i="5"/>
  <c r="L21" i="5" s="1"/>
  <c r="I21" i="5"/>
  <c r="G21" i="5"/>
  <c r="M20" i="5"/>
  <c r="K20" i="5"/>
  <c r="L20" i="5" s="1"/>
  <c r="I20" i="5"/>
  <c r="G20" i="5"/>
  <c r="M19" i="5"/>
  <c r="K19" i="5"/>
  <c r="L19" i="5" s="1"/>
  <c r="I19" i="5"/>
  <c r="G19" i="5"/>
  <c r="M18" i="5"/>
  <c r="L18" i="5"/>
  <c r="K18" i="5"/>
  <c r="I18" i="5"/>
  <c r="C18" i="5" s="1"/>
  <c r="G18" i="5"/>
  <c r="M17" i="5"/>
  <c r="L17" i="5"/>
  <c r="K17" i="5"/>
  <c r="I17" i="5"/>
  <c r="G17" i="5"/>
  <c r="M16" i="5"/>
  <c r="K16" i="5"/>
  <c r="L16" i="5" s="1"/>
  <c r="I16" i="5"/>
  <c r="G16" i="5"/>
  <c r="M15" i="5"/>
  <c r="K15" i="5"/>
  <c r="L15" i="5" s="1"/>
  <c r="I15" i="5"/>
  <c r="G15" i="5"/>
  <c r="M14" i="5"/>
  <c r="K14" i="5"/>
  <c r="I14" i="5"/>
  <c r="G14" i="5"/>
  <c r="M13" i="5"/>
  <c r="L13" i="5"/>
  <c r="K13" i="5"/>
  <c r="I13" i="5"/>
  <c r="G13" i="5"/>
  <c r="M12" i="5"/>
  <c r="L12" i="5"/>
  <c r="K12" i="5"/>
  <c r="I12" i="5"/>
  <c r="G12" i="5"/>
  <c r="C12" i="5" s="1"/>
  <c r="M11" i="5"/>
  <c r="K11" i="5"/>
  <c r="L11" i="5" s="1"/>
  <c r="I11" i="5"/>
  <c r="G11" i="5"/>
  <c r="C11" i="5" s="1"/>
  <c r="M10" i="5"/>
  <c r="K10" i="5"/>
  <c r="L10" i="5" s="1"/>
  <c r="I10" i="5"/>
  <c r="G10" i="5"/>
  <c r="M9" i="5"/>
  <c r="K9" i="5"/>
  <c r="I9" i="5"/>
  <c r="G9" i="5"/>
  <c r="M38" i="11"/>
  <c r="K38" i="11"/>
  <c r="L38" i="11" s="1"/>
  <c r="I38" i="11"/>
  <c r="G38" i="11"/>
  <c r="M37" i="11"/>
  <c r="L37" i="11"/>
  <c r="K37" i="11"/>
  <c r="I37" i="11"/>
  <c r="G37" i="11"/>
  <c r="M36" i="11"/>
  <c r="K36" i="11"/>
  <c r="L36" i="11" s="1"/>
  <c r="I36" i="11"/>
  <c r="G36" i="11"/>
  <c r="O36" i="11" s="1"/>
  <c r="M35" i="11"/>
  <c r="L35" i="11"/>
  <c r="K35" i="11"/>
  <c r="I35" i="11"/>
  <c r="P35" i="11" s="1"/>
  <c r="G35" i="11"/>
  <c r="M34" i="11"/>
  <c r="K34" i="11"/>
  <c r="L34" i="11" s="1"/>
  <c r="I34" i="11"/>
  <c r="G34" i="11"/>
  <c r="M33" i="11"/>
  <c r="K33" i="11"/>
  <c r="L33" i="11" s="1"/>
  <c r="I33" i="11"/>
  <c r="G33" i="11"/>
  <c r="M32" i="11"/>
  <c r="K32" i="11"/>
  <c r="L32" i="11" s="1"/>
  <c r="I32" i="11"/>
  <c r="G32" i="11"/>
  <c r="M31" i="11"/>
  <c r="L31" i="11"/>
  <c r="K31" i="11"/>
  <c r="I31" i="11"/>
  <c r="G31" i="11"/>
  <c r="M30" i="11"/>
  <c r="K30" i="11"/>
  <c r="L30" i="11" s="1"/>
  <c r="I30" i="11"/>
  <c r="G30" i="11"/>
  <c r="M29" i="11"/>
  <c r="L29" i="11"/>
  <c r="K29" i="11"/>
  <c r="I29" i="11"/>
  <c r="G29" i="11"/>
  <c r="M28" i="11"/>
  <c r="K28" i="11"/>
  <c r="L28" i="11" s="1"/>
  <c r="I28" i="11"/>
  <c r="G28" i="11"/>
  <c r="M27" i="11"/>
  <c r="L27" i="11"/>
  <c r="K27" i="11"/>
  <c r="I27" i="11"/>
  <c r="P27" i="11" s="1"/>
  <c r="G27" i="11"/>
  <c r="M26" i="11"/>
  <c r="K26" i="11"/>
  <c r="L26" i="11" s="1"/>
  <c r="I26" i="11"/>
  <c r="G26" i="11"/>
  <c r="M25" i="11"/>
  <c r="K25" i="11"/>
  <c r="L25" i="11" s="1"/>
  <c r="I25" i="11"/>
  <c r="G25" i="11"/>
  <c r="M24" i="11"/>
  <c r="K24" i="11"/>
  <c r="L24" i="11" s="1"/>
  <c r="I24" i="11"/>
  <c r="G24" i="11"/>
  <c r="M23" i="11"/>
  <c r="L23" i="11"/>
  <c r="K23" i="11"/>
  <c r="I23" i="11"/>
  <c r="G23" i="11"/>
  <c r="M22" i="11"/>
  <c r="K22" i="11"/>
  <c r="L22" i="11" s="1"/>
  <c r="I22" i="11"/>
  <c r="G22" i="11"/>
  <c r="M21" i="11"/>
  <c r="L21" i="11"/>
  <c r="K21" i="11"/>
  <c r="I21" i="11"/>
  <c r="G21" i="11"/>
  <c r="M20" i="11"/>
  <c r="K20" i="11"/>
  <c r="L20" i="11" s="1"/>
  <c r="I20" i="11"/>
  <c r="G20" i="11"/>
  <c r="O20" i="11" s="1"/>
  <c r="M19" i="11"/>
  <c r="L19" i="11"/>
  <c r="K19" i="11"/>
  <c r="I19" i="11"/>
  <c r="P19" i="11" s="1"/>
  <c r="G19" i="11"/>
  <c r="M18" i="11"/>
  <c r="K18" i="11"/>
  <c r="L18" i="11" s="1"/>
  <c r="I18" i="11"/>
  <c r="G18" i="11"/>
  <c r="M17" i="11"/>
  <c r="K17" i="11"/>
  <c r="L17" i="11" s="1"/>
  <c r="I17" i="11"/>
  <c r="G17" i="11"/>
  <c r="M16" i="11"/>
  <c r="K16" i="11"/>
  <c r="L16" i="11" s="1"/>
  <c r="I16" i="11"/>
  <c r="G16" i="11"/>
  <c r="M15" i="11"/>
  <c r="L15" i="11"/>
  <c r="K15" i="11"/>
  <c r="I15" i="11"/>
  <c r="G15" i="11"/>
  <c r="M14" i="11"/>
  <c r="K14" i="11"/>
  <c r="L14" i="11" s="1"/>
  <c r="I14" i="11"/>
  <c r="G14" i="11"/>
  <c r="M13" i="11"/>
  <c r="L13" i="11"/>
  <c r="K13" i="11"/>
  <c r="I13" i="11"/>
  <c r="G13" i="11"/>
  <c r="M12" i="11"/>
  <c r="K12" i="11"/>
  <c r="L12" i="11" s="1"/>
  <c r="I12" i="11"/>
  <c r="G12" i="11"/>
  <c r="M11" i="11"/>
  <c r="L11" i="11"/>
  <c r="K11" i="11"/>
  <c r="I11" i="11"/>
  <c r="P11" i="11" s="1"/>
  <c r="G11" i="11"/>
  <c r="M10" i="11"/>
  <c r="K10" i="11"/>
  <c r="L10" i="11" s="1"/>
  <c r="I10" i="11"/>
  <c r="G10" i="11"/>
  <c r="M9" i="11"/>
  <c r="K9" i="11"/>
  <c r="L9" i="11" s="1"/>
  <c r="I9" i="11"/>
  <c r="G9" i="11"/>
  <c r="M39" i="15"/>
  <c r="K39" i="15"/>
  <c r="L39" i="15" s="1"/>
  <c r="I39" i="15"/>
  <c r="G39" i="15"/>
  <c r="M38" i="15"/>
  <c r="K38" i="15"/>
  <c r="L38" i="15" s="1"/>
  <c r="I38" i="15"/>
  <c r="G38" i="15"/>
  <c r="C38" i="15" s="1"/>
  <c r="M37" i="15"/>
  <c r="K37" i="15"/>
  <c r="L37" i="15" s="1"/>
  <c r="I37" i="15"/>
  <c r="G37" i="15"/>
  <c r="C37" i="15" s="1"/>
  <c r="M36" i="15"/>
  <c r="K36" i="15"/>
  <c r="I36" i="15"/>
  <c r="G36" i="15"/>
  <c r="C36" i="15" s="1"/>
  <c r="M35" i="15"/>
  <c r="L35" i="15"/>
  <c r="K35" i="15"/>
  <c r="I35" i="15"/>
  <c r="G35" i="15"/>
  <c r="M34" i="15"/>
  <c r="K34" i="15"/>
  <c r="L34" i="15" s="1"/>
  <c r="I34" i="15"/>
  <c r="G34" i="15"/>
  <c r="M33" i="15"/>
  <c r="K33" i="15"/>
  <c r="L33" i="15" s="1"/>
  <c r="I33" i="15"/>
  <c r="G33" i="15"/>
  <c r="M32" i="15"/>
  <c r="K32" i="15"/>
  <c r="I32" i="15"/>
  <c r="G32" i="15"/>
  <c r="M31" i="15"/>
  <c r="L31" i="15"/>
  <c r="K31" i="15"/>
  <c r="I31" i="15"/>
  <c r="P31" i="15" s="1"/>
  <c r="G31" i="15"/>
  <c r="M30" i="15"/>
  <c r="K30" i="15"/>
  <c r="L30" i="15" s="1"/>
  <c r="I30" i="15"/>
  <c r="P30" i="15" s="1"/>
  <c r="G30" i="15"/>
  <c r="M29" i="15"/>
  <c r="K29" i="15"/>
  <c r="L29" i="15" s="1"/>
  <c r="I29" i="15"/>
  <c r="P29" i="15" s="1"/>
  <c r="G29" i="15"/>
  <c r="M28" i="15"/>
  <c r="K28" i="15"/>
  <c r="I28" i="15"/>
  <c r="G28" i="15"/>
  <c r="M27" i="15"/>
  <c r="K27" i="15"/>
  <c r="L27" i="15" s="1"/>
  <c r="I27" i="15"/>
  <c r="G27" i="15"/>
  <c r="M26" i="15"/>
  <c r="K26" i="15"/>
  <c r="L26" i="15" s="1"/>
  <c r="I26" i="15"/>
  <c r="G26" i="15"/>
  <c r="C26" i="15" s="1"/>
  <c r="M25" i="15"/>
  <c r="L25" i="15"/>
  <c r="K25" i="15"/>
  <c r="I25" i="15"/>
  <c r="G25" i="15"/>
  <c r="M24" i="15"/>
  <c r="K24" i="15"/>
  <c r="I24" i="15"/>
  <c r="G24" i="15"/>
  <c r="M23" i="15"/>
  <c r="K23" i="15"/>
  <c r="L23" i="15" s="1"/>
  <c r="I23" i="15"/>
  <c r="G23" i="15"/>
  <c r="M22" i="15"/>
  <c r="K22" i="15"/>
  <c r="L22" i="15" s="1"/>
  <c r="I22" i="15"/>
  <c r="G22" i="15"/>
  <c r="M21" i="15"/>
  <c r="K21" i="15"/>
  <c r="L21" i="15" s="1"/>
  <c r="O21" i="15" s="1"/>
  <c r="I21" i="15"/>
  <c r="C21" i="15" s="1"/>
  <c r="G21" i="15"/>
  <c r="M20" i="15"/>
  <c r="K20" i="15"/>
  <c r="I20" i="15"/>
  <c r="G20" i="15"/>
  <c r="M19" i="15"/>
  <c r="L19" i="15"/>
  <c r="K19" i="15"/>
  <c r="I19" i="15"/>
  <c r="G19" i="15"/>
  <c r="M18" i="15"/>
  <c r="K18" i="15"/>
  <c r="L18" i="15" s="1"/>
  <c r="I18" i="15"/>
  <c r="G18" i="15"/>
  <c r="M17" i="15"/>
  <c r="K17" i="15"/>
  <c r="L17" i="15" s="1"/>
  <c r="I17" i="15"/>
  <c r="G17" i="15"/>
  <c r="M16" i="15"/>
  <c r="K16" i="15"/>
  <c r="I16" i="15"/>
  <c r="G16" i="15"/>
  <c r="M15" i="15"/>
  <c r="L15" i="15"/>
  <c r="K15" i="15"/>
  <c r="I15" i="15"/>
  <c r="P15" i="15" s="1"/>
  <c r="G15" i="15"/>
  <c r="M14" i="15"/>
  <c r="K14" i="15"/>
  <c r="L14" i="15" s="1"/>
  <c r="I14" i="15"/>
  <c r="G14" i="15"/>
  <c r="M13" i="15"/>
  <c r="K13" i="15"/>
  <c r="L13" i="15" s="1"/>
  <c r="I13" i="15"/>
  <c r="C13" i="15" s="1"/>
  <c r="G13" i="15"/>
  <c r="M12" i="15"/>
  <c r="K12" i="15"/>
  <c r="I12" i="15"/>
  <c r="G12" i="15"/>
  <c r="M11" i="15"/>
  <c r="L11" i="15"/>
  <c r="K11" i="15"/>
  <c r="I11" i="15"/>
  <c r="G11" i="15"/>
  <c r="M10" i="15"/>
  <c r="K10" i="15"/>
  <c r="L10" i="15" s="1"/>
  <c r="I10" i="15"/>
  <c r="G10" i="15"/>
  <c r="M9" i="15"/>
  <c r="K9" i="15"/>
  <c r="L9" i="15" s="1"/>
  <c r="I9" i="15"/>
  <c r="C9" i="15" s="1"/>
  <c r="G9" i="15"/>
  <c r="M38" i="14"/>
  <c r="L38" i="14"/>
  <c r="K38" i="14"/>
  <c r="I38" i="14"/>
  <c r="G38" i="14"/>
  <c r="O38" i="14" s="1"/>
  <c r="M37" i="14"/>
  <c r="K37" i="14"/>
  <c r="L37" i="14" s="1"/>
  <c r="I37" i="14"/>
  <c r="G37" i="14"/>
  <c r="M36" i="14"/>
  <c r="K36" i="14"/>
  <c r="L36" i="14" s="1"/>
  <c r="I36" i="14"/>
  <c r="G36" i="14"/>
  <c r="M35" i="14"/>
  <c r="K35" i="14"/>
  <c r="I35" i="14"/>
  <c r="G35" i="14"/>
  <c r="M34" i="14"/>
  <c r="L34" i="14"/>
  <c r="K34" i="14"/>
  <c r="I34" i="14"/>
  <c r="G34" i="14"/>
  <c r="M33" i="14"/>
  <c r="K33" i="14"/>
  <c r="L33" i="14" s="1"/>
  <c r="I33" i="14"/>
  <c r="G33" i="14"/>
  <c r="M32" i="14"/>
  <c r="L32" i="14"/>
  <c r="K32" i="14"/>
  <c r="I32" i="14"/>
  <c r="P32" i="14" s="1"/>
  <c r="G32" i="14"/>
  <c r="M31" i="14"/>
  <c r="K31" i="14"/>
  <c r="I31" i="14"/>
  <c r="G31" i="14"/>
  <c r="M30" i="14"/>
  <c r="K30" i="14"/>
  <c r="L30" i="14" s="1"/>
  <c r="I30" i="14"/>
  <c r="C30" i="14" s="1"/>
  <c r="G30" i="14"/>
  <c r="M29" i="14"/>
  <c r="K29" i="14"/>
  <c r="L29" i="14" s="1"/>
  <c r="I29" i="14"/>
  <c r="G29" i="14"/>
  <c r="M28" i="14"/>
  <c r="L28" i="14"/>
  <c r="K28" i="14"/>
  <c r="I28" i="14"/>
  <c r="G28" i="14"/>
  <c r="M27" i="14"/>
  <c r="K27" i="14"/>
  <c r="I27" i="14"/>
  <c r="G27" i="14"/>
  <c r="M26" i="14"/>
  <c r="K26" i="14"/>
  <c r="L26" i="14" s="1"/>
  <c r="I26" i="14"/>
  <c r="G26" i="14"/>
  <c r="M25" i="14"/>
  <c r="K25" i="14"/>
  <c r="L25" i="14" s="1"/>
  <c r="I25" i="14"/>
  <c r="G25" i="14"/>
  <c r="M24" i="14"/>
  <c r="K24" i="14"/>
  <c r="L24" i="14" s="1"/>
  <c r="I24" i="14"/>
  <c r="G24" i="14"/>
  <c r="M23" i="14"/>
  <c r="K23" i="14"/>
  <c r="I23" i="14"/>
  <c r="G23" i="14"/>
  <c r="M22" i="14"/>
  <c r="O22" i="14" s="1"/>
  <c r="L22" i="14"/>
  <c r="K22" i="14"/>
  <c r="I22" i="14"/>
  <c r="G22" i="14"/>
  <c r="M21" i="14"/>
  <c r="K21" i="14"/>
  <c r="I21" i="14"/>
  <c r="G21" i="14"/>
  <c r="M20" i="14"/>
  <c r="K20" i="14"/>
  <c r="L20" i="14" s="1"/>
  <c r="I20" i="14"/>
  <c r="G20" i="14"/>
  <c r="M19" i="14"/>
  <c r="K19" i="14"/>
  <c r="I19" i="14"/>
  <c r="G19" i="14"/>
  <c r="M18" i="14"/>
  <c r="K18" i="14"/>
  <c r="L18" i="14" s="1"/>
  <c r="I18" i="14"/>
  <c r="G18" i="14"/>
  <c r="M17" i="14"/>
  <c r="K17" i="14"/>
  <c r="L17" i="14" s="1"/>
  <c r="I17" i="14"/>
  <c r="G17" i="14"/>
  <c r="M16" i="14"/>
  <c r="L16" i="14"/>
  <c r="K16" i="14"/>
  <c r="I16" i="14"/>
  <c r="G16" i="14"/>
  <c r="M15" i="14"/>
  <c r="K15" i="14"/>
  <c r="I15" i="14"/>
  <c r="G15" i="14"/>
  <c r="M14" i="14"/>
  <c r="L14" i="14"/>
  <c r="K14" i="14"/>
  <c r="I14" i="14"/>
  <c r="G14" i="14"/>
  <c r="O14" i="14" s="1"/>
  <c r="M13" i="14"/>
  <c r="K13" i="14"/>
  <c r="L13" i="14" s="1"/>
  <c r="I13" i="14"/>
  <c r="G13" i="14"/>
  <c r="M12" i="14"/>
  <c r="K12" i="14"/>
  <c r="L12" i="14" s="1"/>
  <c r="I12" i="14"/>
  <c r="G12" i="14"/>
  <c r="C12" i="14"/>
  <c r="M11" i="14"/>
  <c r="K11" i="14"/>
  <c r="I11" i="14"/>
  <c r="G11" i="14"/>
  <c r="M10" i="14"/>
  <c r="L10" i="14"/>
  <c r="K10" i="14"/>
  <c r="I10" i="14"/>
  <c r="G10" i="14"/>
  <c r="M9" i="14"/>
  <c r="K9" i="14"/>
  <c r="L9" i="14" s="1"/>
  <c r="I9" i="14"/>
  <c r="G9" i="14"/>
  <c r="M39" i="13"/>
  <c r="K39" i="13"/>
  <c r="L39" i="13" s="1"/>
  <c r="I39" i="13"/>
  <c r="G39" i="13"/>
  <c r="M38" i="13"/>
  <c r="K38" i="13"/>
  <c r="L38" i="13" s="1"/>
  <c r="I38" i="13"/>
  <c r="G38" i="13"/>
  <c r="M37" i="13"/>
  <c r="K37" i="13"/>
  <c r="L37" i="13" s="1"/>
  <c r="I37" i="13"/>
  <c r="G37" i="13"/>
  <c r="M36" i="13"/>
  <c r="L36" i="13"/>
  <c r="K36" i="13"/>
  <c r="I36" i="13"/>
  <c r="G36" i="13"/>
  <c r="O36" i="13" s="1"/>
  <c r="M35" i="13"/>
  <c r="K35" i="13"/>
  <c r="L35" i="13" s="1"/>
  <c r="I35" i="13"/>
  <c r="G35" i="13"/>
  <c r="M34" i="13"/>
  <c r="K34" i="13"/>
  <c r="L34" i="13" s="1"/>
  <c r="I34" i="13"/>
  <c r="G34" i="13"/>
  <c r="M33" i="13"/>
  <c r="K33" i="13"/>
  <c r="L33" i="13" s="1"/>
  <c r="I33" i="13"/>
  <c r="G33" i="13"/>
  <c r="O33" i="13" s="1"/>
  <c r="M32" i="13"/>
  <c r="K32" i="13"/>
  <c r="L32" i="13" s="1"/>
  <c r="I32" i="13"/>
  <c r="G32" i="13"/>
  <c r="M31" i="13"/>
  <c r="K31" i="13"/>
  <c r="L31" i="13" s="1"/>
  <c r="I31" i="13"/>
  <c r="P31" i="13" s="1"/>
  <c r="G31" i="13"/>
  <c r="C31" i="13" s="1"/>
  <c r="M30" i="13"/>
  <c r="K30" i="13"/>
  <c r="L30" i="13" s="1"/>
  <c r="O30" i="13" s="1"/>
  <c r="I30" i="13"/>
  <c r="P30" i="13" s="1"/>
  <c r="G30" i="13"/>
  <c r="C30" i="13" s="1"/>
  <c r="M29" i="13"/>
  <c r="K29" i="13"/>
  <c r="L29" i="13" s="1"/>
  <c r="I29" i="13"/>
  <c r="G29" i="13"/>
  <c r="M28" i="13"/>
  <c r="L28" i="13"/>
  <c r="O28" i="13" s="1"/>
  <c r="K28" i="13"/>
  <c r="I28" i="13"/>
  <c r="G28" i="13"/>
  <c r="C28" i="13" s="1"/>
  <c r="M27" i="13"/>
  <c r="K27" i="13"/>
  <c r="L27" i="13" s="1"/>
  <c r="I27" i="13"/>
  <c r="G27" i="13"/>
  <c r="M26" i="13"/>
  <c r="L26" i="13"/>
  <c r="K26" i="13"/>
  <c r="I26" i="13"/>
  <c r="G26" i="13"/>
  <c r="M25" i="13"/>
  <c r="K25" i="13"/>
  <c r="L25" i="13" s="1"/>
  <c r="I25" i="13"/>
  <c r="G25" i="13"/>
  <c r="M24" i="13"/>
  <c r="L24" i="13"/>
  <c r="O24" i="13" s="1"/>
  <c r="K24" i="13"/>
  <c r="I24" i="13"/>
  <c r="G24" i="13"/>
  <c r="C24" i="13" s="1"/>
  <c r="M23" i="13"/>
  <c r="K23" i="13"/>
  <c r="L23" i="13" s="1"/>
  <c r="I23" i="13"/>
  <c r="G23" i="13"/>
  <c r="M22" i="13"/>
  <c r="C22" i="13" s="1"/>
  <c r="L22" i="13"/>
  <c r="K22" i="13"/>
  <c r="I22" i="13"/>
  <c r="G22" i="13"/>
  <c r="M21" i="13"/>
  <c r="K21" i="13"/>
  <c r="L21" i="13" s="1"/>
  <c r="I21" i="13"/>
  <c r="G21" i="13"/>
  <c r="M20" i="13"/>
  <c r="L20" i="13"/>
  <c r="K20" i="13"/>
  <c r="I20" i="13"/>
  <c r="G20" i="13"/>
  <c r="M19" i="13"/>
  <c r="K19" i="13"/>
  <c r="L19" i="13" s="1"/>
  <c r="I19" i="13"/>
  <c r="G19" i="13"/>
  <c r="M18" i="13"/>
  <c r="K18" i="13"/>
  <c r="L18" i="13" s="1"/>
  <c r="I18" i="13"/>
  <c r="G18" i="13"/>
  <c r="M17" i="13"/>
  <c r="K17" i="13"/>
  <c r="L17" i="13" s="1"/>
  <c r="I17" i="13"/>
  <c r="G17" i="13"/>
  <c r="M16" i="13"/>
  <c r="L16" i="13"/>
  <c r="K16" i="13"/>
  <c r="I16" i="13"/>
  <c r="G16" i="13"/>
  <c r="C16" i="13" s="1"/>
  <c r="M15" i="13"/>
  <c r="K15" i="13"/>
  <c r="L15" i="13" s="1"/>
  <c r="I15" i="13"/>
  <c r="G15" i="13"/>
  <c r="M14" i="13"/>
  <c r="L14" i="13"/>
  <c r="K14" i="13"/>
  <c r="I14" i="13"/>
  <c r="G14" i="13"/>
  <c r="M13" i="13"/>
  <c r="K13" i="13"/>
  <c r="L13" i="13" s="1"/>
  <c r="I13" i="13"/>
  <c r="G13" i="13"/>
  <c r="M12" i="13"/>
  <c r="L12" i="13"/>
  <c r="K12" i="13"/>
  <c r="I12" i="13"/>
  <c r="G12" i="13"/>
  <c r="C12" i="13" s="1"/>
  <c r="M11" i="13"/>
  <c r="K11" i="13"/>
  <c r="L11" i="13" s="1"/>
  <c r="I11" i="13"/>
  <c r="G11" i="13"/>
  <c r="M10" i="13"/>
  <c r="L10" i="13"/>
  <c r="K10" i="13"/>
  <c r="I10" i="13"/>
  <c r="G10" i="13"/>
  <c r="M9" i="13"/>
  <c r="K9" i="13"/>
  <c r="L9" i="13" s="1"/>
  <c r="I9" i="13"/>
  <c r="G9" i="13"/>
  <c r="M39" i="12"/>
  <c r="K39" i="12"/>
  <c r="L39" i="12" s="1"/>
  <c r="I39" i="12"/>
  <c r="G39" i="12"/>
  <c r="M38" i="12"/>
  <c r="K38" i="12"/>
  <c r="L38" i="12" s="1"/>
  <c r="I38" i="12"/>
  <c r="C38" i="12" s="1"/>
  <c r="G38" i="12"/>
  <c r="M37" i="12"/>
  <c r="K37" i="12"/>
  <c r="L37" i="12" s="1"/>
  <c r="I37" i="12"/>
  <c r="G37" i="12"/>
  <c r="M36" i="12"/>
  <c r="L36" i="12"/>
  <c r="K36" i="12"/>
  <c r="I36" i="12"/>
  <c r="G36" i="12"/>
  <c r="M35" i="12"/>
  <c r="K35" i="12"/>
  <c r="L35" i="12" s="1"/>
  <c r="I35" i="12"/>
  <c r="G35" i="12"/>
  <c r="M34" i="12"/>
  <c r="L34" i="12"/>
  <c r="K34" i="12"/>
  <c r="I34" i="12"/>
  <c r="G34" i="12"/>
  <c r="C34" i="12" s="1"/>
  <c r="M33" i="12"/>
  <c r="K33" i="12"/>
  <c r="L33" i="12" s="1"/>
  <c r="I33" i="12"/>
  <c r="G33" i="12"/>
  <c r="M32" i="12"/>
  <c r="K32" i="12"/>
  <c r="L32" i="12" s="1"/>
  <c r="I32" i="12"/>
  <c r="G32" i="12"/>
  <c r="M31" i="12"/>
  <c r="K31" i="12"/>
  <c r="L31" i="12" s="1"/>
  <c r="I31" i="12"/>
  <c r="G31" i="12"/>
  <c r="M30" i="12"/>
  <c r="K30" i="12"/>
  <c r="L30" i="12" s="1"/>
  <c r="I30" i="12"/>
  <c r="G30" i="12"/>
  <c r="M29" i="12"/>
  <c r="K29" i="12"/>
  <c r="L29" i="12" s="1"/>
  <c r="I29" i="12"/>
  <c r="G29" i="12"/>
  <c r="M28" i="12"/>
  <c r="L28" i="12"/>
  <c r="K28" i="12"/>
  <c r="I28" i="12"/>
  <c r="G28" i="12"/>
  <c r="M27" i="12"/>
  <c r="K27" i="12"/>
  <c r="L27" i="12" s="1"/>
  <c r="I27" i="12"/>
  <c r="G27" i="12"/>
  <c r="M26" i="12"/>
  <c r="L26" i="12"/>
  <c r="K26" i="12"/>
  <c r="I26" i="12"/>
  <c r="P26" i="12" s="1"/>
  <c r="G26" i="12"/>
  <c r="C26" i="12" s="1"/>
  <c r="M25" i="12"/>
  <c r="K25" i="12"/>
  <c r="L25" i="12" s="1"/>
  <c r="I25" i="12"/>
  <c r="G25" i="12"/>
  <c r="O25" i="12" s="1"/>
  <c r="M24" i="12"/>
  <c r="K24" i="12"/>
  <c r="L24" i="12" s="1"/>
  <c r="I24" i="12"/>
  <c r="G24" i="12"/>
  <c r="M23" i="12"/>
  <c r="K23" i="12"/>
  <c r="L23" i="12" s="1"/>
  <c r="I23" i="12"/>
  <c r="G23" i="12"/>
  <c r="C23" i="12" s="1"/>
  <c r="M22" i="12"/>
  <c r="K22" i="12"/>
  <c r="L22" i="12" s="1"/>
  <c r="I22" i="12"/>
  <c r="G22" i="12"/>
  <c r="M21" i="12"/>
  <c r="K21" i="12"/>
  <c r="L21" i="12" s="1"/>
  <c r="I21" i="12"/>
  <c r="G21" i="12"/>
  <c r="M20" i="12"/>
  <c r="L20" i="12"/>
  <c r="K20" i="12"/>
  <c r="I20" i="12"/>
  <c r="G20" i="12"/>
  <c r="M19" i="12"/>
  <c r="K19" i="12"/>
  <c r="L19" i="12" s="1"/>
  <c r="I19" i="12"/>
  <c r="G19" i="12"/>
  <c r="M18" i="12"/>
  <c r="L18" i="12"/>
  <c r="K18" i="12"/>
  <c r="I18" i="12"/>
  <c r="P18" i="12" s="1"/>
  <c r="G18" i="12"/>
  <c r="C18" i="12" s="1"/>
  <c r="M17" i="12"/>
  <c r="K17" i="12"/>
  <c r="L17" i="12" s="1"/>
  <c r="I17" i="12"/>
  <c r="G17" i="12"/>
  <c r="M16" i="12"/>
  <c r="K16" i="12"/>
  <c r="L16" i="12" s="1"/>
  <c r="I16" i="12"/>
  <c r="G16" i="12"/>
  <c r="M15" i="12"/>
  <c r="K15" i="12"/>
  <c r="L15" i="12" s="1"/>
  <c r="I15" i="12"/>
  <c r="G15" i="12"/>
  <c r="M14" i="12"/>
  <c r="K14" i="12"/>
  <c r="L14" i="12" s="1"/>
  <c r="I14" i="12"/>
  <c r="G14" i="12"/>
  <c r="M13" i="12"/>
  <c r="K13" i="12"/>
  <c r="L13" i="12" s="1"/>
  <c r="I13" i="12"/>
  <c r="G13" i="12"/>
  <c r="M12" i="12"/>
  <c r="L12" i="12"/>
  <c r="K12" i="12"/>
  <c r="I12" i="12"/>
  <c r="G12" i="12"/>
  <c r="M11" i="12"/>
  <c r="K11" i="12"/>
  <c r="L11" i="12" s="1"/>
  <c r="I11" i="12"/>
  <c r="G11" i="12"/>
  <c r="M10" i="12"/>
  <c r="L10" i="12"/>
  <c r="K10" i="12"/>
  <c r="I10" i="12"/>
  <c r="G10" i="12"/>
  <c r="C10" i="12" s="1"/>
  <c r="M9" i="12"/>
  <c r="K9" i="12"/>
  <c r="L9" i="12" s="1"/>
  <c r="I9" i="12"/>
  <c r="G9" i="12"/>
  <c r="M38" i="10"/>
  <c r="K38" i="10"/>
  <c r="I38" i="10"/>
  <c r="C38" i="10" s="1"/>
  <c r="G38" i="10"/>
  <c r="M37" i="10"/>
  <c r="K37" i="10"/>
  <c r="L37" i="10" s="1"/>
  <c r="I37" i="10"/>
  <c r="G37" i="10"/>
  <c r="M36" i="10"/>
  <c r="K36" i="10"/>
  <c r="L36" i="10" s="1"/>
  <c r="I36" i="10"/>
  <c r="G36" i="10"/>
  <c r="C36" i="10" s="1"/>
  <c r="M35" i="10"/>
  <c r="K35" i="10"/>
  <c r="L35" i="10" s="1"/>
  <c r="O35" i="10" s="1"/>
  <c r="I35" i="10"/>
  <c r="G35" i="10"/>
  <c r="C35" i="10" s="1"/>
  <c r="M34" i="10"/>
  <c r="L34" i="10"/>
  <c r="O34" i="10" s="1"/>
  <c r="K34" i="10"/>
  <c r="I34" i="10"/>
  <c r="G34" i="10"/>
  <c r="C34" i="10"/>
  <c r="M33" i="10"/>
  <c r="K33" i="10"/>
  <c r="I33" i="10"/>
  <c r="G33" i="10"/>
  <c r="M32" i="10"/>
  <c r="K32" i="10"/>
  <c r="L32" i="10" s="1"/>
  <c r="I32" i="10"/>
  <c r="G32" i="10"/>
  <c r="M31" i="10"/>
  <c r="K31" i="10"/>
  <c r="L31" i="10" s="1"/>
  <c r="I31" i="10"/>
  <c r="G31" i="10"/>
  <c r="M30" i="10"/>
  <c r="K30" i="10"/>
  <c r="L30" i="10" s="1"/>
  <c r="I30" i="10"/>
  <c r="G30" i="10"/>
  <c r="M29" i="10"/>
  <c r="K29" i="10"/>
  <c r="I29" i="10"/>
  <c r="G29" i="10"/>
  <c r="M28" i="10"/>
  <c r="K28" i="10"/>
  <c r="L28" i="10" s="1"/>
  <c r="I28" i="10"/>
  <c r="G28" i="10"/>
  <c r="M27" i="10"/>
  <c r="K27" i="10"/>
  <c r="L27" i="10" s="1"/>
  <c r="I27" i="10"/>
  <c r="G27" i="10"/>
  <c r="M26" i="10"/>
  <c r="K26" i="10"/>
  <c r="I26" i="10"/>
  <c r="G26" i="10"/>
  <c r="M25" i="10"/>
  <c r="K25" i="10"/>
  <c r="L25" i="10" s="1"/>
  <c r="I25" i="10"/>
  <c r="G25" i="10"/>
  <c r="M24" i="10"/>
  <c r="K24" i="10"/>
  <c r="L24" i="10" s="1"/>
  <c r="I24" i="10"/>
  <c r="G24" i="10"/>
  <c r="M23" i="10"/>
  <c r="K23" i="10"/>
  <c r="L23" i="10" s="1"/>
  <c r="I23" i="10"/>
  <c r="G23" i="10"/>
  <c r="M22" i="10"/>
  <c r="K22" i="10"/>
  <c r="I22" i="10"/>
  <c r="G22" i="10"/>
  <c r="M21" i="10"/>
  <c r="K21" i="10"/>
  <c r="L21" i="10" s="1"/>
  <c r="I21" i="10"/>
  <c r="G21" i="10"/>
  <c r="M20" i="10"/>
  <c r="K20" i="10"/>
  <c r="L20" i="10" s="1"/>
  <c r="I20" i="10"/>
  <c r="G20" i="10"/>
  <c r="M19" i="10"/>
  <c r="K19" i="10"/>
  <c r="L19" i="10" s="1"/>
  <c r="I19" i="10"/>
  <c r="G19" i="10"/>
  <c r="M18" i="10"/>
  <c r="L18" i="10"/>
  <c r="K18" i="10"/>
  <c r="I18" i="10"/>
  <c r="G18" i="10"/>
  <c r="C18" i="10" s="1"/>
  <c r="M17" i="10"/>
  <c r="K17" i="10"/>
  <c r="I17" i="10"/>
  <c r="G17" i="10"/>
  <c r="M16" i="10"/>
  <c r="L16" i="10"/>
  <c r="K16" i="10"/>
  <c r="I16" i="10"/>
  <c r="G16" i="10"/>
  <c r="C16" i="10" s="1"/>
  <c r="M15" i="10"/>
  <c r="K15" i="10"/>
  <c r="L15" i="10" s="1"/>
  <c r="I15" i="10"/>
  <c r="G15" i="10"/>
  <c r="M14" i="10"/>
  <c r="K14" i="10"/>
  <c r="I14" i="10"/>
  <c r="G14" i="10"/>
  <c r="C14" i="10" s="1"/>
  <c r="M13" i="10"/>
  <c r="K13" i="10"/>
  <c r="I13" i="10"/>
  <c r="G13" i="10"/>
  <c r="M12" i="10"/>
  <c r="K12" i="10"/>
  <c r="L12" i="10" s="1"/>
  <c r="I12" i="10"/>
  <c r="G12" i="10"/>
  <c r="C12" i="10" s="1"/>
  <c r="M11" i="10"/>
  <c r="K11" i="10"/>
  <c r="L11" i="10" s="1"/>
  <c r="I11" i="10"/>
  <c r="G11" i="10"/>
  <c r="C11" i="10" s="1"/>
  <c r="M10" i="10"/>
  <c r="K10" i="10"/>
  <c r="L10" i="10" s="1"/>
  <c r="O10" i="10" s="1"/>
  <c r="I10" i="10"/>
  <c r="G10" i="10"/>
  <c r="M9" i="10"/>
  <c r="K9" i="10"/>
  <c r="L9" i="10" s="1"/>
  <c r="I9" i="10"/>
  <c r="G9" i="10"/>
  <c r="P38" i="9"/>
  <c r="L38" i="9"/>
  <c r="M38" i="9"/>
  <c r="O38" i="9" s="1"/>
  <c r="Q38" i="9" s="1"/>
  <c r="K38" i="9"/>
  <c r="I38" i="9"/>
  <c r="G38" i="9"/>
  <c r="M39" i="9"/>
  <c r="K39" i="9"/>
  <c r="L39" i="9" s="1"/>
  <c r="I39" i="9"/>
  <c r="G39" i="9"/>
  <c r="M37" i="9"/>
  <c r="K37" i="9"/>
  <c r="I37" i="9"/>
  <c r="G37" i="9"/>
  <c r="M36" i="9"/>
  <c r="K36" i="9"/>
  <c r="L36" i="9" s="1"/>
  <c r="I36" i="9"/>
  <c r="G36" i="9"/>
  <c r="M35" i="9"/>
  <c r="K35" i="9"/>
  <c r="L35" i="9" s="1"/>
  <c r="I35" i="9"/>
  <c r="G35" i="9"/>
  <c r="M34" i="9"/>
  <c r="K34" i="9"/>
  <c r="L34" i="9" s="1"/>
  <c r="I34" i="9"/>
  <c r="G34" i="9"/>
  <c r="M33" i="9"/>
  <c r="K33" i="9"/>
  <c r="L33" i="9" s="1"/>
  <c r="I33" i="9"/>
  <c r="G33" i="9"/>
  <c r="M32" i="9"/>
  <c r="K32" i="9"/>
  <c r="L32" i="9" s="1"/>
  <c r="I32" i="9"/>
  <c r="G32" i="9"/>
  <c r="M31" i="9"/>
  <c r="K31" i="9"/>
  <c r="L31" i="9" s="1"/>
  <c r="I31" i="9"/>
  <c r="G31" i="9"/>
  <c r="M30" i="9"/>
  <c r="K30" i="9"/>
  <c r="L30" i="9" s="1"/>
  <c r="I30" i="9"/>
  <c r="G30" i="9"/>
  <c r="M29" i="9"/>
  <c r="K29" i="9"/>
  <c r="I29" i="9"/>
  <c r="G29" i="9"/>
  <c r="M28" i="9"/>
  <c r="K28" i="9"/>
  <c r="L28" i="9" s="1"/>
  <c r="I28" i="9"/>
  <c r="G28" i="9"/>
  <c r="M27" i="9"/>
  <c r="K27" i="9"/>
  <c r="L27" i="9" s="1"/>
  <c r="I27" i="9"/>
  <c r="G27" i="9"/>
  <c r="M26" i="9"/>
  <c r="K26" i="9"/>
  <c r="L26" i="9" s="1"/>
  <c r="I26" i="9"/>
  <c r="G26" i="9"/>
  <c r="M25" i="9"/>
  <c r="L25" i="9"/>
  <c r="K25" i="9"/>
  <c r="I25" i="9"/>
  <c r="G25" i="9"/>
  <c r="M24" i="9"/>
  <c r="K24" i="9"/>
  <c r="L24" i="9" s="1"/>
  <c r="I24" i="9"/>
  <c r="G24" i="9"/>
  <c r="M23" i="9"/>
  <c r="K23" i="9"/>
  <c r="L23" i="9" s="1"/>
  <c r="I23" i="9"/>
  <c r="P23" i="9" s="1"/>
  <c r="G23" i="9"/>
  <c r="M22" i="9"/>
  <c r="K22" i="9"/>
  <c r="L22" i="9" s="1"/>
  <c r="I22" i="9"/>
  <c r="G22" i="9"/>
  <c r="M21" i="9"/>
  <c r="K21" i="9"/>
  <c r="I21" i="9"/>
  <c r="G21" i="9"/>
  <c r="M20" i="9"/>
  <c r="K20" i="9"/>
  <c r="L20" i="9" s="1"/>
  <c r="I20" i="9"/>
  <c r="G20" i="9"/>
  <c r="M19" i="9"/>
  <c r="K19" i="9"/>
  <c r="L19" i="9" s="1"/>
  <c r="I19" i="9"/>
  <c r="P19" i="9" s="1"/>
  <c r="G19" i="9"/>
  <c r="M18" i="9"/>
  <c r="K18" i="9"/>
  <c r="L18" i="9" s="1"/>
  <c r="I18" i="9"/>
  <c r="G18" i="9"/>
  <c r="M17" i="9"/>
  <c r="K17" i="9"/>
  <c r="L17" i="9" s="1"/>
  <c r="I17" i="9"/>
  <c r="G17" i="9"/>
  <c r="M16" i="9"/>
  <c r="K16" i="9"/>
  <c r="L16" i="9" s="1"/>
  <c r="I16" i="9"/>
  <c r="G16" i="9"/>
  <c r="M15" i="9"/>
  <c r="K15" i="9"/>
  <c r="L15" i="9" s="1"/>
  <c r="I15" i="9"/>
  <c r="P15" i="9" s="1"/>
  <c r="G15" i="9"/>
  <c r="M14" i="9"/>
  <c r="K14" i="9"/>
  <c r="L14" i="9" s="1"/>
  <c r="I14" i="9"/>
  <c r="G14" i="9"/>
  <c r="M13" i="9"/>
  <c r="K13" i="9"/>
  <c r="L13" i="9" s="1"/>
  <c r="I13" i="9"/>
  <c r="G13" i="9"/>
  <c r="M12" i="9"/>
  <c r="K12" i="9"/>
  <c r="L12" i="9" s="1"/>
  <c r="I12" i="9"/>
  <c r="G12" i="9"/>
  <c r="M11" i="9"/>
  <c r="K11" i="9"/>
  <c r="L11" i="9" s="1"/>
  <c r="I11" i="9"/>
  <c r="G11" i="9"/>
  <c r="M10" i="9"/>
  <c r="K10" i="9"/>
  <c r="L10" i="9" s="1"/>
  <c r="I10" i="9"/>
  <c r="G10" i="9"/>
  <c r="M9" i="9"/>
  <c r="K9" i="9"/>
  <c r="L9" i="9" s="1"/>
  <c r="I9" i="9"/>
  <c r="G9" i="9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M38" i="7"/>
  <c r="K38" i="7"/>
  <c r="L38" i="7" s="1"/>
  <c r="I38" i="7"/>
  <c r="M37" i="7"/>
  <c r="K37" i="7"/>
  <c r="L37" i="7" s="1"/>
  <c r="I37" i="7"/>
  <c r="M36" i="7"/>
  <c r="L36" i="7"/>
  <c r="K36" i="7"/>
  <c r="I36" i="7"/>
  <c r="C36" i="7"/>
  <c r="M35" i="7"/>
  <c r="C35" i="7" s="1"/>
  <c r="K35" i="7"/>
  <c r="L35" i="7" s="1"/>
  <c r="I35" i="7"/>
  <c r="M34" i="7"/>
  <c r="O34" i="7" s="1"/>
  <c r="K34" i="7"/>
  <c r="L34" i="7" s="1"/>
  <c r="I34" i="7"/>
  <c r="M33" i="7"/>
  <c r="K33" i="7"/>
  <c r="L33" i="7" s="1"/>
  <c r="I33" i="7"/>
  <c r="M32" i="7"/>
  <c r="L32" i="7"/>
  <c r="K32" i="7"/>
  <c r="I32" i="7"/>
  <c r="C32" i="7"/>
  <c r="M31" i="7"/>
  <c r="C31" i="7" s="1"/>
  <c r="K31" i="7"/>
  <c r="L31" i="7" s="1"/>
  <c r="I31" i="7"/>
  <c r="M30" i="7"/>
  <c r="K30" i="7"/>
  <c r="L30" i="7" s="1"/>
  <c r="I30" i="7"/>
  <c r="M29" i="7"/>
  <c r="K29" i="7"/>
  <c r="L29" i="7" s="1"/>
  <c r="I29" i="7"/>
  <c r="M28" i="7"/>
  <c r="K28" i="7"/>
  <c r="L28" i="7" s="1"/>
  <c r="I28" i="7"/>
  <c r="C28" i="7" s="1"/>
  <c r="M27" i="7"/>
  <c r="K27" i="7"/>
  <c r="L27" i="7" s="1"/>
  <c r="I27" i="7"/>
  <c r="M26" i="7"/>
  <c r="K26" i="7"/>
  <c r="L26" i="7" s="1"/>
  <c r="I26" i="7"/>
  <c r="M25" i="7"/>
  <c r="K25" i="7"/>
  <c r="L25" i="7" s="1"/>
  <c r="I25" i="7"/>
  <c r="M24" i="7"/>
  <c r="C24" i="7" s="1"/>
  <c r="K24" i="7"/>
  <c r="L24" i="7" s="1"/>
  <c r="I24" i="7"/>
  <c r="M23" i="7"/>
  <c r="K23" i="7"/>
  <c r="L23" i="7" s="1"/>
  <c r="I23" i="7"/>
  <c r="M22" i="7"/>
  <c r="K22" i="7"/>
  <c r="L22" i="7" s="1"/>
  <c r="I22" i="7"/>
  <c r="C22" i="7" s="1"/>
  <c r="M21" i="7"/>
  <c r="K21" i="7"/>
  <c r="L21" i="7" s="1"/>
  <c r="I21" i="7"/>
  <c r="M20" i="7"/>
  <c r="C20" i="7" s="1"/>
  <c r="K20" i="7"/>
  <c r="L20" i="7" s="1"/>
  <c r="I20" i="7"/>
  <c r="M19" i="7"/>
  <c r="K19" i="7"/>
  <c r="L19" i="7" s="1"/>
  <c r="I19" i="7"/>
  <c r="M18" i="7"/>
  <c r="L18" i="7"/>
  <c r="O18" i="7" s="1"/>
  <c r="K18" i="7"/>
  <c r="I18" i="7"/>
  <c r="M17" i="7"/>
  <c r="K17" i="7"/>
  <c r="L17" i="7" s="1"/>
  <c r="I17" i="7"/>
  <c r="M16" i="7"/>
  <c r="C16" i="7" s="1"/>
  <c r="K16" i="7"/>
  <c r="L16" i="7" s="1"/>
  <c r="I16" i="7"/>
  <c r="M15" i="7"/>
  <c r="K15" i="7"/>
  <c r="L15" i="7" s="1"/>
  <c r="I15" i="7"/>
  <c r="M14" i="7"/>
  <c r="K14" i="7"/>
  <c r="L14" i="7" s="1"/>
  <c r="I14" i="7"/>
  <c r="M13" i="7"/>
  <c r="K13" i="7"/>
  <c r="L13" i="7" s="1"/>
  <c r="I13" i="7"/>
  <c r="M12" i="7"/>
  <c r="L12" i="7"/>
  <c r="O12" i="7" s="1"/>
  <c r="K12" i="7"/>
  <c r="I12" i="7"/>
  <c r="C12" i="7"/>
  <c r="M11" i="7"/>
  <c r="C11" i="7" s="1"/>
  <c r="K11" i="7"/>
  <c r="L11" i="7" s="1"/>
  <c r="I11" i="7"/>
  <c r="M10" i="7"/>
  <c r="K10" i="7"/>
  <c r="L10" i="7" s="1"/>
  <c r="I10" i="7"/>
  <c r="M9" i="7"/>
  <c r="K9" i="7"/>
  <c r="L9" i="7" s="1"/>
  <c r="I9" i="7"/>
  <c r="C31" i="8"/>
  <c r="C15" i="8"/>
  <c r="P37" i="8"/>
  <c r="P33" i="8"/>
  <c r="P29" i="8"/>
  <c r="P25" i="8"/>
  <c r="P21" i="8"/>
  <c r="P17" i="8"/>
  <c r="P13" i="8"/>
  <c r="P9" i="8"/>
  <c r="L37" i="8"/>
  <c r="L36" i="8"/>
  <c r="L33" i="8"/>
  <c r="L32" i="8"/>
  <c r="L29" i="8"/>
  <c r="L28" i="8"/>
  <c r="L25" i="8"/>
  <c r="L24" i="8"/>
  <c r="L21" i="8"/>
  <c r="L20" i="8"/>
  <c r="L17" i="8"/>
  <c r="L16" i="8"/>
  <c r="L13" i="8"/>
  <c r="L12" i="8"/>
  <c r="L9" i="8"/>
  <c r="K39" i="8"/>
  <c r="L39" i="8" s="1"/>
  <c r="K38" i="8"/>
  <c r="L38" i="8" s="1"/>
  <c r="K37" i="8"/>
  <c r="K36" i="8"/>
  <c r="K35" i="8"/>
  <c r="L35" i="8" s="1"/>
  <c r="K34" i="8"/>
  <c r="L34" i="8" s="1"/>
  <c r="K33" i="8"/>
  <c r="K32" i="8"/>
  <c r="K31" i="8"/>
  <c r="L31" i="8" s="1"/>
  <c r="K30" i="8"/>
  <c r="L30" i="8" s="1"/>
  <c r="K29" i="8"/>
  <c r="K28" i="8"/>
  <c r="K27" i="8"/>
  <c r="L27" i="8" s="1"/>
  <c r="K26" i="8"/>
  <c r="L26" i="8" s="1"/>
  <c r="K25" i="8"/>
  <c r="K24" i="8"/>
  <c r="K23" i="8"/>
  <c r="L23" i="8" s="1"/>
  <c r="K22" i="8"/>
  <c r="L22" i="8" s="1"/>
  <c r="K21" i="8"/>
  <c r="K20" i="8"/>
  <c r="K19" i="8"/>
  <c r="L19" i="8" s="1"/>
  <c r="K18" i="8"/>
  <c r="L18" i="8" s="1"/>
  <c r="K17" i="8"/>
  <c r="K16" i="8"/>
  <c r="K15" i="8"/>
  <c r="L15" i="8" s="1"/>
  <c r="K14" i="8"/>
  <c r="L14" i="8" s="1"/>
  <c r="K13" i="8"/>
  <c r="K12" i="8"/>
  <c r="K11" i="8"/>
  <c r="L11" i="8" s="1"/>
  <c r="K10" i="8"/>
  <c r="L10" i="8" s="1"/>
  <c r="K9" i="8"/>
  <c r="I39" i="8"/>
  <c r="P39" i="8" s="1"/>
  <c r="I38" i="8"/>
  <c r="I37" i="8"/>
  <c r="I36" i="8"/>
  <c r="P36" i="8" s="1"/>
  <c r="I35" i="8"/>
  <c r="P35" i="8" s="1"/>
  <c r="I34" i="8"/>
  <c r="I33" i="8"/>
  <c r="I32" i="8"/>
  <c r="P32" i="8" s="1"/>
  <c r="I31" i="8"/>
  <c r="P31" i="8" s="1"/>
  <c r="I30" i="8"/>
  <c r="I29" i="8"/>
  <c r="I28" i="8"/>
  <c r="P28" i="8" s="1"/>
  <c r="I27" i="8"/>
  <c r="P27" i="8" s="1"/>
  <c r="I26" i="8"/>
  <c r="I25" i="8"/>
  <c r="I24" i="8"/>
  <c r="P24" i="8" s="1"/>
  <c r="I23" i="8"/>
  <c r="P23" i="8" s="1"/>
  <c r="I22" i="8"/>
  <c r="I21" i="8"/>
  <c r="I20" i="8"/>
  <c r="P20" i="8" s="1"/>
  <c r="I19" i="8"/>
  <c r="P19" i="8" s="1"/>
  <c r="I18" i="8"/>
  <c r="I17" i="8"/>
  <c r="I16" i="8"/>
  <c r="P16" i="8" s="1"/>
  <c r="I15" i="8"/>
  <c r="P15" i="8" s="1"/>
  <c r="I14" i="8"/>
  <c r="I13" i="8"/>
  <c r="I12" i="8"/>
  <c r="P12" i="8" s="1"/>
  <c r="I11" i="8"/>
  <c r="P11" i="8" s="1"/>
  <c r="I10" i="8"/>
  <c r="I9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M39" i="8"/>
  <c r="C39" i="8" s="1"/>
  <c r="M38" i="8"/>
  <c r="C38" i="8" s="1"/>
  <c r="M37" i="8"/>
  <c r="C37" i="8" s="1"/>
  <c r="M36" i="8"/>
  <c r="C36" i="8" s="1"/>
  <c r="M35" i="8"/>
  <c r="C35" i="8" s="1"/>
  <c r="M34" i="8"/>
  <c r="C34" i="8" s="1"/>
  <c r="M33" i="8"/>
  <c r="C33" i="8" s="1"/>
  <c r="M32" i="8"/>
  <c r="C32" i="8" s="1"/>
  <c r="M31" i="8"/>
  <c r="M30" i="8"/>
  <c r="C30" i="8" s="1"/>
  <c r="M29" i="8"/>
  <c r="C29" i="8" s="1"/>
  <c r="M28" i="8"/>
  <c r="C28" i="8" s="1"/>
  <c r="M27" i="8"/>
  <c r="C27" i="8" s="1"/>
  <c r="M26" i="8"/>
  <c r="C26" i="8" s="1"/>
  <c r="M25" i="8"/>
  <c r="C25" i="8" s="1"/>
  <c r="M24" i="8"/>
  <c r="C24" i="8" s="1"/>
  <c r="M23" i="8"/>
  <c r="C23" i="8" s="1"/>
  <c r="M22" i="8"/>
  <c r="C22" i="8" s="1"/>
  <c r="M21" i="8"/>
  <c r="C21" i="8" s="1"/>
  <c r="M20" i="8"/>
  <c r="C20" i="8" s="1"/>
  <c r="M19" i="8"/>
  <c r="C19" i="8" s="1"/>
  <c r="M18" i="8"/>
  <c r="C18" i="8" s="1"/>
  <c r="M17" i="8"/>
  <c r="C17" i="8" s="1"/>
  <c r="M16" i="8"/>
  <c r="C16" i="8" s="1"/>
  <c r="M15" i="8"/>
  <c r="M14" i="8"/>
  <c r="C14" i="8" s="1"/>
  <c r="M13" i="8"/>
  <c r="C13" i="8" s="1"/>
  <c r="M12" i="8"/>
  <c r="C12" i="8" s="1"/>
  <c r="M11" i="8"/>
  <c r="C11" i="8" s="1"/>
  <c r="M10" i="8"/>
  <c r="C10" i="8" s="1"/>
  <c r="M9" i="8"/>
  <c r="S352" i="17" l="1"/>
  <c r="C352" i="17" s="1"/>
  <c r="S339" i="17"/>
  <c r="C339" i="17" s="1"/>
  <c r="S411" i="17"/>
  <c r="C411" i="17" s="1"/>
  <c r="S428" i="17"/>
  <c r="C428" i="17" s="1"/>
  <c r="S414" i="17"/>
  <c r="C414" i="17" s="1"/>
  <c r="S421" i="17"/>
  <c r="C421" i="17" s="1"/>
  <c r="S427" i="17"/>
  <c r="C427" i="17" s="1"/>
  <c r="S429" i="17"/>
  <c r="C429" i="17" s="1"/>
  <c r="S412" i="17"/>
  <c r="C412" i="17" s="1"/>
  <c r="S404" i="17"/>
  <c r="C404" i="17" s="1"/>
  <c r="S410" i="17"/>
  <c r="C410" i="17" s="1"/>
  <c r="S416" i="20"/>
  <c r="S392" i="20"/>
  <c r="S374" i="20"/>
  <c r="S331" i="20"/>
  <c r="S343" i="20"/>
  <c r="S354" i="20"/>
  <c r="S356" i="20"/>
  <c r="S386" i="20"/>
  <c r="S369" i="20"/>
  <c r="S357" i="20"/>
  <c r="S349" i="20"/>
  <c r="S358" i="20"/>
  <c r="S340" i="20"/>
  <c r="S338" i="20"/>
  <c r="S333" i="20"/>
  <c r="S344" i="20"/>
  <c r="S370" i="20"/>
  <c r="S367" i="20"/>
  <c r="S428" i="20"/>
  <c r="S424" i="20"/>
  <c r="S420" i="20"/>
  <c r="S371" i="17"/>
  <c r="C371" i="17" s="1"/>
  <c r="S64" i="17"/>
  <c r="C64" i="17" s="1"/>
  <c r="S347" i="17"/>
  <c r="C347" i="17" s="1"/>
  <c r="S268" i="17"/>
  <c r="C268" i="17" s="1"/>
  <c r="S254" i="17"/>
  <c r="C254" i="17" s="1"/>
  <c r="S284" i="17"/>
  <c r="C284" i="17" s="1"/>
  <c r="S190" i="17"/>
  <c r="C190" i="17" s="1"/>
  <c r="S196" i="17"/>
  <c r="C196" i="17" s="1"/>
  <c r="S171" i="17"/>
  <c r="C171" i="17" s="1"/>
  <c r="S130" i="17"/>
  <c r="C130" i="17" s="1"/>
  <c r="S191" i="17"/>
  <c r="C191" i="17" s="1"/>
  <c r="S21" i="17"/>
  <c r="C21" i="17" s="1"/>
  <c r="S403" i="17"/>
  <c r="C403" i="17" s="1"/>
  <c r="S313" i="17"/>
  <c r="C313" i="17" s="1"/>
  <c r="S51" i="17"/>
  <c r="C51" i="17" s="1"/>
  <c r="S265" i="17"/>
  <c r="C265" i="17" s="1"/>
  <c r="S376" i="17"/>
  <c r="C376" i="17" s="1"/>
  <c r="S402" i="17"/>
  <c r="C402" i="17" s="1"/>
  <c r="S356" i="17"/>
  <c r="C356" i="17" s="1"/>
  <c r="S262" i="17"/>
  <c r="C262" i="17" s="1"/>
  <c r="S231" i="17"/>
  <c r="C231" i="17" s="1"/>
  <c r="S247" i="17"/>
  <c r="C247" i="17" s="1"/>
  <c r="S210" i="17"/>
  <c r="C210" i="17" s="1"/>
  <c r="S165" i="17"/>
  <c r="C165" i="17" s="1"/>
  <c r="S37" i="17"/>
  <c r="C37" i="17" s="1"/>
  <c r="S213" i="17"/>
  <c r="C213" i="17" s="1"/>
  <c r="S285" i="17"/>
  <c r="C285" i="17" s="1"/>
  <c r="S345" i="17"/>
  <c r="C345" i="17" s="1"/>
  <c r="S269" i="17"/>
  <c r="C269" i="17" s="1"/>
  <c r="S199" i="17"/>
  <c r="C199" i="17" s="1"/>
  <c r="S102" i="17"/>
  <c r="C102" i="17" s="1"/>
  <c r="S82" i="17"/>
  <c r="C82" i="17" s="1"/>
  <c r="S394" i="17"/>
  <c r="C394" i="17" s="1"/>
  <c r="S370" i="17"/>
  <c r="C370" i="17" s="1"/>
  <c r="S336" i="17"/>
  <c r="C336" i="17" s="1"/>
  <c r="S298" i="17"/>
  <c r="C298" i="17" s="1"/>
  <c r="S355" i="17"/>
  <c r="C355" i="17" s="1"/>
  <c r="Q206" i="17"/>
  <c r="S155" i="17"/>
  <c r="C155" i="17" s="1"/>
  <c r="S238" i="17"/>
  <c r="C238" i="17" s="1"/>
  <c r="S146" i="17"/>
  <c r="C146" i="17" s="1"/>
  <c r="S85" i="17"/>
  <c r="C85" i="17" s="1"/>
  <c r="S48" i="17"/>
  <c r="C48" i="17" s="1"/>
  <c r="S27" i="17"/>
  <c r="C27" i="17" s="1"/>
  <c r="S11" i="17"/>
  <c r="C11" i="17" s="1"/>
  <c r="S305" i="17"/>
  <c r="C305" i="17" s="1"/>
  <c r="S245" i="17"/>
  <c r="C245" i="17" s="1"/>
  <c r="S81" i="17"/>
  <c r="C81" i="17" s="1"/>
  <c r="S407" i="17"/>
  <c r="C407" i="17" s="1"/>
  <c r="S431" i="17"/>
  <c r="C431" i="17" s="1"/>
  <c r="S408" i="17"/>
  <c r="C408" i="17" s="1"/>
  <c r="S379" i="17"/>
  <c r="C379" i="17" s="1"/>
  <c r="S137" i="17"/>
  <c r="C137" i="17" s="1"/>
  <c r="S129" i="17"/>
  <c r="C129" i="17" s="1"/>
  <c r="S86" i="17"/>
  <c r="C86" i="17" s="1"/>
  <c r="S98" i="17"/>
  <c r="C98" i="17" s="1"/>
  <c r="S104" i="17"/>
  <c r="C104" i="17" s="1"/>
  <c r="Q228" i="17"/>
  <c r="S228" i="17" s="1"/>
  <c r="C228" i="17" s="1"/>
  <c r="Q153" i="17"/>
  <c r="S153" i="17" s="1"/>
  <c r="C153" i="17" s="1"/>
  <c r="S158" i="17"/>
  <c r="C158" i="17" s="1"/>
  <c r="S389" i="17"/>
  <c r="C389" i="17" s="1"/>
  <c r="S409" i="17"/>
  <c r="C409" i="17" s="1"/>
  <c r="S47" i="17"/>
  <c r="C47" i="17" s="1"/>
  <c r="S417" i="17"/>
  <c r="C417" i="17" s="1"/>
  <c r="S143" i="17"/>
  <c r="C143" i="17" s="1"/>
  <c r="S359" i="17"/>
  <c r="C359" i="17" s="1"/>
  <c r="S317" i="17"/>
  <c r="C317" i="17" s="1"/>
  <c r="S195" i="17"/>
  <c r="C195" i="17" s="1"/>
  <c r="S273" i="17"/>
  <c r="C273" i="17" s="1"/>
  <c r="S365" i="17"/>
  <c r="C365" i="17" s="1"/>
  <c r="S124" i="17"/>
  <c r="C124" i="17" s="1"/>
  <c r="S173" i="17"/>
  <c r="C173" i="17" s="1"/>
  <c r="S211" i="17"/>
  <c r="C211" i="17" s="1"/>
  <c r="S244" i="17"/>
  <c r="C244" i="17" s="1"/>
  <c r="S241" i="17"/>
  <c r="C241" i="17" s="1"/>
  <c r="S267" i="17"/>
  <c r="C267" i="17" s="1"/>
  <c r="S318" i="17"/>
  <c r="C318" i="17" s="1"/>
  <c r="S337" i="17"/>
  <c r="C337" i="17" s="1"/>
  <c r="S360" i="17"/>
  <c r="C360" i="17" s="1"/>
  <c r="S386" i="17"/>
  <c r="C386" i="17" s="1"/>
  <c r="S375" i="17"/>
  <c r="C375" i="17" s="1"/>
  <c r="S378" i="17"/>
  <c r="C378" i="17" s="1"/>
  <c r="S374" i="17"/>
  <c r="C374" i="17" s="1"/>
  <c r="S387" i="17"/>
  <c r="C387" i="17" s="1"/>
  <c r="S368" i="17"/>
  <c r="C368" i="17" s="1"/>
  <c r="S373" i="17"/>
  <c r="C373" i="17" s="1"/>
  <c r="S331" i="17"/>
  <c r="C331" i="17" s="1"/>
  <c r="S304" i="17"/>
  <c r="C304" i="17" s="1"/>
  <c r="S320" i="17"/>
  <c r="C320" i="17" s="1"/>
  <c r="S306" i="17"/>
  <c r="C306" i="17" s="1"/>
  <c r="S278" i="17"/>
  <c r="C278" i="17" s="1"/>
  <c r="S287" i="17"/>
  <c r="C287" i="17" s="1"/>
  <c r="Q226" i="17"/>
  <c r="S226" i="17" s="1"/>
  <c r="C226" i="17" s="1"/>
  <c r="S237" i="17"/>
  <c r="C237" i="17" s="1"/>
  <c r="S392" i="17"/>
  <c r="C392" i="17" s="1"/>
  <c r="S372" i="17"/>
  <c r="C372" i="17" s="1"/>
  <c r="S369" i="17"/>
  <c r="C369" i="17" s="1"/>
  <c r="S381" i="17"/>
  <c r="C381" i="17" s="1"/>
  <c r="S366" i="17"/>
  <c r="C366" i="17" s="1"/>
  <c r="S367" i="17"/>
  <c r="C367" i="17" s="1"/>
  <c r="S299" i="17"/>
  <c r="C299" i="17" s="1"/>
  <c r="S270" i="17"/>
  <c r="C270" i="17" s="1"/>
  <c r="S266" i="17"/>
  <c r="C266" i="17" s="1"/>
  <c r="S246" i="17"/>
  <c r="C246" i="17" s="1"/>
  <c r="S240" i="17"/>
  <c r="C240" i="17" s="1"/>
  <c r="S212" i="17"/>
  <c r="C212" i="17" s="1"/>
  <c r="S193" i="17"/>
  <c r="C193" i="17" s="1"/>
  <c r="S202" i="17"/>
  <c r="C202" i="17" s="1"/>
  <c r="S183" i="17"/>
  <c r="C183" i="17" s="1"/>
  <c r="S182" i="17"/>
  <c r="C182" i="17" s="1"/>
  <c r="S163" i="17"/>
  <c r="C163" i="17" s="1"/>
  <c r="S136" i="17"/>
  <c r="C136" i="17" s="1"/>
  <c r="S140" i="17"/>
  <c r="C140" i="17" s="1"/>
  <c r="S144" i="17"/>
  <c r="C144" i="17" s="1"/>
  <c r="S120" i="17"/>
  <c r="C120" i="17" s="1"/>
  <c r="S99" i="17"/>
  <c r="C99" i="17" s="1"/>
  <c r="S107" i="17"/>
  <c r="C107" i="17" s="1"/>
  <c r="S93" i="17"/>
  <c r="C93" i="17" s="1"/>
  <c r="S101" i="17"/>
  <c r="C101" i="17" s="1"/>
  <c r="S83" i="17"/>
  <c r="C83" i="17" s="1"/>
  <c r="S68" i="17"/>
  <c r="C68" i="17" s="1"/>
  <c r="S58" i="17"/>
  <c r="C58" i="17" s="1"/>
  <c r="S61" i="17"/>
  <c r="C61" i="17" s="1"/>
  <c r="S59" i="17"/>
  <c r="C59" i="17" s="1"/>
  <c r="S67" i="17"/>
  <c r="C67" i="17" s="1"/>
  <c r="S25" i="17"/>
  <c r="C25" i="17" s="1"/>
  <c r="S31" i="17"/>
  <c r="C31" i="17" s="1"/>
  <c r="S30" i="17"/>
  <c r="C30" i="17" s="1"/>
  <c r="S39" i="17"/>
  <c r="C39" i="17" s="1"/>
  <c r="S13" i="17"/>
  <c r="C13" i="17" s="1"/>
  <c r="S16" i="17"/>
  <c r="C16" i="17" s="1"/>
  <c r="S23" i="17"/>
  <c r="C23" i="17" s="1"/>
  <c r="S28" i="17"/>
  <c r="C28" i="17" s="1"/>
  <c r="S38" i="17"/>
  <c r="C38" i="17" s="1"/>
  <c r="S10" i="17"/>
  <c r="C10" i="17" s="1"/>
  <c r="R94" i="17"/>
  <c r="S94" i="17" s="1"/>
  <c r="C94" i="17" s="1"/>
  <c r="R229" i="17"/>
  <c r="S229" i="17" s="1"/>
  <c r="C229" i="17" s="1"/>
  <c r="S302" i="20"/>
  <c r="S426" i="20"/>
  <c r="S422" i="20"/>
  <c r="S361" i="20"/>
  <c r="S353" i="20"/>
  <c r="S345" i="20"/>
  <c r="S366" i="20"/>
  <c r="S234" i="20"/>
  <c r="S226" i="20"/>
  <c r="S212" i="20"/>
  <c r="S204" i="20"/>
  <c r="S196" i="20"/>
  <c r="S184" i="20"/>
  <c r="S176" i="20"/>
  <c r="S168" i="20"/>
  <c r="S231" i="20"/>
  <c r="S193" i="20"/>
  <c r="S235" i="20"/>
  <c r="S197" i="20"/>
  <c r="S62" i="20"/>
  <c r="S54" i="20"/>
  <c r="S46" i="20"/>
  <c r="S31" i="20"/>
  <c r="S21" i="20"/>
  <c r="S11" i="20"/>
  <c r="S52" i="20"/>
  <c r="S35" i="20"/>
  <c r="S17" i="20"/>
  <c r="S48" i="20"/>
  <c r="S29" i="20"/>
  <c r="S19" i="20"/>
  <c r="S430" i="20"/>
  <c r="S406" i="20"/>
  <c r="S341" i="20"/>
  <c r="S239" i="20"/>
  <c r="S201" i="20"/>
  <c r="S227" i="20"/>
  <c r="S189" i="20"/>
  <c r="S323" i="20"/>
  <c r="S160" i="20"/>
  <c r="S13" i="20"/>
  <c r="S391" i="20"/>
  <c r="S337" i="20"/>
  <c r="S319" i="20"/>
  <c r="S270" i="20"/>
  <c r="S413" i="17"/>
  <c r="C413" i="17" s="1"/>
  <c r="S426" i="17"/>
  <c r="C426" i="17" s="1"/>
  <c r="S316" i="17"/>
  <c r="C316" i="17" s="1"/>
  <c r="S97" i="17"/>
  <c r="C97" i="17" s="1"/>
  <c r="S15" i="17"/>
  <c r="C15" i="17" s="1"/>
  <c r="S224" i="17"/>
  <c r="C224" i="17" s="1"/>
  <c r="S388" i="17"/>
  <c r="C388" i="17" s="1"/>
  <c r="S341" i="17"/>
  <c r="C341" i="17" s="1"/>
  <c r="S303" i="17"/>
  <c r="C303" i="17" s="1"/>
  <c r="S425" i="17"/>
  <c r="C425" i="17" s="1"/>
  <c r="S338" i="17"/>
  <c r="C338" i="17" s="1"/>
  <c r="S300" i="17"/>
  <c r="C300" i="17" s="1"/>
  <c r="S9" i="17"/>
  <c r="C9" i="17" s="1"/>
  <c r="S351" i="17"/>
  <c r="C351" i="17" s="1"/>
  <c r="S319" i="17"/>
  <c r="C319" i="17" s="1"/>
  <c r="S272" i="17"/>
  <c r="C272" i="17" s="1"/>
  <c r="S180" i="17"/>
  <c r="C180" i="17" s="1"/>
  <c r="Q169" i="17"/>
  <c r="S169" i="17" s="1"/>
  <c r="C169" i="17" s="1"/>
  <c r="Q132" i="17"/>
  <c r="S132" i="17" s="1"/>
  <c r="C132" i="17" s="1"/>
  <c r="S109" i="17"/>
  <c r="C109" i="17" s="1"/>
  <c r="S66" i="17"/>
  <c r="C66" i="17" s="1"/>
  <c r="S243" i="17"/>
  <c r="C243" i="17" s="1"/>
  <c r="S33" i="17"/>
  <c r="C33" i="17" s="1"/>
  <c r="Q17" i="17"/>
  <c r="S17" i="17" s="1"/>
  <c r="C17" i="17" s="1"/>
  <c r="S207" i="17"/>
  <c r="C207" i="17" s="1"/>
  <c r="S131" i="17"/>
  <c r="C131" i="17" s="1"/>
  <c r="S108" i="17"/>
  <c r="C108" i="17" s="1"/>
  <c r="S80" i="17"/>
  <c r="C80" i="17" s="1"/>
  <c r="S36" i="17"/>
  <c r="C36" i="17" s="1"/>
  <c r="S418" i="17"/>
  <c r="C418" i="17" s="1"/>
  <c r="S380" i="17"/>
  <c r="C380" i="17" s="1"/>
  <c r="S346" i="17"/>
  <c r="C346" i="17" s="1"/>
  <c r="S57" i="17"/>
  <c r="C57" i="17" s="1"/>
  <c r="S20" i="17"/>
  <c r="C20" i="17" s="1"/>
  <c r="S263" i="17"/>
  <c r="C263" i="17" s="1"/>
  <c r="S205" i="17"/>
  <c r="C205" i="17" s="1"/>
  <c r="S96" i="17"/>
  <c r="C96" i="17" s="1"/>
  <c r="S135" i="17"/>
  <c r="C135" i="17" s="1"/>
  <c r="S49" i="17"/>
  <c r="C49" i="17" s="1"/>
  <c r="S430" i="17"/>
  <c r="C430" i="17" s="1"/>
  <c r="S330" i="17"/>
  <c r="C330" i="17" s="1"/>
  <c r="S288" i="17"/>
  <c r="C288" i="17" s="1"/>
  <c r="S206" i="17"/>
  <c r="C206" i="17" s="1"/>
  <c r="S189" i="17"/>
  <c r="C189" i="17" s="1"/>
  <c r="S172" i="17"/>
  <c r="C172" i="17" s="1"/>
  <c r="S12" i="17"/>
  <c r="C12" i="17" s="1"/>
  <c r="C226" i="16"/>
  <c r="C227" i="16"/>
  <c r="C295" i="16"/>
  <c r="O297" i="16"/>
  <c r="O298" i="16"/>
  <c r="C299" i="16"/>
  <c r="C307" i="16"/>
  <c r="C70" i="16"/>
  <c r="C119" i="16"/>
  <c r="C135" i="16"/>
  <c r="C143" i="16"/>
  <c r="C147" i="16"/>
  <c r="C155" i="16"/>
  <c r="C157" i="16"/>
  <c r="O192" i="16"/>
  <c r="C246" i="16"/>
  <c r="C250" i="16"/>
  <c r="C251" i="16"/>
  <c r="C262" i="16"/>
  <c r="O281" i="16"/>
  <c r="C59" i="16"/>
  <c r="C196" i="16"/>
  <c r="O238" i="16"/>
  <c r="O246" i="16"/>
  <c r="C283" i="16"/>
  <c r="C404" i="16"/>
  <c r="C278" i="16"/>
  <c r="O15" i="16"/>
  <c r="O19" i="16"/>
  <c r="O21" i="16"/>
  <c r="O48" i="16"/>
  <c r="O158" i="16"/>
  <c r="O208" i="16"/>
  <c r="O210" i="16"/>
  <c r="O212" i="16"/>
  <c r="O252" i="16"/>
  <c r="O267" i="16"/>
  <c r="O183" i="16"/>
  <c r="O228" i="16"/>
  <c r="P261" i="16"/>
  <c r="C347" i="16"/>
  <c r="C348" i="16"/>
  <c r="C350" i="16"/>
  <c r="P420" i="16"/>
  <c r="C15" i="16"/>
  <c r="C66" i="16"/>
  <c r="P174" i="16"/>
  <c r="P240" i="16"/>
  <c r="P244" i="16"/>
  <c r="C290" i="16"/>
  <c r="O303" i="16"/>
  <c r="P309" i="16"/>
  <c r="C311" i="16"/>
  <c r="P313" i="16"/>
  <c r="P372" i="16"/>
  <c r="P388" i="16"/>
  <c r="O390" i="16"/>
  <c r="P412" i="16"/>
  <c r="O341" i="16"/>
  <c r="C56" i="16"/>
  <c r="C58" i="16"/>
  <c r="P71" i="16"/>
  <c r="C303" i="16"/>
  <c r="O305" i="16"/>
  <c r="P380" i="16"/>
  <c r="P404" i="16"/>
  <c r="O406" i="16"/>
  <c r="C31" i="16"/>
  <c r="O50" i="16"/>
  <c r="O56" i="16"/>
  <c r="O58" i="16"/>
  <c r="O123" i="16"/>
  <c r="O125" i="16"/>
  <c r="O139" i="16"/>
  <c r="C167" i="16"/>
  <c r="C169" i="16"/>
  <c r="C192" i="16"/>
  <c r="O195" i="16"/>
  <c r="O202" i="16"/>
  <c r="C242" i="16"/>
  <c r="O244" i="16"/>
  <c r="O245" i="16"/>
  <c r="O250" i="16"/>
  <c r="C267" i="16"/>
  <c r="C268" i="16"/>
  <c r="C271" i="16"/>
  <c r="C287" i="16"/>
  <c r="O295" i="16"/>
  <c r="O309" i="16"/>
  <c r="C315" i="16"/>
  <c r="C319" i="16"/>
  <c r="C323" i="16"/>
  <c r="C332" i="16"/>
  <c r="C336" i="16"/>
  <c r="O337" i="16"/>
  <c r="C340" i="16"/>
  <c r="C344" i="16"/>
  <c r="C346" i="16"/>
  <c r="P368" i="16"/>
  <c r="C412" i="16"/>
  <c r="P428" i="16"/>
  <c r="O430" i="16"/>
  <c r="O27" i="16"/>
  <c r="O31" i="16"/>
  <c r="O37" i="16"/>
  <c r="C54" i="16"/>
  <c r="C63" i="16"/>
  <c r="C123" i="16"/>
  <c r="C131" i="16"/>
  <c r="O147" i="16"/>
  <c r="C159" i="16"/>
  <c r="C160" i="16"/>
  <c r="P161" i="16"/>
  <c r="P162" i="16"/>
  <c r="C164" i="16"/>
  <c r="P166" i="16"/>
  <c r="O168" i="16"/>
  <c r="C175" i="16"/>
  <c r="C177" i="16"/>
  <c r="O178" i="16"/>
  <c r="O180" i="16"/>
  <c r="O181" i="16"/>
  <c r="O193" i="16"/>
  <c r="O194" i="16"/>
  <c r="C204" i="16"/>
  <c r="C205" i="16"/>
  <c r="C208" i="16"/>
  <c r="C212" i="16"/>
  <c r="C213" i="16"/>
  <c r="C214" i="16"/>
  <c r="P232" i="16"/>
  <c r="C234" i="16"/>
  <c r="C235" i="16"/>
  <c r="O236" i="16"/>
  <c r="O242" i="16"/>
  <c r="O248" i="16"/>
  <c r="O249" i="16"/>
  <c r="O254" i="16"/>
  <c r="O302" i="16"/>
  <c r="O311" i="16"/>
  <c r="O313" i="16"/>
  <c r="O318" i="16"/>
  <c r="O321" i="16"/>
  <c r="P338" i="16"/>
  <c r="O392" i="16"/>
  <c r="C408" i="16"/>
  <c r="C416" i="16"/>
  <c r="C424" i="16"/>
  <c r="O13" i="16"/>
  <c r="O39" i="16"/>
  <c r="O70" i="16"/>
  <c r="C127" i="16"/>
  <c r="C139" i="16"/>
  <c r="P198" i="16"/>
  <c r="Q198" i="16" s="1"/>
  <c r="P202" i="16"/>
  <c r="P210" i="16"/>
  <c r="C216" i="16"/>
  <c r="C217" i="16"/>
  <c r="C218" i="16"/>
  <c r="O230" i="16"/>
  <c r="C239" i="16"/>
  <c r="O240" i="16"/>
  <c r="Q240" i="16" s="1"/>
  <c r="O265" i="16"/>
  <c r="O275" i="16"/>
  <c r="O277" i="16"/>
  <c r="P281" i="16"/>
  <c r="O287" i="16"/>
  <c r="O288" i="16"/>
  <c r="O289" i="16"/>
  <c r="O323" i="16"/>
  <c r="O355" i="16"/>
  <c r="O370" i="16"/>
  <c r="P376" i="16"/>
  <c r="O378" i="16"/>
  <c r="P384" i="16"/>
  <c r="O386" i="16"/>
  <c r="P392" i="16"/>
  <c r="C395" i="16"/>
  <c r="O402" i="16"/>
  <c r="P408" i="16"/>
  <c r="O410" i="16"/>
  <c r="P416" i="16"/>
  <c r="O418" i="16"/>
  <c r="P424" i="16"/>
  <c r="C426" i="16"/>
  <c r="P218" i="16"/>
  <c r="C270" i="16"/>
  <c r="O271" i="16"/>
  <c r="O273" i="16"/>
  <c r="P297" i="16"/>
  <c r="Q297" i="16" s="1"/>
  <c r="O299" i="16"/>
  <c r="O301" i="16"/>
  <c r="O307" i="16"/>
  <c r="O314" i="16"/>
  <c r="O317" i="16"/>
  <c r="P335" i="16"/>
  <c r="C353" i="16"/>
  <c r="P355" i="16"/>
  <c r="Q355" i="16" s="1"/>
  <c r="C420" i="16"/>
  <c r="C428" i="16"/>
  <c r="O23" i="16"/>
  <c r="O29" i="16"/>
  <c r="C83" i="16"/>
  <c r="C87" i="16"/>
  <c r="C91" i="16"/>
  <c r="C95" i="16"/>
  <c r="C99" i="16"/>
  <c r="C103" i="16"/>
  <c r="C107" i="16"/>
  <c r="C163" i="16"/>
  <c r="C172" i="16"/>
  <c r="C180" i="16"/>
  <c r="C230" i="16"/>
  <c r="C231" i="16"/>
  <c r="O232" i="16"/>
  <c r="O353" i="16"/>
  <c r="O366" i="16"/>
  <c r="O374" i="16"/>
  <c r="O382" i="16"/>
  <c r="O414" i="16"/>
  <c r="O422" i="16"/>
  <c r="O64" i="16"/>
  <c r="O72" i="16"/>
  <c r="O82" i="16"/>
  <c r="O90" i="16"/>
  <c r="O98" i="16"/>
  <c r="O106" i="16"/>
  <c r="O131" i="16"/>
  <c r="O133" i="16"/>
  <c r="C9" i="16"/>
  <c r="C10" i="16"/>
  <c r="C11" i="16"/>
  <c r="C16" i="16"/>
  <c r="C17" i="16"/>
  <c r="C18" i="16"/>
  <c r="C19" i="16"/>
  <c r="C23" i="16"/>
  <c r="C24" i="16"/>
  <c r="C25" i="16"/>
  <c r="C26" i="16"/>
  <c r="C27" i="16"/>
  <c r="C32" i="16"/>
  <c r="C33" i="16"/>
  <c r="C34" i="16"/>
  <c r="C35" i="16"/>
  <c r="P39" i="16"/>
  <c r="C45" i="16"/>
  <c r="C46" i="16"/>
  <c r="C47" i="16"/>
  <c r="C48" i="16"/>
  <c r="O54" i="16"/>
  <c r="C57" i="16"/>
  <c r="O119" i="16"/>
  <c r="O121" i="16"/>
  <c r="O135" i="16"/>
  <c r="O137" i="16"/>
  <c r="C156" i="16"/>
  <c r="P158" i="16"/>
  <c r="O160" i="16"/>
  <c r="O161" i="16"/>
  <c r="C171" i="16"/>
  <c r="C173" i="16"/>
  <c r="O174" i="16"/>
  <c r="Q174" i="16" s="1"/>
  <c r="P175" i="16"/>
  <c r="C176" i="16"/>
  <c r="P177" i="16"/>
  <c r="Q177" i="16" s="1"/>
  <c r="P178" i="16"/>
  <c r="O179" i="16"/>
  <c r="C189" i="16"/>
  <c r="C190" i="16"/>
  <c r="O190" i="16"/>
  <c r="P192" i="16"/>
  <c r="P194" i="16"/>
  <c r="C197" i="16"/>
  <c r="C198" i="16"/>
  <c r="O198" i="16"/>
  <c r="L200" i="16"/>
  <c r="O200" i="16" s="1"/>
  <c r="O209" i="16"/>
  <c r="O211" i="16"/>
  <c r="P212" i="16"/>
  <c r="P214" i="16"/>
  <c r="O215" i="16"/>
  <c r="P226" i="16"/>
  <c r="P228" i="16"/>
  <c r="P234" i="16"/>
  <c r="P236" i="16"/>
  <c r="P242" i="16"/>
  <c r="C243" i="16"/>
  <c r="P248" i="16"/>
  <c r="C274" i="16"/>
  <c r="P275" i="16"/>
  <c r="P277" i="16"/>
  <c r="C279" i="16"/>
  <c r="C280" i="16"/>
  <c r="C281" i="16"/>
  <c r="P282" i="16"/>
  <c r="C284" i="16"/>
  <c r="C285" i="16"/>
  <c r="O285" i="16"/>
  <c r="P317" i="16"/>
  <c r="P21" i="16"/>
  <c r="P37" i="16"/>
  <c r="Q37" i="16" s="1"/>
  <c r="O141" i="16"/>
  <c r="O154" i="16"/>
  <c r="L155" i="16"/>
  <c r="P155" i="16" s="1"/>
  <c r="O169" i="16"/>
  <c r="O176" i="16"/>
  <c r="O177" i="16"/>
  <c r="O199" i="16"/>
  <c r="O226" i="16"/>
  <c r="Q226" i="16" s="1"/>
  <c r="O234" i="16"/>
  <c r="P250" i="16"/>
  <c r="P265" i="16"/>
  <c r="Q265" i="16" s="1"/>
  <c r="C269" i="16"/>
  <c r="O269" i="16"/>
  <c r="C352" i="16"/>
  <c r="O46" i="16"/>
  <c r="C49" i="16"/>
  <c r="P50" i="16"/>
  <c r="C51" i="16"/>
  <c r="C52" i="16"/>
  <c r="C53" i="16"/>
  <c r="C55" i="16"/>
  <c r="O127" i="16"/>
  <c r="O129" i="16"/>
  <c r="O143" i="16"/>
  <c r="O145" i="16"/>
  <c r="P154" i="16"/>
  <c r="C161" i="16"/>
  <c r="O162" i="16"/>
  <c r="Q162" i="16" s="1"/>
  <c r="L163" i="16"/>
  <c r="P163" i="16" s="1"/>
  <c r="O164" i="16"/>
  <c r="O165" i="16"/>
  <c r="O167" i="16"/>
  <c r="L171" i="16"/>
  <c r="O171" i="16" s="1"/>
  <c r="P179" i="16"/>
  <c r="P182" i="16"/>
  <c r="C183" i="16"/>
  <c r="O184" i="16"/>
  <c r="L196" i="16"/>
  <c r="O196" i="16" s="1"/>
  <c r="C200" i="16"/>
  <c r="C201" i="16"/>
  <c r="C202" i="16"/>
  <c r="P203" i="16"/>
  <c r="L207" i="16"/>
  <c r="O207" i="16" s="1"/>
  <c r="P215" i="16"/>
  <c r="O218" i="16"/>
  <c r="P230" i="16"/>
  <c r="P238" i="16"/>
  <c r="C238" i="16"/>
  <c r="O241" i="16"/>
  <c r="C255" i="16"/>
  <c r="C260" i="16"/>
  <c r="C261" i="16"/>
  <c r="O261" i="16"/>
  <c r="Q261" i="16" s="1"/>
  <c r="L262" i="16"/>
  <c r="P262" i="16" s="1"/>
  <c r="L263" i="16"/>
  <c r="O263" i="16" s="1"/>
  <c r="P301" i="16"/>
  <c r="O310" i="16"/>
  <c r="P332" i="16"/>
  <c r="P334" i="16"/>
  <c r="P343" i="16"/>
  <c r="Q343" i="16" s="1"/>
  <c r="C372" i="16"/>
  <c r="C380" i="16"/>
  <c r="C388" i="16"/>
  <c r="O86" i="16"/>
  <c r="O94" i="16"/>
  <c r="O102" i="16"/>
  <c r="O155" i="16"/>
  <c r="Q158" i="16"/>
  <c r="P159" i="16"/>
  <c r="O170" i="16"/>
  <c r="L191" i="16"/>
  <c r="O191" i="16" s="1"/>
  <c r="P199" i="16"/>
  <c r="C206" i="16"/>
  <c r="O206" i="16"/>
  <c r="P208" i="16"/>
  <c r="Q208" i="16" s="1"/>
  <c r="O214" i="16"/>
  <c r="L216" i="16"/>
  <c r="O216" i="16" s="1"/>
  <c r="Q230" i="16"/>
  <c r="Q238" i="16"/>
  <c r="P254" i="16"/>
  <c r="Q254" i="16" s="1"/>
  <c r="C254" i="16"/>
  <c r="L286" i="16"/>
  <c r="P286" i="16" s="1"/>
  <c r="O331" i="16"/>
  <c r="C331" i="16"/>
  <c r="O339" i="16"/>
  <c r="C339" i="16"/>
  <c r="O156" i="16"/>
  <c r="O157" i="16"/>
  <c r="O159" i="16"/>
  <c r="C165" i="16"/>
  <c r="O166" i="16"/>
  <c r="Q166" i="16" s="1"/>
  <c r="P167" i="16"/>
  <c r="C168" i="16"/>
  <c r="P169" i="16"/>
  <c r="P170" i="16"/>
  <c r="O172" i="16"/>
  <c r="O173" i="16"/>
  <c r="O175" i="16"/>
  <c r="C181" i="16"/>
  <c r="O182" i="16"/>
  <c r="P183" i="16"/>
  <c r="C184" i="16"/>
  <c r="P190" i="16"/>
  <c r="C193" i="16"/>
  <c r="C194" i="16"/>
  <c r="P195" i="16"/>
  <c r="O203" i="16"/>
  <c r="Q203" i="16" s="1"/>
  <c r="P204" i="16"/>
  <c r="Q204" i="16" s="1"/>
  <c r="P206" i="16"/>
  <c r="C209" i="16"/>
  <c r="C210" i="16"/>
  <c r="P211" i="16"/>
  <c r="O225" i="16"/>
  <c r="O229" i="16"/>
  <c r="O233" i="16"/>
  <c r="O237" i="16"/>
  <c r="P246" i="16"/>
  <c r="Q246" i="16" s="1"/>
  <c r="C247" i="16"/>
  <c r="P252" i="16"/>
  <c r="Q252" i="16" s="1"/>
  <c r="O253" i="16"/>
  <c r="P255" i="16"/>
  <c r="O260" i="16"/>
  <c r="C263" i="16"/>
  <c r="C264" i="16"/>
  <c r="C265" i="16"/>
  <c r="P266" i="16"/>
  <c r="L270" i="16"/>
  <c r="P270" i="16" s="1"/>
  <c r="L279" i="16"/>
  <c r="O279" i="16" s="1"/>
  <c r="P305" i="16"/>
  <c r="O306" i="16"/>
  <c r="P321" i="16"/>
  <c r="O322" i="16"/>
  <c r="O335" i="16"/>
  <c r="Q335" i="16" s="1"/>
  <c r="C335" i="16"/>
  <c r="C343" i="16"/>
  <c r="C349" i="16"/>
  <c r="O351" i="16"/>
  <c r="C368" i="16"/>
  <c r="C376" i="16"/>
  <c r="C384" i="16"/>
  <c r="O264" i="16"/>
  <c r="C266" i="16"/>
  <c r="P267" i="16"/>
  <c r="P269" i="16"/>
  <c r="C272" i="16"/>
  <c r="C273" i="16"/>
  <c r="P274" i="16"/>
  <c r="C282" i="16"/>
  <c r="P283" i="16"/>
  <c r="P285" i="16"/>
  <c r="C288" i="16"/>
  <c r="C289" i="16"/>
  <c r="P290" i="16"/>
  <c r="O332" i="16"/>
  <c r="Q332" i="16" s="1"/>
  <c r="O340" i="16"/>
  <c r="C342" i="16"/>
  <c r="C345" i="16"/>
  <c r="P346" i="16"/>
  <c r="O347" i="16"/>
  <c r="O349" i="16"/>
  <c r="P351" i="16"/>
  <c r="C358" i="16"/>
  <c r="C361" i="16"/>
  <c r="C366" i="16"/>
  <c r="C370" i="16"/>
  <c r="C374" i="16"/>
  <c r="C378" i="16"/>
  <c r="C382" i="16"/>
  <c r="C386" i="16"/>
  <c r="C390" i="16"/>
  <c r="C394" i="16"/>
  <c r="P395" i="16"/>
  <c r="C402" i="16"/>
  <c r="C406" i="16"/>
  <c r="C410" i="16"/>
  <c r="C414" i="16"/>
  <c r="C418" i="16"/>
  <c r="C422" i="16"/>
  <c r="P426" i="16"/>
  <c r="O426" i="16"/>
  <c r="P430" i="16"/>
  <c r="C431" i="16"/>
  <c r="P271" i="16"/>
  <c r="P273" i="16"/>
  <c r="Q273" i="16" s="1"/>
  <c r="C276" i="16"/>
  <c r="C277" i="16"/>
  <c r="P278" i="16"/>
  <c r="O283" i="16"/>
  <c r="Q283" i="16" s="1"/>
  <c r="O284" i="16"/>
  <c r="C286" i="16"/>
  <c r="P287" i="16"/>
  <c r="Q287" i="16" s="1"/>
  <c r="P289" i="16"/>
  <c r="Q289" i="16" s="1"/>
  <c r="P295" i="16"/>
  <c r="Q295" i="16" s="1"/>
  <c r="C296" i="16"/>
  <c r="P299" i="16"/>
  <c r="Q299" i="16" s="1"/>
  <c r="C300" i="16"/>
  <c r="P303" i="16"/>
  <c r="Q303" i="16" s="1"/>
  <c r="C304" i="16"/>
  <c r="P307" i="16"/>
  <c r="Q307" i="16" s="1"/>
  <c r="C308" i="16"/>
  <c r="P311" i="16"/>
  <c r="Q311" i="16" s="1"/>
  <c r="C312" i="16"/>
  <c r="P315" i="16"/>
  <c r="Q315" i="16" s="1"/>
  <c r="C316" i="16"/>
  <c r="P319" i="16"/>
  <c r="Q319" i="16" s="1"/>
  <c r="C320" i="16"/>
  <c r="P323" i="16"/>
  <c r="C324" i="16"/>
  <c r="C341" i="16"/>
  <c r="O343" i="16"/>
  <c r="O345" i="16"/>
  <c r="P347" i="16"/>
  <c r="O352" i="16"/>
  <c r="C355" i="16"/>
  <c r="C357" i="16"/>
  <c r="O359" i="16"/>
  <c r="Q359" i="16" s="1"/>
  <c r="O361" i="16"/>
  <c r="C367" i="16"/>
  <c r="O368" i="16"/>
  <c r="Q368" i="16" s="1"/>
  <c r="C371" i="16"/>
  <c r="O372" i="16"/>
  <c r="Q372" i="16" s="1"/>
  <c r="C375" i="16"/>
  <c r="O376" i="16"/>
  <c r="Q376" i="16" s="1"/>
  <c r="C379" i="16"/>
  <c r="O380" i="16"/>
  <c r="Q380" i="16" s="1"/>
  <c r="C383" i="16"/>
  <c r="O384" i="16"/>
  <c r="Q384" i="16" s="1"/>
  <c r="C387" i="16"/>
  <c r="O388" i="16"/>
  <c r="Q388" i="16" s="1"/>
  <c r="C391" i="16"/>
  <c r="C392" i="16"/>
  <c r="O394" i="16"/>
  <c r="C403" i="16"/>
  <c r="O404" i="16"/>
  <c r="C407" i="16"/>
  <c r="O408" i="16"/>
  <c r="Q408" i="16" s="1"/>
  <c r="C411" i="16"/>
  <c r="O412" i="16"/>
  <c r="C415" i="16"/>
  <c r="O416" i="16"/>
  <c r="Q416" i="16" s="1"/>
  <c r="C419" i="16"/>
  <c r="O420" i="16"/>
  <c r="Q420" i="16" s="1"/>
  <c r="C423" i="16"/>
  <c r="O424" i="16"/>
  <c r="Q424" i="16" s="1"/>
  <c r="C427" i="16"/>
  <c r="O428" i="16"/>
  <c r="Q428" i="16" s="1"/>
  <c r="C432" i="16"/>
  <c r="P354" i="16"/>
  <c r="O357" i="16"/>
  <c r="P359" i="16"/>
  <c r="P391" i="16"/>
  <c r="Q392" i="16"/>
  <c r="O432" i="16"/>
  <c r="P429" i="16"/>
  <c r="O429" i="16"/>
  <c r="P402" i="16"/>
  <c r="Q402" i="16" s="1"/>
  <c r="O403" i="16"/>
  <c r="C405" i="16"/>
  <c r="L405" i="16"/>
  <c r="P405" i="16" s="1"/>
  <c r="P406" i="16"/>
  <c r="Q406" i="16" s="1"/>
  <c r="O407" i="16"/>
  <c r="C409" i="16"/>
  <c r="L409" i="16"/>
  <c r="O409" i="16" s="1"/>
  <c r="P410" i="16"/>
  <c r="Q410" i="16" s="1"/>
  <c r="O411" i="16"/>
  <c r="C413" i="16"/>
  <c r="L413" i="16"/>
  <c r="O413" i="16" s="1"/>
  <c r="P414" i="16"/>
  <c r="Q414" i="16" s="1"/>
  <c r="O415" i="16"/>
  <c r="C417" i="16"/>
  <c r="L417" i="16"/>
  <c r="O417" i="16" s="1"/>
  <c r="P418" i="16"/>
  <c r="Q418" i="16" s="1"/>
  <c r="O419" i="16"/>
  <c r="C421" i="16"/>
  <c r="L421" i="16"/>
  <c r="O421" i="16" s="1"/>
  <c r="P422" i="16"/>
  <c r="Q422" i="16" s="1"/>
  <c r="O423" i="16"/>
  <c r="C425" i="16"/>
  <c r="L425" i="16"/>
  <c r="P425" i="16" s="1"/>
  <c r="O427" i="16"/>
  <c r="C429" i="16"/>
  <c r="O431" i="16"/>
  <c r="P403" i="16"/>
  <c r="P407" i="16"/>
  <c r="P411" i="16"/>
  <c r="P415" i="16"/>
  <c r="P419" i="16"/>
  <c r="P423" i="16"/>
  <c r="P427" i="16"/>
  <c r="C430" i="16"/>
  <c r="P431" i="16"/>
  <c r="P432" i="16"/>
  <c r="Q432" i="16" s="1"/>
  <c r="O11" i="8"/>
  <c r="O15" i="8"/>
  <c r="O19" i="8"/>
  <c r="Q19" i="8" s="1"/>
  <c r="O23" i="8"/>
  <c r="O27" i="8"/>
  <c r="O31" i="8"/>
  <c r="O35" i="8"/>
  <c r="Q35" i="8" s="1"/>
  <c r="O39" i="8"/>
  <c r="O13" i="8"/>
  <c r="O17" i="8"/>
  <c r="O21" i="8"/>
  <c r="Q21" i="8" s="1"/>
  <c r="O25" i="8"/>
  <c r="O29" i="8"/>
  <c r="O33" i="8"/>
  <c r="O37" i="8"/>
  <c r="Q37" i="8" s="1"/>
  <c r="O24" i="8"/>
  <c r="Q24" i="8" s="1"/>
  <c r="O32" i="8"/>
  <c r="O14" i="8"/>
  <c r="O18" i="8"/>
  <c r="Q18" i="8" s="1"/>
  <c r="O22" i="8"/>
  <c r="Q22" i="8" s="1"/>
  <c r="O26" i="8"/>
  <c r="O30" i="8"/>
  <c r="O34" i="8"/>
  <c r="Q34" i="8" s="1"/>
  <c r="O38" i="8"/>
  <c r="Q38" i="8" s="1"/>
  <c r="O16" i="8"/>
  <c r="O12" i="8"/>
  <c r="O20" i="8"/>
  <c r="O28" i="8"/>
  <c r="O36" i="8"/>
  <c r="O10" i="8"/>
  <c r="O369" i="16"/>
  <c r="O373" i="16"/>
  <c r="O377" i="16"/>
  <c r="O381" i="16"/>
  <c r="O385" i="16"/>
  <c r="O389" i="16"/>
  <c r="O393" i="16"/>
  <c r="P369" i="16"/>
  <c r="P373" i="16"/>
  <c r="P377" i="16"/>
  <c r="P381" i="16"/>
  <c r="P385" i="16"/>
  <c r="P389" i="16"/>
  <c r="P393" i="16"/>
  <c r="P366" i="16"/>
  <c r="Q366" i="16" s="1"/>
  <c r="O367" i="16"/>
  <c r="C369" i="16"/>
  <c r="P370" i="16"/>
  <c r="Q370" i="16" s="1"/>
  <c r="O371" i="16"/>
  <c r="C373" i="16"/>
  <c r="P374" i="16"/>
  <c r="O375" i="16"/>
  <c r="C377" i="16"/>
  <c r="P378" i="16"/>
  <c r="Q378" i="16" s="1"/>
  <c r="O379" i="16"/>
  <c r="C381" i="16"/>
  <c r="P382" i="16"/>
  <c r="Q382" i="16" s="1"/>
  <c r="O383" i="16"/>
  <c r="C385" i="16"/>
  <c r="P386" i="16"/>
  <c r="Q386" i="16" s="1"/>
  <c r="O387" i="16"/>
  <c r="C389" i="16"/>
  <c r="P390" i="16"/>
  <c r="Q390" i="16" s="1"/>
  <c r="O391" i="16"/>
  <c r="C393" i="16"/>
  <c r="P394" i="16"/>
  <c r="O395" i="16"/>
  <c r="P367" i="16"/>
  <c r="P371" i="16"/>
  <c r="P375" i="16"/>
  <c r="P379" i="16"/>
  <c r="P383" i="16"/>
  <c r="P387" i="16"/>
  <c r="P331" i="16"/>
  <c r="C333" i="16"/>
  <c r="P333" i="16"/>
  <c r="Q333" i="16" s="1"/>
  <c r="C334" i="16"/>
  <c r="O334" i="16"/>
  <c r="O336" i="16"/>
  <c r="P336" i="16"/>
  <c r="P339" i="16"/>
  <c r="O344" i="16"/>
  <c r="P350" i="16"/>
  <c r="Q351" i="16"/>
  <c r="O360" i="16"/>
  <c r="O356" i="16"/>
  <c r="C337" i="16"/>
  <c r="P337" i="16"/>
  <c r="Q337" i="16" s="1"/>
  <c r="C338" i="16"/>
  <c r="O338" i="16"/>
  <c r="Q338" i="16" s="1"/>
  <c r="P342" i="16"/>
  <c r="C354" i="16"/>
  <c r="P358" i="16"/>
  <c r="O348" i="16"/>
  <c r="P340" i="16"/>
  <c r="Q340" i="16" s="1"/>
  <c r="P344" i="16"/>
  <c r="P348" i="16"/>
  <c r="P352" i="16"/>
  <c r="P356" i="16"/>
  <c r="P360" i="16"/>
  <c r="P341" i="16"/>
  <c r="Q341" i="16" s="1"/>
  <c r="O342" i="16"/>
  <c r="P345" i="16"/>
  <c r="O346" i="16"/>
  <c r="Q346" i="16" s="1"/>
  <c r="P349" i="16"/>
  <c r="O350" i="16"/>
  <c r="P353" i="16"/>
  <c r="Q353" i="16" s="1"/>
  <c r="O354" i="16"/>
  <c r="P357" i="16"/>
  <c r="O358" i="16"/>
  <c r="P361" i="16"/>
  <c r="Q361" i="16" s="1"/>
  <c r="Q301" i="16"/>
  <c r="Q305" i="16"/>
  <c r="Q309" i="16"/>
  <c r="Q317" i="16"/>
  <c r="Q321" i="16"/>
  <c r="P300" i="16"/>
  <c r="P312" i="16"/>
  <c r="C297" i="16"/>
  <c r="P298" i="16"/>
  <c r="Q298" i="16" s="1"/>
  <c r="C301" i="16"/>
  <c r="P302" i="16"/>
  <c r="Q302" i="16" s="1"/>
  <c r="C305" i="16"/>
  <c r="P306" i="16"/>
  <c r="Q306" i="16" s="1"/>
  <c r="C309" i="16"/>
  <c r="P310" i="16"/>
  <c r="Q310" i="16" s="1"/>
  <c r="C313" i="16"/>
  <c r="P314" i="16"/>
  <c r="C317" i="16"/>
  <c r="P318" i="16"/>
  <c r="C321" i="16"/>
  <c r="P322" i="16"/>
  <c r="P320" i="16"/>
  <c r="O296" i="16"/>
  <c r="C298" i="16"/>
  <c r="O300" i="16"/>
  <c r="C302" i="16"/>
  <c r="O304" i="16"/>
  <c r="C306" i="16"/>
  <c r="O308" i="16"/>
  <c r="C310" i="16"/>
  <c r="O312" i="16"/>
  <c r="Q312" i="16" s="1"/>
  <c r="C314" i="16"/>
  <c r="O316" i="16"/>
  <c r="C318" i="16"/>
  <c r="O320" i="16"/>
  <c r="C322" i="16"/>
  <c r="O324" i="16"/>
  <c r="P296" i="16"/>
  <c r="P304" i="16"/>
  <c r="P308" i="16"/>
  <c r="P316" i="16"/>
  <c r="P324" i="16"/>
  <c r="Q275" i="16"/>
  <c r="Q281" i="16"/>
  <c r="Q285" i="16"/>
  <c r="Q267" i="16"/>
  <c r="Q271" i="16"/>
  <c r="O272" i="16"/>
  <c r="P272" i="16"/>
  <c r="P260" i="16"/>
  <c r="Q260" i="16" s="1"/>
  <c r="P264" i="16"/>
  <c r="P284" i="16"/>
  <c r="Q284" i="16" s="1"/>
  <c r="P288" i="16"/>
  <c r="Q288" i="16" s="1"/>
  <c r="O262" i="16"/>
  <c r="O266" i="16"/>
  <c r="Q266" i="16" s="1"/>
  <c r="L268" i="16"/>
  <c r="O268" i="16" s="1"/>
  <c r="O274" i="16"/>
  <c r="Q274" i="16" s="1"/>
  <c r="L276" i="16"/>
  <c r="O276" i="16" s="1"/>
  <c r="O278" i="16"/>
  <c r="L280" i="16"/>
  <c r="O280" i="16" s="1"/>
  <c r="O282" i="16"/>
  <c r="Q282" i="16" s="1"/>
  <c r="O286" i="16"/>
  <c r="O290" i="16"/>
  <c r="Q228" i="16"/>
  <c r="Q232" i="16"/>
  <c r="Q244" i="16"/>
  <c r="Q248" i="16"/>
  <c r="P231" i="16"/>
  <c r="P225" i="16"/>
  <c r="Q225" i="16" s="1"/>
  <c r="C228" i="16"/>
  <c r="P229" i="16"/>
  <c r="Q229" i="16" s="1"/>
  <c r="C232" i="16"/>
  <c r="P233" i="16"/>
  <c r="Q233" i="16" s="1"/>
  <c r="C236" i="16"/>
  <c r="P237" i="16"/>
  <c r="C240" i="16"/>
  <c r="P241" i="16"/>
  <c r="Q241" i="16" s="1"/>
  <c r="C244" i="16"/>
  <c r="P245" i="16"/>
  <c r="C248" i="16"/>
  <c r="P249" i="16"/>
  <c r="Q249" i="16" s="1"/>
  <c r="C252" i="16"/>
  <c r="P253" i="16"/>
  <c r="P227" i="16"/>
  <c r="P243" i="16"/>
  <c r="P247" i="16"/>
  <c r="P251" i="16"/>
  <c r="C225" i="16"/>
  <c r="O227" i="16"/>
  <c r="C229" i="16"/>
  <c r="O231" i="16"/>
  <c r="C233" i="16"/>
  <c r="O235" i="16"/>
  <c r="C237" i="16"/>
  <c r="O239" i="16"/>
  <c r="C241" i="16"/>
  <c r="O243" i="16"/>
  <c r="Q243" i="16" s="1"/>
  <c r="C245" i="16"/>
  <c r="O247" i="16"/>
  <c r="C249" i="16"/>
  <c r="O251" i="16"/>
  <c r="C253" i="16"/>
  <c r="O255" i="16"/>
  <c r="P235" i="16"/>
  <c r="P239" i="16"/>
  <c r="Q190" i="16"/>
  <c r="Q206" i="16"/>
  <c r="O217" i="16"/>
  <c r="P217" i="16"/>
  <c r="Q194" i="16"/>
  <c r="Q192" i="16"/>
  <c r="Q202" i="16"/>
  <c r="Q212" i="16"/>
  <c r="P193" i="16"/>
  <c r="Q193" i="16" s="1"/>
  <c r="C191" i="16"/>
  <c r="C195" i="16"/>
  <c r="C199" i="16"/>
  <c r="C203" i="16"/>
  <c r="C207" i="16"/>
  <c r="C211" i="16"/>
  <c r="C215" i="16"/>
  <c r="P209" i="16"/>
  <c r="L189" i="16"/>
  <c r="O189" i="16" s="1"/>
  <c r="L197" i="16"/>
  <c r="O197" i="16" s="1"/>
  <c r="L201" i="16"/>
  <c r="O201" i="16" s="1"/>
  <c r="L205" i="16"/>
  <c r="O205" i="16" s="1"/>
  <c r="L213" i="16"/>
  <c r="O213" i="16" s="1"/>
  <c r="Q154" i="16"/>
  <c r="P157" i="16"/>
  <c r="Q161" i="16"/>
  <c r="Q170" i="16"/>
  <c r="P173" i="16"/>
  <c r="Q179" i="16"/>
  <c r="Q159" i="16"/>
  <c r="P165" i="16"/>
  <c r="Q178" i="16"/>
  <c r="P181" i="16"/>
  <c r="P168" i="16"/>
  <c r="Q168" i="16" s="1"/>
  <c r="P172" i="16"/>
  <c r="P176" i="16"/>
  <c r="Q176" i="16" s="1"/>
  <c r="P180" i="16"/>
  <c r="Q180" i="16" s="1"/>
  <c r="P184" i="16"/>
  <c r="Q184" i="16" s="1"/>
  <c r="P156" i="16"/>
  <c r="Q156" i="16" s="1"/>
  <c r="P160" i="16"/>
  <c r="C154" i="16"/>
  <c r="C158" i="16"/>
  <c r="C162" i="16"/>
  <c r="C166" i="16"/>
  <c r="C170" i="16"/>
  <c r="C174" i="16"/>
  <c r="C178" i="16"/>
  <c r="C182" i="16"/>
  <c r="P164" i="16"/>
  <c r="Q164" i="16" s="1"/>
  <c r="O60" i="16"/>
  <c r="O68" i="16"/>
  <c r="O84" i="16"/>
  <c r="O88" i="16"/>
  <c r="O92" i="16"/>
  <c r="O96" i="16"/>
  <c r="O100" i="16"/>
  <c r="O104" i="16"/>
  <c r="P82" i="16"/>
  <c r="Q82" i="16" s="1"/>
  <c r="P86" i="16"/>
  <c r="P58" i="16"/>
  <c r="L11" i="16"/>
  <c r="O11" i="16" s="1"/>
  <c r="C14" i="16"/>
  <c r="P15" i="16"/>
  <c r="Q15" i="16" s="1"/>
  <c r="P17" i="16"/>
  <c r="O17" i="16"/>
  <c r="C20" i="16"/>
  <c r="C21" i="16"/>
  <c r="P22" i="16"/>
  <c r="C30" i="16"/>
  <c r="P31" i="16"/>
  <c r="P33" i="16"/>
  <c r="O33" i="16"/>
  <c r="C36" i="16"/>
  <c r="C37" i="16"/>
  <c r="P38" i="16"/>
  <c r="P54" i="16"/>
  <c r="C60" i="16"/>
  <c r="C64" i="16"/>
  <c r="C68" i="16"/>
  <c r="C72" i="16"/>
  <c r="O110" i="16"/>
  <c r="P119" i="16"/>
  <c r="C120" i="16"/>
  <c r="P123" i="16"/>
  <c r="Q123" i="16" s="1"/>
  <c r="C124" i="16"/>
  <c r="P127" i="16"/>
  <c r="Q127" i="16" s="1"/>
  <c r="C128" i="16"/>
  <c r="P131" i="16"/>
  <c r="C132" i="16"/>
  <c r="P135" i="16"/>
  <c r="Q135" i="16" s="1"/>
  <c r="C136" i="16"/>
  <c r="P139" i="16"/>
  <c r="C140" i="16"/>
  <c r="P143" i="16"/>
  <c r="C144" i="16"/>
  <c r="P147" i="16"/>
  <c r="C148" i="16"/>
  <c r="C50" i="16"/>
  <c r="P90" i="16"/>
  <c r="Q90" i="16" s="1"/>
  <c r="P94" i="16"/>
  <c r="Q94" i="16" s="1"/>
  <c r="P98" i="16"/>
  <c r="P102" i="16"/>
  <c r="Q102" i="16" s="1"/>
  <c r="P106" i="16"/>
  <c r="Q106" i="16" s="1"/>
  <c r="O108" i="16"/>
  <c r="P121" i="16"/>
  <c r="P125" i="16"/>
  <c r="Q125" i="16" s="1"/>
  <c r="P129" i="16"/>
  <c r="Q129" i="16" s="1"/>
  <c r="P133" i="16"/>
  <c r="Q133" i="16" s="1"/>
  <c r="P137" i="16"/>
  <c r="P141" i="16"/>
  <c r="Q141" i="16" s="1"/>
  <c r="P145" i="16"/>
  <c r="Q145" i="16" s="1"/>
  <c r="P9" i="16"/>
  <c r="O9" i="16"/>
  <c r="L10" i="16"/>
  <c r="P10" i="16" s="1"/>
  <c r="C12" i="16"/>
  <c r="C13" i="16"/>
  <c r="P14" i="16"/>
  <c r="C22" i="16"/>
  <c r="P23" i="16"/>
  <c r="Q23" i="16" s="1"/>
  <c r="P25" i="16"/>
  <c r="O25" i="16"/>
  <c r="L26" i="16"/>
  <c r="P26" i="16" s="1"/>
  <c r="C28" i="16"/>
  <c r="C29" i="16"/>
  <c r="P30" i="16"/>
  <c r="L35" i="16"/>
  <c r="O35" i="16" s="1"/>
  <c r="C38" i="16"/>
  <c r="P46" i="16"/>
  <c r="O52" i="16"/>
  <c r="P84" i="16"/>
  <c r="P88" i="16"/>
  <c r="P92" i="16"/>
  <c r="P96" i="16"/>
  <c r="P100" i="16"/>
  <c r="P104" i="16"/>
  <c r="C110" i="16"/>
  <c r="O122" i="16"/>
  <c r="O126" i="16"/>
  <c r="O130" i="16"/>
  <c r="O134" i="16"/>
  <c r="O138" i="16"/>
  <c r="O142" i="16"/>
  <c r="O146" i="16"/>
  <c r="P19" i="16"/>
  <c r="Q19" i="16" s="1"/>
  <c r="P13" i="16"/>
  <c r="Q13" i="16" s="1"/>
  <c r="P18" i="16"/>
  <c r="P27" i="16"/>
  <c r="Q27" i="16" s="1"/>
  <c r="P29" i="16"/>
  <c r="P34" i="16"/>
  <c r="C39" i="16"/>
  <c r="P62" i="16"/>
  <c r="Q62" i="16" s="1"/>
  <c r="P66" i="16"/>
  <c r="Q66" i="16" s="1"/>
  <c r="C67" i="16"/>
  <c r="P70" i="16"/>
  <c r="Q70" i="16" s="1"/>
  <c r="C71" i="16"/>
  <c r="O81" i="16"/>
  <c r="C82" i="16"/>
  <c r="O85" i="16"/>
  <c r="C86" i="16"/>
  <c r="O89" i="16"/>
  <c r="C90" i="16"/>
  <c r="O93" i="16"/>
  <c r="C94" i="16"/>
  <c r="O97" i="16"/>
  <c r="C98" i="16"/>
  <c r="O101" i="16"/>
  <c r="C102" i="16"/>
  <c r="O105" i="16"/>
  <c r="C106" i="16"/>
  <c r="O109" i="16"/>
  <c r="P110" i="16"/>
  <c r="P108" i="16"/>
  <c r="C111" i="16"/>
  <c r="Q137" i="16"/>
  <c r="P124" i="16"/>
  <c r="P128" i="16"/>
  <c r="C121" i="16"/>
  <c r="P122" i="16"/>
  <c r="C125" i="16"/>
  <c r="P126" i="16"/>
  <c r="C129" i="16"/>
  <c r="P130" i="16"/>
  <c r="C133" i="16"/>
  <c r="P134" i="16"/>
  <c r="C137" i="16"/>
  <c r="P138" i="16"/>
  <c r="C141" i="16"/>
  <c r="P142" i="16"/>
  <c r="C145" i="16"/>
  <c r="P146" i="16"/>
  <c r="P120" i="16"/>
  <c r="O120" i="16"/>
  <c r="C122" i="16"/>
  <c r="O124" i="16"/>
  <c r="C126" i="16"/>
  <c r="O128" i="16"/>
  <c r="Q128" i="16" s="1"/>
  <c r="C130" i="16"/>
  <c r="O132" i="16"/>
  <c r="C134" i="16"/>
  <c r="O136" i="16"/>
  <c r="C138" i="16"/>
  <c r="O140" i="16"/>
  <c r="C142" i="16"/>
  <c r="O144" i="16"/>
  <c r="C146" i="16"/>
  <c r="O148" i="16"/>
  <c r="P132" i="16"/>
  <c r="P136" i="16"/>
  <c r="P140" i="16"/>
  <c r="P144" i="16"/>
  <c r="P148" i="16"/>
  <c r="P81" i="16"/>
  <c r="C84" i="16"/>
  <c r="P85" i="16"/>
  <c r="C88" i="16"/>
  <c r="P89" i="16"/>
  <c r="C92" i="16"/>
  <c r="P93" i="16"/>
  <c r="C96" i="16"/>
  <c r="P97" i="16"/>
  <c r="C100" i="16"/>
  <c r="P101" i="16"/>
  <c r="C104" i="16"/>
  <c r="P105" i="16"/>
  <c r="C108" i="16"/>
  <c r="P109" i="16"/>
  <c r="C81" i="16"/>
  <c r="O83" i="16"/>
  <c r="C85" i="16"/>
  <c r="O87" i="16"/>
  <c r="C89" i="16"/>
  <c r="O91" i="16"/>
  <c r="C93" i="16"/>
  <c r="O95" i="16"/>
  <c r="C97" i="16"/>
  <c r="O99" i="16"/>
  <c r="C101" i="16"/>
  <c r="O103" i="16"/>
  <c r="C105" i="16"/>
  <c r="O107" i="16"/>
  <c r="C109" i="16"/>
  <c r="O111" i="16"/>
  <c r="P83" i="16"/>
  <c r="P87" i="16"/>
  <c r="P91" i="16"/>
  <c r="P95" i="16"/>
  <c r="P99" i="16"/>
  <c r="P103" i="16"/>
  <c r="P107" i="16"/>
  <c r="P111" i="16"/>
  <c r="Q50" i="16"/>
  <c r="Q58" i="16"/>
  <c r="P59" i="16"/>
  <c r="P63" i="16"/>
  <c r="P67" i="16"/>
  <c r="L45" i="16"/>
  <c r="P45" i="16" s="1"/>
  <c r="O47" i="16"/>
  <c r="L49" i="16"/>
  <c r="O49" i="16" s="1"/>
  <c r="O51" i="16"/>
  <c r="L53" i="16"/>
  <c r="O53" i="16" s="1"/>
  <c r="O55" i="16"/>
  <c r="L57" i="16"/>
  <c r="P57" i="16" s="1"/>
  <c r="O59" i="16"/>
  <c r="C61" i="16"/>
  <c r="L61" i="16"/>
  <c r="P61" i="16" s="1"/>
  <c r="O63" i="16"/>
  <c r="Q63" i="16" s="1"/>
  <c r="C65" i="16"/>
  <c r="L65" i="16"/>
  <c r="O65" i="16" s="1"/>
  <c r="O67" i="16"/>
  <c r="C69" i="16"/>
  <c r="L69" i="16"/>
  <c r="O69" i="16" s="1"/>
  <c r="O71" i="16"/>
  <c r="P47" i="16"/>
  <c r="P51" i="16"/>
  <c r="P55" i="16"/>
  <c r="P48" i="16"/>
  <c r="Q48" i="16" s="1"/>
  <c r="P52" i="16"/>
  <c r="P56" i="16"/>
  <c r="P60" i="16"/>
  <c r="P64" i="16"/>
  <c r="P68" i="16"/>
  <c r="P72" i="16"/>
  <c r="Q72" i="16" s="1"/>
  <c r="Q17" i="16"/>
  <c r="Q31" i="16"/>
  <c r="L12" i="16"/>
  <c r="O12" i="16" s="1"/>
  <c r="O14" i="16"/>
  <c r="L16" i="16"/>
  <c r="O16" i="16" s="1"/>
  <c r="O18" i="16"/>
  <c r="L20" i="16"/>
  <c r="O20" i="16" s="1"/>
  <c r="O22" i="16"/>
  <c r="L24" i="16"/>
  <c r="O24" i="16" s="1"/>
  <c r="L28" i="16"/>
  <c r="O28" i="16" s="1"/>
  <c r="O30" i="16"/>
  <c r="L32" i="16"/>
  <c r="O32" i="16" s="1"/>
  <c r="O34" i="16"/>
  <c r="L36" i="16"/>
  <c r="O36" i="16" s="1"/>
  <c r="O38" i="16"/>
  <c r="O12" i="3"/>
  <c r="O16" i="3"/>
  <c r="O20" i="3"/>
  <c r="O24" i="3"/>
  <c r="C38" i="3"/>
  <c r="C11" i="3"/>
  <c r="C22" i="3"/>
  <c r="O25" i="3"/>
  <c r="O32" i="3"/>
  <c r="O36" i="3"/>
  <c r="C27" i="3"/>
  <c r="P26" i="3"/>
  <c r="P10" i="3"/>
  <c r="P16" i="3"/>
  <c r="O9" i="3"/>
  <c r="P32" i="3"/>
  <c r="P12" i="3"/>
  <c r="Q12" i="3" s="1"/>
  <c r="O17" i="3"/>
  <c r="P22" i="3"/>
  <c r="P28" i="3"/>
  <c r="Q28" i="3" s="1"/>
  <c r="O33" i="3"/>
  <c r="P38" i="3"/>
  <c r="O13" i="3"/>
  <c r="P18" i="3"/>
  <c r="P24" i="3"/>
  <c r="Q24" i="3" s="1"/>
  <c r="O29" i="3"/>
  <c r="P34" i="3"/>
  <c r="P14" i="3"/>
  <c r="P20" i="3"/>
  <c r="Q20" i="3" s="1"/>
  <c r="P30" i="3"/>
  <c r="P36" i="3"/>
  <c r="Q36" i="3" s="1"/>
  <c r="O21" i="3"/>
  <c r="O37" i="3"/>
  <c r="Q37" i="3" s="1"/>
  <c r="C18" i="3"/>
  <c r="C23" i="3"/>
  <c r="C34" i="3"/>
  <c r="C39" i="3"/>
  <c r="C14" i="3"/>
  <c r="C19" i="3"/>
  <c r="C30" i="3"/>
  <c r="C35" i="3"/>
  <c r="C10" i="3"/>
  <c r="C15" i="3"/>
  <c r="C26" i="3"/>
  <c r="C31" i="3"/>
  <c r="O10" i="3"/>
  <c r="O14" i="3"/>
  <c r="O18" i="3"/>
  <c r="Q18" i="3" s="1"/>
  <c r="O22" i="3"/>
  <c r="O26" i="3"/>
  <c r="Q26" i="3" s="1"/>
  <c r="O30" i="3"/>
  <c r="O34" i="3"/>
  <c r="O38" i="3"/>
  <c r="Q16" i="3"/>
  <c r="Q32" i="3"/>
  <c r="P9" i="3"/>
  <c r="C12" i="3"/>
  <c r="P13" i="3"/>
  <c r="C16" i="3"/>
  <c r="P17" i="3"/>
  <c r="Q17" i="3" s="1"/>
  <c r="C20" i="3"/>
  <c r="P21" i="3"/>
  <c r="Q21" i="3" s="1"/>
  <c r="C24" i="3"/>
  <c r="P25" i="3"/>
  <c r="Q25" i="3" s="1"/>
  <c r="C28" i="3"/>
  <c r="P29" i="3"/>
  <c r="C32" i="3"/>
  <c r="P33" i="3"/>
  <c r="C36" i="3"/>
  <c r="P37" i="3"/>
  <c r="C9" i="3"/>
  <c r="O11" i="3"/>
  <c r="C13" i="3"/>
  <c r="O15" i="3"/>
  <c r="C17" i="3"/>
  <c r="O19" i="3"/>
  <c r="C21" i="3"/>
  <c r="O23" i="3"/>
  <c r="C25" i="3"/>
  <c r="O27" i="3"/>
  <c r="C29" i="3"/>
  <c r="O31" i="3"/>
  <c r="C33" i="3"/>
  <c r="O35" i="3"/>
  <c r="C37" i="3"/>
  <c r="O39" i="3"/>
  <c r="P11" i="3"/>
  <c r="P15" i="3"/>
  <c r="P19" i="3"/>
  <c r="P23" i="3"/>
  <c r="P27" i="3"/>
  <c r="P31" i="3"/>
  <c r="P35" i="3"/>
  <c r="P39" i="3"/>
  <c r="O30" i="4"/>
  <c r="C21" i="4"/>
  <c r="O19" i="4"/>
  <c r="C17" i="4"/>
  <c r="O18" i="4"/>
  <c r="C11" i="4"/>
  <c r="C13" i="4"/>
  <c r="P35" i="4"/>
  <c r="O24" i="4"/>
  <c r="C27" i="4"/>
  <c r="C33" i="4"/>
  <c r="C14" i="4"/>
  <c r="P15" i="4"/>
  <c r="C25" i="4"/>
  <c r="O34" i="4"/>
  <c r="O14" i="4"/>
  <c r="O15" i="4"/>
  <c r="Q15" i="4" s="1"/>
  <c r="C30" i="4"/>
  <c r="P31" i="4"/>
  <c r="C23" i="4"/>
  <c r="O31" i="4"/>
  <c r="C35" i="4"/>
  <c r="C9" i="4"/>
  <c r="C15" i="4"/>
  <c r="O16" i="4"/>
  <c r="P17" i="4"/>
  <c r="C18" i="4"/>
  <c r="P19" i="4"/>
  <c r="P20" i="4"/>
  <c r="O22" i="4"/>
  <c r="O23" i="4"/>
  <c r="C31" i="4"/>
  <c r="O32" i="4"/>
  <c r="P33" i="4"/>
  <c r="C34" i="4"/>
  <c r="P36" i="4"/>
  <c r="O12" i="4"/>
  <c r="P16" i="4"/>
  <c r="O21" i="4"/>
  <c r="O28" i="4"/>
  <c r="P32" i="4"/>
  <c r="O35" i="4"/>
  <c r="C10" i="4"/>
  <c r="P12" i="4"/>
  <c r="L13" i="4"/>
  <c r="P13" i="4" s="1"/>
  <c r="O17" i="4"/>
  <c r="Q17" i="4" s="1"/>
  <c r="C26" i="4"/>
  <c r="P28" i="4"/>
  <c r="L29" i="4"/>
  <c r="P29" i="4" s="1"/>
  <c r="O33" i="4"/>
  <c r="L9" i="4"/>
  <c r="P9" i="4" s="1"/>
  <c r="O10" i="4"/>
  <c r="O11" i="4"/>
  <c r="C19" i="4"/>
  <c r="O20" i="4"/>
  <c r="Q20" i="4" s="1"/>
  <c r="P21" i="4"/>
  <c r="C22" i="4"/>
  <c r="P24" i="4"/>
  <c r="Q24" i="4" s="1"/>
  <c r="L25" i="4"/>
  <c r="P25" i="4" s="1"/>
  <c r="O26" i="4"/>
  <c r="O27" i="4"/>
  <c r="O29" i="4"/>
  <c r="O36" i="4"/>
  <c r="Q36" i="4" s="1"/>
  <c r="P11" i="4"/>
  <c r="P27" i="4"/>
  <c r="Q27" i="4" s="1"/>
  <c r="P23" i="4"/>
  <c r="C12" i="4"/>
  <c r="C16" i="4"/>
  <c r="C20" i="4"/>
  <c r="C24" i="4"/>
  <c r="C28" i="4"/>
  <c r="C32" i="4"/>
  <c r="C36" i="4"/>
  <c r="P10" i="4"/>
  <c r="P14" i="4"/>
  <c r="P18" i="4"/>
  <c r="P22" i="4"/>
  <c r="P26" i="4"/>
  <c r="P30" i="4"/>
  <c r="Q30" i="4" s="1"/>
  <c r="P34" i="4"/>
  <c r="L9" i="5"/>
  <c r="L14" i="5"/>
  <c r="C28" i="5"/>
  <c r="C34" i="5"/>
  <c r="C16" i="5"/>
  <c r="C20" i="5"/>
  <c r="C30" i="5"/>
  <c r="C10" i="5"/>
  <c r="C14" i="5"/>
  <c r="C19" i="5"/>
  <c r="C39" i="5"/>
  <c r="C23" i="5"/>
  <c r="C27" i="5"/>
  <c r="C31" i="5"/>
  <c r="C35" i="5"/>
  <c r="O38" i="5"/>
  <c r="C15" i="5"/>
  <c r="P38" i="5"/>
  <c r="P39" i="5"/>
  <c r="C36" i="5"/>
  <c r="C9" i="5"/>
  <c r="C13" i="5"/>
  <c r="C17" i="5"/>
  <c r="C21" i="5"/>
  <c r="C25" i="5"/>
  <c r="C29" i="5"/>
  <c r="C33" i="5"/>
  <c r="C37" i="5"/>
  <c r="O39" i="5"/>
  <c r="P13" i="11"/>
  <c r="P21" i="11"/>
  <c r="P29" i="11"/>
  <c r="P37" i="11"/>
  <c r="P15" i="11"/>
  <c r="P23" i="11"/>
  <c r="P31" i="11"/>
  <c r="P9" i="11"/>
  <c r="P17" i="11"/>
  <c r="P25" i="11"/>
  <c r="P33" i="11"/>
  <c r="O19" i="11"/>
  <c r="O35" i="11"/>
  <c r="Q35" i="11" s="1"/>
  <c r="O15" i="11"/>
  <c r="Q15" i="11" s="1"/>
  <c r="O23" i="11"/>
  <c r="Q23" i="11" s="1"/>
  <c r="O31" i="11"/>
  <c r="C9" i="11"/>
  <c r="C17" i="11"/>
  <c r="C25" i="11"/>
  <c r="C33" i="11"/>
  <c r="O11" i="11"/>
  <c r="Q11" i="11" s="1"/>
  <c r="O27" i="11"/>
  <c r="Q27" i="11" s="1"/>
  <c r="C13" i="11"/>
  <c r="C21" i="11"/>
  <c r="C29" i="11"/>
  <c r="C37" i="11"/>
  <c r="O16" i="11"/>
  <c r="O17" i="11"/>
  <c r="O24" i="11"/>
  <c r="O32" i="11"/>
  <c r="O33" i="11"/>
  <c r="Q33" i="11" s="1"/>
  <c r="O12" i="11"/>
  <c r="O13" i="11"/>
  <c r="Q13" i="11" s="1"/>
  <c r="O28" i="11"/>
  <c r="O29" i="11"/>
  <c r="Q29" i="11" s="1"/>
  <c r="O25" i="11"/>
  <c r="O21" i="11"/>
  <c r="C14" i="11"/>
  <c r="C18" i="11"/>
  <c r="C22" i="11"/>
  <c r="C26" i="11"/>
  <c r="C30" i="11"/>
  <c r="C34" i="11"/>
  <c r="C38" i="11"/>
  <c r="O37" i="11"/>
  <c r="Q37" i="11" s="1"/>
  <c r="C10" i="11"/>
  <c r="O9" i="11"/>
  <c r="Q9" i="11" s="1"/>
  <c r="Q19" i="11"/>
  <c r="Q31" i="11"/>
  <c r="Q20" i="11"/>
  <c r="Q36" i="11"/>
  <c r="C11" i="11"/>
  <c r="P12" i="11"/>
  <c r="C15" i="11"/>
  <c r="P16" i="11"/>
  <c r="C19" i="11"/>
  <c r="P20" i="11"/>
  <c r="C23" i="11"/>
  <c r="P24" i="11"/>
  <c r="C27" i="11"/>
  <c r="P28" i="11"/>
  <c r="C31" i="11"/>
  <c r="P32" i="11"/>
  <c r="C35" i="11"/>
  <c r="P36" i="11"/>
  <c r="O10" i="11"/>
  <c r="Q10" i="11" s="1"/>
  <c r="C12" i="11"/>
  <c r="O14" i="11"/>
  <c r="C16" i="11"/>
  <c r="O18" i="11"/>
  <c r="C20" i="11"/>
  <c r="O22" i="11"/>
  <c r="C24" i="11"/>
  <c r="O26" i="11"/>
  <c r="Q26" i="11" s="1"/>
  <c r="C28" i="11"/>
  <c r="O30" i="11"/>
  <c r="C32" i="11"/>
  <c r="O34" i="11"/>
  <c r="C36" i="11"/>
  <c r="O38" i="11"/>
  <c r="P10" i="11"/>
  <c r="P14" i="11"/>
  <c r="P18" i="11"/>
  <c r="P22" i="11"/>
  <c r="P26" i="11"/>
  <c r="P30" i="11"/>
  <c r="P34" i="11"/>
  <c r="P38" i="11"/>
  <c r="P27" i="15"/>
  <c r="O31" i="15"/>
  <c r="P37" i="15"/>
  <c r="P38" i="15"/>
  <c r="P39" i="15"/>
  <c r="P23" i="15"/>
  <c r="P33" i="15"/>
  <c r="P34" i="15"/>
  <c r="O35" i="15"/>
  <c r="P11" i="15"/>
  <c r="P19" i="15"/>
  <c r="P35" i="15"/>
  <c r="O39" i="15"/>
  <c r="Q39" i="15" s="1"/>
  <c r="Q31" i="15"/>
  <c r="C33" i="15"/>
  <c r="C34" i="15"/>
  <c r="O9" i="15"/>
  <c r="O17" i="15"/>
  <c r="C23" i="15"/>
  <c r="C11" i="15"/>
  <c r="C19" i="15"/>
  <c r="O25" i="15"/>
  <c r="C35" i="15"/>
  <c r="O13" i="15"/>
  <c r="C27" i="15"/>
  <c r="C15" i="15"/>
  <c r="C31" i="15"/>
  <c r="C39" i="15"/>
  <c r="C14" i="15"/>
  <c r="C25" i="15"/>
  <c r="C32" i="15"/>
  <c r="C17" i="15"/>
  <c r="C22" i="15"/>
  <c r="C18" i="15"/>
  <c r="C29" i="15"/>
  <c r="C30" i="15"/>
  <c r="O33" i="15"/>
  <c r="O37" i="15"/>
  <c r="O11" i="15"/>
  <c r="Q11" i="15" s="1"/>
  <c r="O15" i="15"/>
  <c r="Q15" i="15" s="1"/>
  <c r="O19" i="15"/>
  <c r="O23" i="15"/>
  <c r="Q23" i="15" s="1"/>
  <c r="O27" i="15"/>
  <c r="Q27" i="15" s="1"/>
  <c r="O29" i="15"/>
  <c r="C10" i="15"/>
  <c r="Q29" i="15"/>
  <c r="Q35" i="15"/>
  <c r="P9" i="15"/>
  <c r="O10" i="15"/>
  <c r="C12" i="15"/>
  <c r="L12" i="15"/>
  <c r="O12" i="15" s="1"/>
  <c r="P13" i="15"/>
  <c r="Q13" i="15" s="1"/>
  <c r="O14" i="15"/>
  <c r="C16" i="15"/>
  <c r="L16" i="15"/>
  <c r="O16" i="15" s="1"/>
  <c r="P17" i="15"/>
  <c r="O18" i="15"/>
  <c r="C20" i="15"/>
  <c r="L20" i="15"/>
  <c r="O20" i="15" s="1"/>
  <c r="P21" i="15"/>
  <c r="Q21" i="15" s="1"/>
  <c r="O22" i="15"/>
  <c r="C24" i="15"/>
  <c r="L24" i="15"/>
  <c r="O24" i="15" s="1"/>
  <c r="P25" i="15"/>
  <c r="O26" i="15"/>
  <c r="C28" i="15"/>
  <c r="L28" i="15"/>
  <c r="P28" i="15" s="1"/>
  <c r="O30" i="15"/>
  <c r="Q30" i="15" s="1"/>
  <c r="L32" i="15"/>
  <c r="P32" i="15" s="1"/>
  <c r="O34" i="15"/>
  <c r="Q34" i="15" s="1"/>
  <c r="L36" i="15"/>
  <c r="P36" i="15" s="1"/>
  <c r="O38" i="15"/>
  <c r="Q38" i="15" s="1"/>
  <c r="P10" i="15"/>
  <c r="P14" i="15"/>
  <c r="P18" i="15"/>
  <c r="P22" i="15"/>
  <c r="P26" i="15"/>
  <c r="O24" i="14"/>
  <c r="O26" i="14"/>
  <c r="O12" i="14"/>
  <c r="Q12" i="14" s="1"/>
  <c r="O19" i="13"/>
  <c r="O12" i="13"/>
  <c r="Q12" i="13" s="1"/>
  <c r="C18" i="13"/>
  <c r="C15" i="13"/>
  <c r="O20" i="13"/>
  <c r="C23" i="13"/>
  <c r="C39" i="13"/>
  <c r="C38" i="13"/>
  <c r="C11" i="13"/>
  <c r="O22" i="13"/>
  <c r="O23" i="13"/>
  <c r="C27" i="13"/>
  <c r="O38" i="13"/>
  <c r="C15" i="12"/>
  <c r="O17" i="12"/>
  <c r="C31" i="12"/>
  <c r="O33" i="12"/>
  <c r="O38" i="12"/>
  <c r="O9" i="12"/>
  <c r="C26" i="10"/>
  <c r="O23" i="10"/>
  <c r="O24" i="10"/>
  <c r="O30" i="10"/>
  <c r="C20" i="10"/>
  <c r="C22" i="10"/>
  <c r="C25" i="9"/>
  <c r="C38" i="9"/>
  <c r="C21" i="9"/>
  <c r="O28" i="7"/>
  <c r="O36" i="7"/>
  <c r="C14" i="7"/>
  <c r="O16" i="7"/>
  <c r="O38" i="7"/>
  <c r="O14" i="7"/>
  <c r="C27" i="7"/>
  <c r="C26" i="7"/>
  <c r="C17" i="14"/>
  <c r="C18" i="14"/>
  <c r="C26" i="14"/>
  <c r="O34" i="14"/>
  <c r="O36" i="14"/>
  <c r="Q36" i="14" s="1"/>
  <c r="C22" i="14"/>
  <c r="O28" i="14"/>
  <c r="O30" i="14"/>
  <c r="C34" i="14"/>
  <c r="O16" i="14"/>
  <c r="O20" i="14"/>
  <c r="O32" i="14"/>
  <c r="Q32" i="14" s="1"/>
  <c r="C38" i="14"/>
  <c r="P16" i="14"/>
  <c r="O18" i="14"/>
  <c r="P28" i="14"/>
  <c r="P24" i="14"/>
  <c r="P12" i="14"/>
  <c r="P20" i="14"/>
  <c r="Q20" i="14" s="1"/>
  <c r="P36" i="14"/>
  <c r="O10" i="14"/>
  <c r="C13" i="14"/>
  <c r="C20" i="14"/>
  <c r="C24" i="14"/>
  <c r="C28" i="14"/>
  <c r="C32" i="14"/>
  <c r="C36" i="14"/>
  <c r="C9" i="14"/>
  <c r="C16" i="14"/>
  <c r="C21" i="14"/>
  <c r="C25" i="14"/>
  <c r="C29" i="14"/>
  <c r="C33" i="14"/>
  <c r="C37" i="14"/>
  <c r="C10" i="14"/>
  <c r="C14" i="14"/>
  <c r="Q16" i="14"/>
  <c r="O23" i="14"/>
  <c r="Q24" i="14"/>
  <c r="P13" i="14"/>
  <c r="P37" i="14"/>
  <c r="O9" i="14"/>
  <c r="C11" i="14"/>
  <c r="L11" i="14"/>
  <c r="O11" i="14" s="1"/>
  <c r="O13" i="14"/>
  <c r="C15" i="14"/>
  <c r="L15" i="14"/>
  <c r="O15" i="14" s="1"/>
  <c r="O17" i="14"/>
  <c r="C19" i="14"/>
  <c r="L19" i="14"/>
  <c r="P19" i="14" s="1"/>
  <c r="C23" i="14"/>
  <c r="L23" i="14"/>
  <c r="P23" i="14" s="1"/>
  <c r="O25" i="14"/>
  <c r="C27" i="14"/>
  <c r="L27" i="14"/>
  <c r="O27" i="14" s="1"/>
  <c r="O29" i="14"/>
  <c r="C31" i="14"/>
  <c r="L31" i="14"/>
  <c r="P31" i="14" s="1"/>
  <c r="O33" i="14"/>
  <c r="C35" i="14"/>
  <c r="L35" i="14"/>
  <c r="O35" i="14" s="1"/>
  <c r="O37" i="14"/>
  <c r="Q37" i="14" s="1"/>
  <c r="P9" i="14"/>
  <c r="P17" i="14"/>
  <c r="P25" i="14"/>
  <c r="P29" i="14"/>
  <c r="P33" i="14"/>
  <c r="P10" i="14"/>
  <c r="P14" i="14"/>
  <c r="Q14" i="14" s="1"/>
  <c r="P18" i="14"/>
  <c r="L21" i="14"/>
  <c r="P21" i="14" s="1"/>
  <c r="P22" i="14"/>
  <c r="Q22" i="14" s="1"/>
  <c r="P26" i="14"/>
  <c r="Q26" i="14" s="1"/>
  <c r="P30" i="14"/>
  <c r="Q30" i="14" s="1"/>
  <c r="P34" i="14"/>
  <c r="P38" i="14"/>
  <c r="Q38" i="14" s="1"/>
  <c r="P12" i="13"/>
  <c r="P16" i="13"/>
  <c r="O17" i="13"/>
  <c r="O21" i="13"/>
  <c r="P24" i="13"/>
  <c r="Q24" i="13" s="1"/>
  <c r="P28" i="13"/>
  <c r="Q28" i="13" s="1"/>
  <c r="O9" i="13"/>
  <c r="Q9" i="13" s="1"/>
  <c r="O13" i="13"/>
  <c r="O25" i="13"/>
  <c r="O32" i="13"/>
  <c r="P32" i="13"/>
  <c r="P9" i="13"/>
  <c r="P10" i="13"/>
  <c r="P13" i="13"/>
  <c r="P18" i="13"/>
  <c r="P20" i="13"/>
  <c r="P26" i="13"/>
  <c r="P36" i="13"/>
  <c r="P14" i="13"/>
  <c r="P22" i="13"/>
  <c r="C10" i="13"/>
  <c r="C14" i="13"/>
  <c r="P17" i="13"/>
  <c r="C19" i="13"/>
  <c r="C20" i="13"/>
  <c r="P21" i="13"/>
  <c r="C26" i="13"/>
  <c r="C34" i="13"/>
  <c r="C35" i="13"/>
  <c r="Q36" i="13"/>
  <c r="P25" i="13"/>
  <c r="O10" i="13"/>
  <c r="O16" i="13"/>
  <c r="Q16" i="13" s="1"/>
  <c r="O26" i="13"/>
  <c r="Q26" i="13" s="1"/>
  <c r="O14" i="13"/>
  <c r="O15" i="13"/>
  <c r="O34" i="13"/>
  <c r="O18" i="13"/>
  <c r="Q18" i="13" s="1"/>
  <c r="Q22" i="13"/>
  <c r="Q30" i="13"/>
  <c r="Q10" i="13"/>
  <c r="O29" i="13"/>
  <c r="P34" i="13"/>
  <c r="P35" i="13"/>
  <c r="O37" i="13"/>
  <c r="Q20" i="13"/>
  <c r="Q32" i="13"/>
  <c r="P39" i="13"/>
  <c r="Q33" i="13"/>
  <c r="P29" i="13"/>
  <c r="C32" i="13"/>
  <c r="P33" i="13"/>
  <c r="C36" i="13"/>
  <c r="P37" i="13"/>
  <c r="C9" i="13"/>
  <c r="O11" i="13"/>
  <c r="C13" i="13"/>
  <c r="C17" i="13"/>
  <c r="C21" i="13"/>
  <c r="C25" i="13"/>
  <c r="O27" i="13"/>
  <c r="C29" i="13"/>
  <c r="O31" i="13"/>
  <c r="Q31" i="13" s="1"/>
  <c r="C33" i="13"/>
  <c r="O35" i="13"/>
  <c r="Q35" i="13" s="1"/>
  <c r="C37" i="13"/>
  <c r="P38" i="13"/>
  <c r="Q38" i="13" s="1"/>
  <c r="O39" i="13"/>
  <c r="P11" i="13"/>
  <c r="P15" i="13"/>
  <c r="P19" i="13"/>
  <c r="Q19" i="13" s="1"/>
  <c r="P23" i="13"/>
  <c r="Q23" i="13" s="1"/>
  <c r="P27" i="13"/>
  <c r="O12" i="12"/>
  <c r="Q12" i="12" s="1"/>
  <c r="O20" i="12"/>
  <c r="P12" i="12"/>
  <c r="O13" i="12"/>
  <c r="P20" i="12"/>
  <c r="O21" i="12"/>
  <c r="P28" i="12"/>
  <c r="O29" i="12"/>
  <c r="P36" i="12"/>
  <c r="P14" i="12"/>
  <c r="O16" i="12"/>
  <c r="P22" i="12"/>
  <c r="O24" i="12"/>
  <c r="Q24" i="12" s="1"/>
  <c r="P30" i="12"/>
  <c r="O32" i="12"/>
  <c r="Q32" i="12" s="1"/>
  <c r="P39" i="12"/>
  <c r="P16" i="12"/>
  <c r="P24" i="12"/>
  <c r="P32" i="12"/>
  <c r="P10" i="12"/>
  <c r="O28" i="12"/>
  <c r="Q28" i="12" s="1"/>
  <c r="P34" i="12"/>
  <c r="O36" i="12"/>
  <c r="Q36" i="12" s="1"/>
  <c r="C14" i="12"/>
  <c r="C22" i="12"/>
  <c r="C30" i="12"/>
  <c r="C39" i="12"/>
  <c r="C11" i="12"/>
  <c r="C19" i="12"/>
  <c r="C27" i="12"/>
  <c r="C35" i="12"/>
  <c r="O10" i="12"/>
  <c r="Q10" i="12" s="1"/>
  <c r="O14" i="12"/>
  <c r="Q14" i="12" s="1"/>
  <c r="O18" i="12"/>
  <c r="Q18" i="12" s="1"/>
  <c r="O22" i="12"/>
  <c r="Q22" i="12" s="1"/>
  <c r="O26" i="12"/>
  <c r="Q26" i="12" s="1"/>
  <c r="O30" i="12"/>
  <c r="Q30" i="12" s="1"/>
  <c r="O34" i="12"/>
  <c r="Q16" i="12"/>
  <c r="Q20" i="12"/>
  <c r="P35" i="12"/>
  <c r="O37" i="12"/>
  <c r="P9" i="12"/>
  <c r="Q9" i="12" s="1"/>
  <c r="C12" i="12"/>
  <c r="P13" i="12"/>
  <c r="C16" i="12"/>
  <c r="P17" i="12"/>
  <c r="Q17" i="12" s="1"/>
  <c r="C20" i="12"/>
  <c r="P21" i="12"/>
  <c r="Q21" i="12" s="1"/>
  <c r="C24" i="12"/>
  <c r="P25" i="12"/>
  <c r="Q25" i="12" s="1"/>
  <c r="C28" i="12"/>
  <c r="P29" i="12"/>
  <c r="C32" i="12"/>
  <c r="P33" i="12"/>
  <c r="Q33" i="12" s="1"/>
  <c r="C36" i="12"/>
  <c r="P37" i="12"/>
  <c r="C9" i="12"/>
  <c r="O11" i="12"/>
  <c r="C13" i="12"/>
  <c r="O15" i="12"/>
  <c r="C17" i="12"/>
  <c r="O19" i="12"/>
  <c r="C21" i="12"/>
  <c r="O23" i="12"/>
  <c r="Q23" i="12" s="1"/>
  <c r="C25" i="12"/>
  <c r="O27" i="12"/>
  <c r="C29" i="12"/>
  <c r="O31" i="12"/>
  <c r="C33" i="12"/>
  <c r="O35" i="12"/>
  <c r="C37" i="12"/>
  <c r="P38" i="12"/>
  <c r="Q38" i="12" s="1"/>
  <c r="O39" i="12"/>
  <c r="Q39" i="12" s="1"/>
  <c r="P11" i="12"/>
  <c r="P15" i="12"/>
  <c r="P19" i="12"/>
  <c r="P23" i="12"/>
  <c r="P27" i="12"/>
  <c r="P31" i="12"/>
  <c r="C27" i="10"/>
  <c r="C28" i="10"/>
  <c r="C30" i="10"/>
  <c r="C32" i="10"/>
  <c r="C10" i="10"/>
  <c r="O18" i="10"/>
  <c r="O19" i="10"/>
  <c r="O11" i="10"/>
  <c r="O16" i="10"/>
  <c r="Q16" i="10" s="1"/>
  <c r="C19" i="10"/>
  <c r="P9" i="10"/>
  <c r="L14" i="10"/>
  <c r="O14" i="10" s="1"/>
  <c r="O15" i="10"/>
  <c r="O17" i="10"/>
  <c r="P18" i="10"/>
  <c r="P20" i="10"/>
  <c r="O20" i="10"/>
  <c r="C23" i="10"/>
  <c r="C24" i="10"/>
  <c r="P25" i="10"/>
  <c r="O31" i="10"/>
  <c r="P34" i="10"/>
  <c r="P36" i="10"/>
  <c r="O36" i="10"/>
  <c r="O21" i="10"/>
  <c r="P24" i="10"/>
  <c r="Q34" i="10"/>
  <c r="O37" i="10"/>
  <c r="O9" i="10"/>
  <c r="P10" i="10"/>
  <c r="Q10" i="10" s="1"/>
  <c r="P12" i="10"/>
  <c r="O12" i="10"/>
  <c r="L13" i="10"/>
  <c r="P13" i="10" s="1"/>
  <c r="C15" i="10"/>
  <c r="L22" i="10"/>
  <c r="O22" i="10" s="1"/>
  <c r="O25" i="10"/>
  <c r="P28" i="10"/>
  <c r="O28" i="10"/>
  <c r="Q28" i="10" s="1"/>
  <c r="L29" i="10"/>
  <c r="O29" i="10" s="1"/>
  <c r="C31" i="10"/>
  <c r="L38" i="10"/>
  <c r="O38" i="10" s="1"/>
  <c r="O13" i="10"/>
  <c r="P16" i="10"/>
  <c r="L17" i="10"/>
  <c r="P17" i="10" s="1"/>
  <c r="P21" i="10"/>
  <c r="L26" i="10"/>
  <c r="O26" i="10" s="1"/>
  <c r="O27" i="10"/>
  <c r="P30" i="10"/>
  <c r="P32" i="10"/>
  <c r="O32" i="10"/>
  <c r="Q32" i="10" s="1"/>
  <c r="L33" i="10"/>
  <c r="P33" i="10" s="1"/>
  <c r="P37" i="10"/>
  <c r="Q30" i="10"/>
  <c r="C9" i="10"/>
  <c r="C13" i="10"/>
  <c r="C17" i="10"/>
  <c r="C21" i="10"/>
  <c r="C25" i="10"/>
  <c r="C29" i="10"/>
  <c r="C33" i="10"/>
  <c r="C37" i="10"/>
  <c r="P11" i="10"/>
  <c r="P15" i="10"/>
  <c r="P19" i="10"/>
  <c r="P23" i="10"/>
  <c r="Q23" i="10" s="1"/>
  <c r="P27" i="10"/>
  <c r="P31" i="10"/>
  <c r="P35" i="10"/>
  <c r="Q35" i="10" s="1"/>
  <c r="O22" i="9"/>
  <c r="O23" i="9"/>
  <c r="Q23" i="9" s="1"/>
  <c r="P31" i="9"/>
  <c r="P35" i="9"/>
  <c r="C37" i="9"/>
  <c r="O16" i="9"/>
  <c r="O25" i="9"/>
  <c r="O9" i="9"/>
  <c r="O32" i="9"/>
  <c r="C35" i="9"/>
  <c r="C13" i="9"/>
  <c r="C15" i="9"/>
  <c r="C19" i="9"/>
  <c r="C29" i="9"/>
  <c r="C31" i="9"/>
  <c r="C17" i="9"/>
  <c r="O26" i="9"/>
  <c r="C22" i="9"/>
  <c r="C33" i="9"/>
  <c r="O12" i="9"/>
  <c r="C14" i="9"/>
  <c r="O19" i="9"/>
  <c r="Q19" i="9" s="1"/>
  <c r="C27" i="9"/>
  <c r="O28" i="9"/>
  <c r="C30" i="9"/>
  <c r="O34" i="9"/>
  <c r="O35" i="9"/>
  <c r="Q35" i="9" s="1"/>
  <c r="P9" i="9"/>
  <c r="C10" i="9"/>
  <c r="P12" i="9"/>
  <c r="O14" i="9"/>
  <c r="O15" i="9"/>
  <c r="Q15" i="9" s="1"/>
  <c r="O17" i="9"/>
  <c r="C23" i="9"/>
  <c r="O24" i="9"/>
  <c r="P25" i="9"/>
  <c r="C26" i="9"/>
  <c r="P28" i="9"/>
  <c r="L29" i="9"/>
  <c r="P29" i="9" s="1"/>
  <c r="O30" i="9"/>
  <c r="O31" i="9"/>
  <c r="Q31" i="9" s="1"/>
  <c r="O33" i="9"/>
  <c r="Q33" i="9" s="1"/>
  <c r="C9" i="9"/>
  <c r="O10" i="9"/>
  <c r="O11" i="9"/>
  <c r="O13" i="9"/>
  <c r="O20" i="9"/>
  <c r="P24" i="9"/>
  <c r="O27" i="9"/>
  <c r="O36" i="9"/>
  <c r="C39" i="9"/>
  <c r="P17" i="9"/>
  <c r="C18" i="9"/>
  <c r="P20" i="9"/>
  <c r="L21" i="9"/>
  <c r="O21" i="9" s="1"/>
  <c r="P33" i="9"/>
  <c r="C34" i="9"/>
  <c r="P36" i="9"/>
  <c r="L37" i="9"/>
  <c r="P37" i="9" s="1"/>
  <c r="O39" i="9"/>
  <c r="C11" i="9"/>
  <c r="P13" i="9"/>
  <c r="P16" i="9"/>
  <c r="O18" i="9"/>
  <c r="P32" i="9"/>
  <c r="Q32" i="9" s="1"/>
  <c r="P11" i="9"/>
  <c r="P27" i="9"/>
  <c r="C12" i="9"/>
  <c r="C16" i="9"/>
  <c r="C20" i="9"/>
  <c r="C24" i="9"/>
  <c r="C28" i="9"/>
  <c r="C32" i="9"/>
  <c r="C36" i="9"/>
  <c r="P10" i="9"/>
  <c r="P14" i="9"/>
  <c r="P18" i="9"/>
  <c r="P22" i="9"/>
  <c r="P26" i="9"/>
  <c r="P30" i="9"/>
  <c r="P34" i="9"/>
  <c r="P39" i="9"/>
  <c r="P36" i="7"/>
  <c r="Q36" i="7" s="1"/>
  <c r="C18" i="7"/>
  <c r="C10" i="7"/>
  <c r="O20" i="7"/>
  <c r="O10" i="7"/>
  <c r="O22" i="7"/>
  <c r="O24" i="7"/>
  <c r="O32" i="7"/>
  <c r="O30" i="7"/>
  <c r="P28" i="7"/>
  <c r="Q28" i="7" s="1"/>
  <c r="P32" i="7"/>
  <c r="C15" i="7"/>
  <c r="C19" i="7"/>
  <c r="C23" i="7"/>
  <c r="P26" i="7"/>
  <c r="O26" i="7"/>
  <c r="C30" i="7"/>
  <c r="C34" i="7"/>
  <c r="C38" i="7"/>
  <c r="O9" i="7"/>
  <c r="P12" i="7"/>
  <c r="Q12" i="7" s="1"/>
  <c r="O13" i="7"/>
  <c r="P16" i="7"/>
  <c r="O17" i="7"/>
  <c r="P20" i="7"/>
  <c r="O21" i="7"/>
  <c r="P24" i="7"/>
  <c r="O25" i="7"/>
  <c r="O29" i="7"/>
  <c r="O33" i="7"/>
  <c r="O37" i="7"/>
  <c r="Q20" i="7"/>
  <c r="P9" i="7"/>
  <c r="P13" i="7"/>
  <c r="P17" i="7"/>
  <c r="P21" i="7"/>
  <c r="P25" i="7"/>
  <c r="P29" i="7"/>
  <c r="P33" i="7"/>
  <c r="P37" i="7"/>
  <c r="C9" i="7"/>
  <c r="P10" i="7"/>
  <c r="O11" i="7"/>
  <c r="C13" i="7"/>
  <c r="P14" i="7"/>
  <c r="Q14" i="7" s="1"/>
  <c r="O15" i="7"/>
  <c r="C17" i="7"/>
  <c r="P18" i="7"/>
  <c r="Q18" i="7" s="1"/>
  <c r="O19" i="7"/>
  <c r="C21" i="7"/>
  <c r="P22" i="7"/>
  <c r="O23" i="7"/>
  <c r="C25" i="7"/>
  <c r="O27" i="7"/>
  <c r="C29" i="7"/>
  <c r="P30" i="7"/>
  <c r="O31" i="7"/>
  <c r="C33" i="7"/>
  <c r="P34" i="7"/>
  <c r="Q34" i="7" s="1"/>
  <c r="O35" i="7"/>
  <c r="C37" i="7"/>
  <c r="P38" i="7"/>
  <c r="Q38" i="7" s="1"/>
  <c r="P11" i="7"/>
  <c r="P19" i="7"/>
  <c r="P23" i="7"/>
  <c r="P27" i="7"/>
  <c r="P31" i="7"/>
  <c r="P35" i="7"/>
  <c r="P15" i="7"/>
  <c r="O9" i="8"/>
  <c r="P10" i="8"/>
  <c r="P14" i="8"/>
  <c r="P18" i="8"/>
  <c r="P22" i="8"/>
  <c r="P26" i="8"/>
  <c r="P30" i="8"/>
  <c r="P34" i="8"/>
  <c r="P38" i="8"/>
  <c r="C9" i="8"/>
  <c r="Q12" i="8"/>
  <c r="Q16" i="8"/>
  <c r="Q20" i="8"/>
  <c r="Q28" i="8"/>
  <c r="Q32" i="8"/>
  <c r="Q36" i="8"/>
  <c r="Q10" i="8"/>
  <c r="Q14" i="8"/>
  <c r="Q26" i="8"/>
  <c r="Q30" i="8"/>
  <c r="Q11" i="8"/>
  <c r="Q13" i="8"/>
  <c r="Q15" i="8"/>
  <c r="Q17" i="8"/>
  <c r="Q23" i="8"/>
  <c r="Q25" i="8"/>
  <c r="Q27" i="8"/>
  <c r="Q29" i="8"/>
  <c r="Q31" i="8"/>
  <c r="Q33" i="8"/>
  <c r="Q39" i="8"/>
  <c r="Q9" i="8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9" i="2"/>
  <c r="Q38" i="16" l="1"/>
  <c r="Q30" i="16"/>
  <c r="Q68" i="16"/>
  <c r="Q52" i="16"/>
  <c r="Q100" i="16"/>
  <c r="Q84" i="16"/>
  <c r="O270" i="16"/>
  <c r="Q270" i="16" s="1"/>
  <c r="Q350" i="16"/>
  <c r="Q342" i="16"/>
  <c r="Q352" i="16"/>
  <c r="Q334" i="16"/>
  <c r="Q394" i="16"/>
  <c r="Q97" i="16"/>
  <c r="Q89" i="16"/>
  <c r="Q81" i="16"/>
  <c r="Q235" i="16"/>
  <c r="Q227" i="16"/>
  <c r="Q182" i="16"/>
  <c r="Q214" i="16"/>
  <c r="Q199" i="16"/>
  <c r="Q167" i="16"/>
  <c r="Q215" i="16"/>
  <c r="Q121" i="16"/>
  <c r="Q29" i="16"/>
  <c r="Q218" i="16"/>
  <c r="Q39" i="16"/>
  <c r="Q236" i="16"/>
  <c r="Q430" i="16"/>
  <c r="Q313" i="16"/>
  <c r="Q183" i="16"/>
  <c r="Q210" i="16"/>
  <c r="Q21" i="16"/>
  <c r="Q64" i="16"/>
  <c r="Q71" i="16"/>
  <c r="Q108" i="16"/>
  <c r="Q25" i="16"/>
  <c r="Q98" i="16"/>
  <c r="Q157" i="16"/>
  <c r="Q318" i="16"/>
  <c r="Q354" i="16"/>
  <c r="Q323" i="16"/>
  <c r="Q60" i="16"/>
  <c r="Q147" i="16"/>
  <c r="Q139" i="16"/>
  <c r="Q245" i="16"/>
  <c r="Q391" i="16"/>
  <c r="Q412" i="16"/>
  <c r="Q404" i="16"/>
  <c r="Q195" i="16"/>
  <c r="Q56" i="16"/>
  <c r="Q134" i="16"/>
  <c r="Q126" i="16"/>
  <c r="Q33" i="16"/>
  <c r="Q86" i="16"/>
  <c r="Q96" i="16"/>
  <c r="Q172" i="16"/>
  <c r="Q181" i="16"/>
  <c r="Q322" i="16"/>
  <c r="Q314" i="16"/>
  <c r="Q358" i="16"/>
  <c r="Q374" i="16"/>
  <c r="Q234" i="16"/>
  <c r="Q101" i="16"/>
  <c r="Q93" i="16"/>
  <c r="Q85" i="16"/>
  <c r="Q264" i="16"/>
  <c r="Q272" i="16"/>
  <c r="Q349" i="16"/>
  <c r="Q395" i="16"/>
  <c r="Q427" i="16"/>
  <c r="Q250" i="16"/>
  <c r="Q277" i="16"/>
  <c r="P268" i="16"/>
  <c r="Q242" i="16"/>
  <c r="Q104" i="16"/>
  <c r="Q375" i="16"/>
  <c r="Q345" i="16"/>
  <c r="Q22" i="16"/>
  <c r="Q14" i="16"/>
  <c r="Q357" i="16"/>
  <c r="Q429" i="16"/>
  <c r="Q331" i="16"/>
  <c r="P216" i="16"/>
  <c r="O163" i="16"/>
  <c r="Q163" i="16" s="1"/>
  <c r="P207" i="16"/>
  <c r="Q165" i="16"/>
  <c r="Q46" i="16"/>
  <c r="Q169" i="16"/>
  <c r="Q119" i="16"/>
  <c r="Q103" i="16"/>
  <c r="Q87" i="16"/>
  <c r="Q105" i="16"/>
  <c r="Q9" i="16"/>
  <c r="P189" i="16"/>
  <c r="Q308" i="16"/>
  <c r="Q175" i="16"/>
  <c r="Q92" i="16"/>
  <c r="Q426" i="16"/>
  <c r="Q347" i="16"/>
  <c r="P279" i="16"/>
  <c r="Q279" i="16" s="1"/>
  <c r="Q269" i="16"/>
  <c r="Q160" i="16"/>
  <c r="Q88" i="16"/>
  <c r="Q356" i="16"/>
  <c r="Q237" i="16"/>
  <c r="Q216" i="16"/>
  <c r="Q155" i="16"/>
  <c r="Q143" i="16"/>
  <c r="P201" i="16"/>
  <c r="Q34" i="16"/>
  <c r="Q131" i="16"/>
  <c r="Q54" i="16"/>
  <c r="Q173" i="16"/>
  <c r="Q209" i="16"/>
  <c r="Q255" i="16"/>
  <c r="Q247" i="16"/>
  <c r="Q239" i="16"/>
  <c r="Q231" i="16"/>
  <c r="Q253" i="16"/>
  <c r="Q290" i="16"/>
  <c r="Q278" i="16"/>
  <c r="Q339" i="16"/>
  <c r="P263" i="16"/>
  <c r="P171" i="16"/>
  <c r="Q171" i="16" s="1"/>
  <c r="Q211" i="16"/>
  <c r="P200" i="16"/>
  <c r="Q200" i="16" s="1"/>
  <c r="O61" i="16"/>
  <c r="Q61" i="16" s="1"/>
  <c r="Q109" i="16"/>
  <c r="Q286" i="16"/>
  <c r="P196" i="16"/>
  <c r="Q196" i="16" s="1"/>
  <c r="Q142" i="16"/>
  <c r="Q262" i="16"/>
  <c r="P191" i="16"/>
  <c r="Q191" i="16" s="1"/>
  <c r="Q207" i="16"/>
  <c r="Q59" i="16"/>
  <c r="Q217" i="16"/>
  <c r="Q360" i="16"/>
  <c r="Q373" i="16"/>
  <c r="Q263" i="16"/>
  <c r="Q431" i="16"/>
  <c r="O425" i="16"/>
  <c r="Q425" i="16" s="1"/>
  <c r="P421" i="16"/>
  <c r="Q421" i="16" s="1"/>
  <c r="Q423" i="16"/>
  <c r="Q419" i="16"/>
  <c r="Q415" i="16"/>
  <c r="Q411" i="16"/>
  <c r="Q407" i="16"/>
  <c r="Q403" i="16"/>
  <c r="O405" i="16"/>
  <c r="Q405" i="16" s="1"/>
  <c r="P417" i="16"/>
  <c r="Q417" i="16" s="1"/>
  <c r="P413" i="16"/>
  <c r="Q413" i="16" s="1"/>
  <c r="P409" i="16"/>
  <c r="Q409" i="16" s="1"/>
  <c r="Q387" i="16"/>
  <c r="Q371" i="16"/>
  <c r="Q381" i="16"/>
  <c r="Q383" i="16"/>
  <c r="Q367" i="16"/>
  <c r="Q385" i="16"/>
  <c r="Q369" i="16"/>
  <c r="Q393" i="16"/>
  <c r="Q377" i="16"/>
  <c r="Q379" i="16"/>
  <c r="Q389" i="16"/>
  <c r="Q336" i="16"/>
  <c r="Q344" i="16"/>
  <c r="Q348" i="16"/>
  <c r="Q320" i="16"/>
  <c r="Q304" i="16"/>
  <c r="Q296" i="16"/>
  <c r="Q324" i="16"/>
  <c r="Q316" i="16"/>
  <c r="Q300" i="16"/>
  <c r="Q268" i="16"/>
  <c r="P280" i="16"/>
  <c r="Q280" i="16" s="1"/>
  <c r="P276" i="16"/>
  <c r="Q276" i="16" s="1"/>
  <c r="Q251" i="16"/>
  <c r="P205" i="16"/>
  <c r="Q189" i="16"/>
  <c r="P213" i="16"/>
  <c r="Q213" i="16" s="1"/>
  <c r="P197" i="16"/>
  <c r="Q197" i="16" s="1"/>
  <c r="Q205" i="16"/>
  <c r="Q201" i="16"/>
  <c r="O26" i="16"/>
  <c r="Q26" i="16" s="1"/>
  <c r="Q18" i="16"/>
  <c r="O10" i="16"/>
  <c r="Q10" i="16" s="1"/>
  <c r="P20" i="16"/>
  <c r="Q20" i="16" s="1"/>
  <c r="Q47" i="16"/>
  <c r="P35" i="16"/>
  <c r="P12" i="16"/>
  <c r="Q12" i="16" s="1"/>
  <c r="P65" i="16"/>
  <c r="Q65" i="16" s="1"/>
  <c r="O45" i="16"/>
  <c r="Q45" i="16" s="1"/>
  <c r="Q140" i="16"/>
  <c r="Q146" i="16"/>
  <c r="Q138" i="16"/>
  <c r="Q130" i="16"/>
  <c r="Q122" i="16"/>
  <c r="Q110" i="16"/>
  <c r="P11" i="16"/>
  <c r="Q11" i="16" s="1"/>
  <c r="P49" i="16"/>
  <c r="Q35" i="16"/>
  <c r="Q111" i="16"/>
  <c r="Q148" i="16"/>
  <c r="Q132" i="16"/>
  <c r="Q124" i="16"/>
  <c r="Q144" i="16"/>
  <c r="Q136" i="16"/>
  <c r="Q120" i="16"/>
  <c r="Q95" i="16"/>
  <c r="Q107" i="16"/>
  <c r="Q99" i="16"/>
  <c r="Q91" i="16"/>
  <c r="Q83" i="16"/>
  <c r="P69" i="16"/>
  <c r="Q69" i="16" s="1"/>
  <c r="P53" i="16"/>
  <c r="Q53" i="16" s="1"/>
  <c r="Q67" i="16"/>
  <c r="Q51" i="16"/>
  <c r="O57" i="16"/>
  <c r="Q57" i="16" s="1"/>
  <c r="Q55" i="16"/>
  <c r="Q49" i="16"/>
  <c r="P28" i="16"/>
  <c r="Q28" i="16" s="1"/>
  <c r="P36" i="16"/>
  <c r="Q36" i="16" s="1"/>
  <c r="P16" i="16"/>
  <c r="Q16" i="16" s="1"/>
  <c r="P32" i="16"/>
  <c r="Q32" i="16" s="1"/>
  <c r="P24" i="16"/>
  <c r="Q24" i="16" s="1"/>
  <c r="Q30" i="3"/>
  <c r="Q14" i="3"/>
  <c r="Q33" i="3"/>
  <c r="Q9" i="3"/>
  <c r="Q10" i="3"/>
  <c r="Q31" i="3"/>
  <c r="Q15" i="3"/>
  <c r="Q29" i="3"/>
  <c r="Q13" i="3"/>
  <c r="Q38" i="3"/>
  <c r="Q22" i="3"/>
  <c r="Q34" i="3"/>
  <c r="Q39" i="3"/>
  <c r="Q23" i="3"/>
  <c r="Q35" i="3"/>
  <c r="Q27" i="3"/>
  <c r="Q19" i="3"/>
  <c r="Q11" i="3"/>
  <c r="Q33" i="4"/>
  <c r="Q18" i="4"/>
  <c r="Q19" i="4"/>
  <c r="Q35" i="4"/>
  <c r="Q34" i="4"/>
  <c r="Q22" i="4"/>
  <c r="Q11" i="4"/>
  <c r="Q16" i="4"/>
  <c r="Q31" i="4"/>
  <c r="Q14" i="4"/>
  <c r="Q26" i="4"/>
  <c r="Q10" i="4"/>
  <c r="Q29" i="4"/>
  <c r="Q21" i="4"/>
  <c r="O25" i="4"/>
  <c r="Q25" i="4" s="1"/>
  <c r="O13" i="4"/>
  <c r="Q13" i="4" s="1"/>
  <c r="O9" i="4"/>
  <c r="Q9" i="4" s="1"/>
  <c r="Q23" i="4"/>
  <c r="Q28" i="4"/>
  <c r="Q12" i="4"/>
  <c r="Q32" i="4"/>
  <c r="Q39" i="5"/>
  <c r="Q38" i="5"/>
  <c r="Q16" i="11"/>
  <c r="Q21" i="11"/>
  <c r="Q28" i="11"/>
  <c r="Q25" i="11"/>
  <c r="Q17" i="11"/>
  <c r="Q30" i="11"/>
  <c r="Q14" i="11"/>
  <c r="Q12" i="11"/>
  <c r="Q32" i="11"/>
  <c r="Q24" i="11"/>
  <c r="Q18" i="11"/>
  <c r="Q38" i="11"/>
  <c r="Q22" i="11"/>
  <c r="Q34" i="11"/>
  <c r="O32" i="15"/>
  <c r="Q32" i="15" s="1"/>
  <c r="Q37" i="15"/>
  <c r="Q19" i="15"/>
  <c r="Q33" i="15"/>
  <c r="Q17" i="15"/>
  <c r="Q25" i="15"/>
  <c r="Q9" i="15"/>
  <c r="P24" i="15"/>
  <c r="Q24" i="15" s="1"/>
  <c r="P16" i="15"/>
  <c r="Q16" i="15" s="1"/>
  <c r="O36" i="15"/>
  <c r="Q36" i="15" s="1"/>
  <c r="P20" i="15"/>
  <c r="Q20" i="15" s="1"/>
  <c r="P12" i="15"/>
  <c r="Q12" i="15" s="1"/>
  <c r="Q26" i="15"/>
  <c r="Q22" i="15"/>
  <c r="Q18" i="15"/>
  <c r="Q14" i="15"/>
  <c r="Q10" i="15"/>
  <c r="O28" i="15"/>
  <c r="Q28" i="15" s="1"/>
  <c r="Q15" i="13"/>
  <c r="Q21" i="13"/>
  <c r="Q13" i="13"/>
  <c r="Q29" i="12"/>
  <c r="Q13" i="12"/>
  <c r="Q31" i="10"/>
  <c r="Q15" i="10"/>
  <c r="Q12" i="10"/>
  <c r="Q36" i="10"/>
  <c r="Q11" i="10"/>
  <c r="Q24" i="10"/>
  <c r="Q39" i="9"/>
  <c r="Q16" i="7"/>
  <c r="Q18" i="14"/>
  <c r="Q28" i="14"/>
  <c r="Q10" i="14"/>
  <c r="Q34" i="14"/>
  <c r="O19" i="14"/>
  <c r="Q19" i="14" s="1"/>
  <c r="P35" i="14"/>
  <c r="Q35" i="14" s="1"/>
  <c r="Q17" i="14"/>
  <c r="Q33" i="14"/>
  <c r="O21" i="14"/>
  <c r="Q21" i="14" s="1"/>
  <c r="O31" i="14"/>
  <c r="Q31" i="14" s="1"/>
  <c r="Q23" i="14"/>
  <c r="P15" i="14"/>
  <c r="Q15" i="14" s="1"/>
  <c r="Q25" i="14"/>
  <c r="Q9" i="14"/>
  <c r="P27" i="14"/>
  <c r="Q27" i="14" s="1"/>
  <c r="P11" i="14"/>
  <c r="Q11" i="14" s="1"/>
  <c r="Q29" i="14"/>
  <c r="Q13" i="14"/>
  <c r="Q14" i="13"/>
  <c r="Q25" i="13"/>
  <c r="Q17" i="13"/>
  <c r="Q29" i="13"/>
  <c r="Q34" i="13"/>
  <c r="Q37" i="13"/>
  <c r="Q27" i="13"/>
  <c r="Q39" i="13"/>
  <c r="Q11" i="13"/>
  <c r="Q35" i="12"/>
  <c r="Q34" i="12"/>
  <c r="Q31" i="12"/>
  <c r="Q15" i="12"/>
  <c r="Q27" i="12"/>
  <c r="Q19" i="12"/>
  <c r="Q11" i="12"/>
  <c r="Q37" i="12"/>
  <c r="Q17" i="10"/>
  <c r="P26" i="10"/>
  <c r="Q26" i="10" s="1"/>
  <c r="Q13" i="10"/>
  <c r="Q18" i="10"/>
  <c r="Q9" i="10"/>
  <c r="Q21" i="10"/>
  <c r="Q19" i="10"/>
  <c r="Q20" i="10"/>
  <c r="Q29" i="10"/>
  <c r="Q14" i="10"/>
  <c r="Q25" i="10"/>
  <c r="P29" i="10"/>
  <c r="P14" i="10"/>
  <c r="Q27" i="10"/>
  <c r="P38" i="10"/>
  <c r="Q38" i="10" s="1"/>
  <c r="O33" i="10"/>
  <c r="Q33" i="10" s="1"/>
  <c r="Q37" i="10"/>
  <c r="P22" i="10"/>
  <c r="Q22" i="10" s="1"/>
  <c r="Q26" i="9"/>
  <c r="Q28" i="9"/>
  <c r="Q22" i="9"/>
  <c r="Q14" i="9"/>
  <c r="Q17" i="9"/>
  <c r="O29" i="9"/>
  <c r="Q16" i="9"/>
  <c r="Q25" i="9"/>
  <c r="Q9" i="9"/>
  <c r="Q30" i="9"/>
  <c r="Q36" i="9"/>
  <c r="Q24" i="9"/>
  <c r="Q18" i="9"/>
  <c r="Q13" i="9"/>
  <c r="Q11" i="9"/>
  <c r="Q27" i="9"/>
  <c r="P21" i="9"/>
  <c r="Q21" i="9" s="1"/>
  <c r="Q10" i="9"/>
  <c r="Q29" i="9"/>
  <c r="Q20" i="9"/>
  <c r="Q12" i="9"/>
  <c r="Q34" i="9"/>
  <c r="O37" i="9"/>
  <c r="Q37" i="9" s="1"/>
  <c r="Q22" i="7"/>
  <c r="Q13" i="7"/>
  <c r="Q24" i="7"/>
  <c r="Q21" i="7"/>
  <c r="Q37" i="7"/>
  <c r="Q17" i="7"/>
  <c r="Q30" i="7"/>
  <c r="Q10" i="7"/>
  <c r="Q26" i="7"/>
  <c r="Q32" i="7"/>
  <c r="Q27" i="7"/>
  <c r="Q31" i="7"/>
  <c r="Q25" i="7"/>
  <c r="Q9" i="7"/>
  <c r="Q33" i="7"/>
  <c r="Q15" i="7"/>
  <c r="Q19" i="7"/>
  <c r="Q35" i="7"/>
  <c r="Q23" i="7"/>
  <c r="Q29" i="7"/>
  <c r="Q11" i="7"/>
  <c r="C9" i="2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I9" i="2" l="1"/>
  <c r="M9" i="2" s="1"/>
  <c r="I10" i="2"/>
  <c r="M10" i="2" s="1"/>
  <c r="I11" i="2"/>
  <c r="M11" i="2" s="1"/>
  <c r="I12" i="2"/>
  <c r="M12" i="2" s="1"/>
  <c r="I13" i="2"/>
  <c r="M13" i="2" s="1"/>
  <c r="I14" i="2"/>
  <c r="M14" i="2" s="1"/>
  <c r="I15" i="2"/>
  <c r="M15" i="2" s="1"/>
  <c r="I16" i="2"/>
  <c r="M16" i="2" s="1"/>
  <c r="I17" i="2"/>
  <c r="M17" i="2" s="1"/>
  <c r="I18" i="2"/>
  <c r="M18" i="2" s="1"/>
  <c r="I19" i="2"/>
  <c r="M19" i="2" s="1"/>
  <c r="I20" i="2"/>
  <c r="M20" i="2" s="1"/>
  <c r="I21" i="2"/>
  <c r="M21" i="2" s="1"/>
  <c r="I22" i="2"/>
  <c r="M22" i="2" s="1"/>
  <c r="I23" i="2"/>
  <c r="M23" i="2" s="1"/>
  <c r="I24" i="2"/>
  <c r="M24" i="2" s="1"/>
  <c r="I25" i="2"/>
  <c r="M25" i="2" s="1"/>
  <c r="I26" i="2"/>
  <c r="M26" i="2" s="1"/>
  <c r="I27" i="2"/>
  <c r="M27" i="2" s="1"/>
  <c r="I28" i="2"/>
  <c r="M28" i="2" s="1"/>
  <c r="I29" i="2"/>
  <c r="M29" i="2" s="1"/>
  <c r="I30" i="2"/>
  <c r="M30" i="2" s="1"/>
  <c r="I31" i="2"/>
  <c r="M31" i="2" s="1"/>
  <c r="I32" i="2"/>
  <c r="M32" i="2" s="1"/>
  <c r="I33" i="2"/>
  <c r="M33" i="2" s="1"/>
  <c r="I34" i="2"/>
  <c r="M34" i="2" s="1"/>
  <c r="I35" i="2"/>
  <c r="M35" i="2" s="1"/>
  <c r="I36" i="2"/>
  <c r="M36" i="2" s="1"/>
  <c r="I37" i="2"/>
  <c r="M37" i="2" s="1"/>
  <c r="I38" i="2"/>
  <c r="M38" i="2" s="1"/>
  <c r="I39" i="2"/>
  <c r="M39" i="2" s="1"/>
  <c r="L11" i="2" l="1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L26" i="2"/>
  <c r="N26" i="2" s="1"/>
  <c r="L27" i="2"/>
  <c r="N27" i="2" s="1"/>
  <c r="L28" i="2"/>
  <c r="N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N36" i="2" s="1"/>
  <c r="L37" i="2"/>
  <c r="N37" i="2" s="1"/>
  <c r="L38" i="2"/>
  <c r="N38" i="2" s="1"/>
  <c r="L39" i="2"/>
  <c r="N39" i="2" s="1"/>
  <c r="L10" i="2"/>
  <c r="N10" i="2" s="1"/>
  <c r="L9" i="2" l="1"/>
  <c r="N9" i="2" s="1"/>
</calcChain>
</file>

<file path=xl/sharedStrings.xml><?xml version="1.0" encoding="utf-8"?>
<sst xmlns="http://schemas.openxmlformats.org/spreadsheetml/2006/main" count="1261" uniqueCount="100">
  <si>
    <t>Date</t>
  </si>
  <si>
    <t>Tar</t>
  </si>
  <si>
    <t>Neuse</t>
  </si>
  <si>
    <t>Contentnea</t>
  </si>
  <si>
    <t>Table 9-1:  Interbasin Transfer Calculation Table from the Tar River to the Neuse River and Contentnea Subbasins</t>
  </si>
  <si>
    <r>
      <t>GUC WTP Pumped Water Volume</t>
    </r>
    <r>
      <rPr>
        <b/>
        <vertAlign val="superscript"/>
        <sz val="8"/>
        <rFont val="Arial"/>
        <family val="2"/>
      </rPr>
      <t xml:space="preserve"> 1</t>
    </r>
  </si>
  <si>
    <r>
      <t>1</t>
    </r>
    <r>
      <rPr>
        <sz val="10"/>
        <rFont val="Arial"/>
        <family val="2"/>
      </rPr>
      <t xml:space="preserve"> Data from GUC Water Treatment Plant</t>
    </r>
  </si>
  <si>
    <r>
      <t xml:space="preserve">GUC Water Use Tar River Basin </t>
    </r>
    <r>
      <rPr>
        <b/>
        <vertAlign val="superscript"/>
        <sz val="8"/>
        <rFont val="Arial"/>
        <family val="2"/>
      </rPr>
      <t xml:space="preserve">2 </t>
    </r>
  </si>
  <si>
    <r>
      <t xml:space="preserve">3 </t>
    </r>
    <r>
      <rPr>
        <sz val="10"/>
        <rFont val="Arial"/>
        <family val="2"/>
      </rPr>
      <t>Data from GUC Billing System, calculated daily average, customers geocoded by subbasin</t>
    </r>
  </si>
  <si>
    <r>
      <t>GUC Metered Customers in Neuse River Basin</t>
    </r>
    <r>
      <rPr>
        <b/>
        <vertAlign val="superscript"/>
        <sz val="8"/>
        <rFont val="Arial"/>
        <family val="2"/>
      </rPr>
      <t xml:space="preserve"> 3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</si>
  <si>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Data from GUC Metering System for Winterville, collected and reported on a daily basis.</t>
    </r>
  </si>
  <si>
    <r>
      <t>Farmville Metered Water Use (Total Bulk Sales)</t>
    </r>
    <r>
      <rPr>
        <b/>
        <vertAlign val="superscript"/>
        <sz val="8"/>
        <rFont val="Arial"/>
        <family val="2"/>
      </rPr>
      <t xml:space="preserve"> 5</t>
    </r>
  </si>
  <si>
    <r>
      <t>Winterville Metered Water Use</t>
    </r>
    <r>
      <rPr>
        <b/>
        <vertAlign val="superscript"/>
        <sz val="8"/>
        <rFont val="Arial"/>
        <family val="2"/>
      </rPr>
      <t xml:space="preserve"> 4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</si>
  <si>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Data from GUC Metering System for Farmville/Greene County, collected and reported on a daily basis.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</si>
  <si>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Data from Farmville/Greene County Metering System, collected and reported to GUC on a daily basis.</t>
    </r>
  </si>
  <si>
    <r>
      <t>Greene County Metered Water Use (Total Bulk Sales)</t>
    </r>
    <r>
      <rPr>
        <b/>
        <vertAlign val="superscript"/>
        <sz val="8"/>
        <rFont val="Arial"/>
        <family val="2"/>
      </rPr>
      <t xml:space="preserve"> 6</t>
    </r>
  </si>
  <si>
    <r>
      <t>Greene County Water Use in Neuse</t>
    </r>
    <r>
      <rPr>
        <b/>
        <vertAlign val="superscript"/>
        <sz val="8"/>
        <rFont val="Arial"/>
        <family val="2"/>
      </rPr>
      <t xml:space="preserve"> 8</t>
    </r>
  </si>
  <si>
    <r>
      <t xml:space="preserve">GUC Consumptive Use Neuse River Basin </t>
    </r>
    <r>
      <rPr>
        <b/>
        <vertAlign val="superscript"/>
        <sz val="8"/>
        <rFont val="Arial"/>
        <family val="2"/>
      </rPr>
      <t>9</t>
    </r>
  </si>
  <si>
    <r>
      <t>GUC Wastewater Discharge in Tar River Basin</t>
    </r>
    <r>
      <rPr>
        <b/>
        <vertAlign val="superscript"/>
        <sz val="8"/>
        <rFont val="Arial"/>
        <family val="2"/>
      </rPr>
      <t xml:space="preserve"> 10</t>
    </r>
  </si>
  <si>
    <r>
      <t>Interbasin Transfer to Neuse River Subbasin</t>
    </r>
    <r>
      <rPr>
        <b/>
        <vertAlign val="superscript"/>
        <sz val="8"/>
        <rFont val="Arial"/>
        <family val="2"/>
      </rPr>
      <t xml:space="preserve"> 11</t>
    </r>
  </si>
  <si>
    <r>
      <t>Interbasin Transfer to Contentnea Subbasin</t>
    </r>
    <r>
      <rPr>
        <b/>
        <vertAlign val="superscript"/>
        <sz val="8"/>
        <rFont val="Arial"/>
        <family val="2"/>
      </rPr>
      <t xml:space="preserve"> 12</t>
    </r>
  </si>
  <si>
    <r>
      <t>Total Interbasin Transfer</t>
    </r>
    <r>
      <rPr>
        <b/>
        <vertAlign val="superscript"/>
        <sz val="8"/>
        <rFont val="Arial"/>
        <family val="2"/>
      </rPr>
      <t xml:space="preserve"> 13</t>
    </r>
  </si>
  <si>
    <r>
      <t>13</t>
    </r>
    <r>
      <rPr>
        <sz val="10"/>
        <rFont val="Arial"/>
        <family val="2"/>
      </rPr>
      <t xml:space="preserve"> The total Interbasin Transfer is the sum of the Neuse River Subbasin and the Contentnea Subbasins, both located in the Neuse River Watershed.</t>
    </r>
  </si>
  <si>
    <r>
      <t>10</t>
    </r>
    <r>
      <rPr>
        <sz val="10"/>
        <rFont val="Arial"/>
        <family val="2"/>
      </rPr>
      <t xml:space="preserve"> Data reported as the monthly average WWTP discharge.</t>
    </r>
  </si>
  <si>
    <t>Note:</t>
  </si>
  <si>
    <t xml:space="preserve"> Consumptive use for Winterville, Farmville and Greene County is not calculated. The entire metered water use to Winterville, Farmville and Greene County is an Interbasin Transfer.</t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</si>
  <si>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Total GUC Metered Water Sales, including Winterville, Farmville and Greene County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</si>
  <si>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Data calculated as 5% of metered water use for the Neuse Subbasin in Greene County.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</si>
  <si>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Includes 100% of metered irrigation and other non-sewered usage and 6.5% of all remaining metered usage by GUC customers in Neuse River Subbasin</t>
    </r>
  </si>
  <si>
    <r>
      <t>11</t>
    </r>
    <r>
      <rPr>
        <sz val="10"/>
        <rFont val="Arial"/>
        <family val="2"/>
      </rPr>
      <t xml:space="preserve"> GUC consumptive water use in Neuse River Subbasin + Winterville metered water use + Greene County water use in Neuse Subbasin.</t>
    </r>
  </si>
  <si>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Farmville metered water use + Greene County metered water use - Greene County water use in Neuse Subbasin.</t>
    </r>
  </si>
  <si>
    <r>
      <t>2</t>
    </r>
    <r>
      <rPr>
        <sz val="10"/>
        <rFont val="Arial"/>
        <family val="2"/>
      </rPr>
      <t xml:space="preserve"> Total water volume consumed by Customers or otherwise used in the Tar River Basin. Excludes all water transferred to Neuse and Contentnea Subbasins. </t>
    </r>
  </si>
  <si>
    <r>
      <t>GUC Billed Sewer in Neuse River Basin</t>
    </r>
    <r>
      <rPr>
        <b/>
        <vertAlign val="superscript"/>
        <sz val="8"/>
        <rFont val="Arial"/>
        <family val="2"/>
      </rPr>
      <t xml:space="preserve"> </t>
    </r>
  </si>
  <si>
    <r>
      <t>1</t>
    </r>
    <r>
      <rPr>
        <sz val="9"/>
        <rFont val="Arial"/>
        <family val="2"/>
      </rPr>
      <t xml:space="preserve"> Data from GUC Water Treatment Plant</t>
    </r>
  </si>
  <si>
    <r>
      <t>2</t>
    </r>
    <r>
      <rPr>
        <sz val="9"/>
        <rFont val="Arial"/>
        <family val="2"/>
      </rPr>
      <t xml:space="preserve"> Total water volume consumed by Customers or otherwise used in the Tar River Basin. Excludes all water transferred to Neuse and Contentnea Subbasins. </t>
    </r>
  </si>
  <si>
    <r>
      <t xml:space="preserve">3 </t>
    </r>
    <r>
      <rPr>
        <sz val="9"/>
        <rFont val="Arial"/>
        <family val="2"/>
      </rPr>
      <t>Data from GUC Billing System, calculated daily average, customers geocoded by subbasin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</si>
  <si>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Data from GUC Metering System for Winterville, collected and reported on a daily basis.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</si>
  <si>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Data from GUC Metering System for Farmville/Greene County, collected and reported on a daily basis.</t>
    </r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</si>
  <si>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Data from Farmville/Greene County Metering System, collected and reported to GUC on a daily basis.</t>
    </r>
  </si>
  <si>
    <r>
      <rPr>
        <vertAlign val="superscript"/>
        <sz val="9"/>
        <rFont val="Arial"/>
        <family val="2"/>
      </rPr>
      <t>7</t>
    </r>
    <r>
      <rPr>
        <sz val="9"/>
        <rFont val="Arial"/>
        <family val="2"/>
      </rPr>
      <t xml:space="preserve"> Total GUC Metered Water Sales, including Winterville, Farmville and Greene County</t>
    </r>
  </si>
  <si>
    <r>
      <rPr>
        <vertAlign val="superscript"/>
        <sz val="9"/>
        <rFont val="Arial"/>
        <family val="2"/>
      </rPr>
      <t>8</t>
    </r>
    <r>
      <rPr>
        <sz val="9"/>
        <rFont val="Arial"/>
        <family val="2"/>
      </rPr>
      <t xml:space="preserve"> Data calculated as 5% of metered water use for the Neuse Subbasin in Greene County.</t>
    </r>
  </si>
  <si>
    <r>
      <rPr>
        <vertAlign val="superscript"/>
        <sz val="9"/>
        <rFont val="Arial"/>
        <family val="2"/>
      </rPr>
      <t>9</t>
    </r>
    <r>
      <rPr>
        <sz val="9"/>
        <rFont val="Arial"/>
        <family val="2"/>
      </rPr>
      <t xml:space="preserve"> Includes 100% of metered irrigation and other non-sewered usage and 6.5% of all remaining metered usage by GUC customers in Neuse River Subbasin</t>
    </r>
  </si>
  <si>
    <r>
      <t>10</t>
    </r>
    <r>
      <rPr>
        <sz val="9"/>
        <rFont val="Arial"/>
        <family val="2"/>
      </rPr>
      <t xml:space="preserve"> Data reported as the monthly average WWTP discharge.</t>
    </r>
  </si>
  <si>
    <r>
      <t>11</t>
    </r>
    <r>
      <rPr>
        <sz val="9"/>
        <rFont val="Arial"/>
        <family val="2"/>
      </rPr>
      <t xml:space="preserve"> GUC consumptive water use in Neuse River Subbasin + Winterville metered water use + Greene County water use in Neuse Subbasin.</t>
    </r>
  </si>
  <si>
    <r>
      <rPr>
        <vertAlign val="superscript"/>
        <sz val="9"/>
        <rFont val="Arial"/>
        <family val="2"/>
      </rPr>
      <t>12</t>
    </r>
    <r>
      <rPr>
        <sz val="9"/>
        <rFont val="Arial"/>
        <family val="2"/>
      </rPr>
      <t xml:space="preserve"> Farmville metered water use + Greene County metered water use - Greene County water use in Neuse Subbasin.</t>
    </r>
  </si>
  <si>
    <r>
      <t>13</t>
    </r>
    <r>
      <rPr>
        <sz val="9"/>
        <rFont val="Arial"/>
        <family val="2"/>
      </rPr>
      <t xml:space="preserve"> The total Interbasin Transfer is the sum of the Neuse River Subbasin and the Contentnea Subbasins, both located in the Neuse River Watershed.</t>
    </r>
  </si>
  <si>
    <r>
      <rPr>
        <vertAlign val="superscript"/>
        <sz val="9"/>
        <rFont val="Arial"/>
        <family val="2"/>
      </rPr>
      <t>7</t>
    </r>
    <r>
      <rPr>
        <sz val="9"/>
        <rFont val="Arial"/>
        <family val="2"/>
      </rPr>
      <t xml:space="preserve"> Data calculated as 5% of metered water use for the Neuse Subbasin in Greene County.</t>
    </r>
  </si>
  <si>
    <r>
      <rPr>
        <vertAlign val="superscript"/>
        <sz val="9"/>
        <rFont val="Arial"/>
        <family val="2"/>
      </rPr>
      <t>8</t>
    </r>
    <r>
      <rPr>
        <sz val="9"/>
        <rFont val="Arial"/>
        <family val="2"/>
      </rPr>
      <t xml:space="preserve"> Includes 100% of metered irrigation and other non-sewered usage and 6.5% of all remaining metered usage by GUC customers in Neuse River Subbasin</t>
    </r>
  </si>
  <si>
    <r>
      <t>9</t>
    </r>
    <r>
      <rPr>
        <sz val="9"/>
        <rFont val="Arial"/>
        <family val="2"/>
      </rPr>
      <t xml:space="preserve"> Data reported as the monthly average WWTP discharge.</t>
    </r>
  </si>
  <si>
    <r>
      <t>10</t>
    </r>
    <r>
      <rPr>
        <sz val="9"/>
        <rFont val="Arial"/>
        <family val="2"/>
      </rPr>
      <t xml:space="preserve"> GUC consumptive water use in Neuse River Subbasin + Winterville metered water use + Greene County water use in Neuse Subbasin.</t>
    </r>
  </si>
  <si>
    <r>
      <rPr>
        <vertAlign val="superscript"/>
        <sz val="9"/>
        <rFont val="Arial"/>
        <family val="2"/>
      </rPr>
      <t>11</t>
    </r>
    <r>
      <rPr>
        <sz val="9"/>
        <rFont val="Arial"/>
        <family val="2"/>
      </rPr>
      <t xml:space="preserve"> Farmville metered water use + Greene County metered water use - Greene County water use in Neuse Subbasin.</t>
    </r>
  </si>
  <si>
    <r>
      <t>12</t>
    </r>
    <r>
      <rPr>
        <sz val="9"/>
        <rFont val="Arial"/>
        <family val="2"/>
      </rPr>
      <t xml:space="preserve"> The total Interbasin Transfer is the sum of the Neuse River Subbasin and the Contentnea Subbasins, both located in the Neuse River Watershed.</t>
    </r>
  </si>
  <si>
    <r>
      <t>Greene County Metered Water Use (Total Bulk Sales)</t>
    </r>
    <r>
      <rPr>
        <b/>
        <vertAlign val="superscript"/>
        <sz val="8"/>
        <rFont val="Arial"/>
        <family val="2"/>
      </rPr>
      <t xml:space="preserve"> 5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</si>
  <si>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Data from Farmville/Greene County Metering System, collected and reported to GUC on a daily basis.</t>
    </r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</si>
  <si>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Total GUC Metered Water Sales, including Winterville, Farmville and Greene County</t>
    </r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</si>
  <si>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Data calculated as 5% of metered water use for the Neuse Subbasin in Greene County.</t>
    </r>
  </si>
  <si>
    <r>
      <rPr>
        <vertAlign val="superscript"/>
        <sz val="9"/>
        <rFont val="Arial"/>
        <family val="2"/>
      </rPr>
      <t>7</t>
    </r>
    <r>
      <rPr>
        <sz val="9"/>
        <rFont val="Arial"/>
        <family val="2"/>
      </rPr>
      <t xml:space="preserve"> Includes 100% of metered irrigation and other non-sewered usage and 6.5% of all remaining metered usage by GUC customers in Neuse River Subbasin</t>
    </r>
  </si>
  <si>
    <r>
      <t>8</t>
    </r>
    <r>
      <rPr>
        <sz val="9"/>
        <rFont val="Arial"/>
        <family val="2"/>
      </rPr>
      <t xml:space="preserve"> Data reported as the monthly average WWTP discharge.</t>
    </r>
  </si>
  <si>
    <r>
      <t>9</t>
    </r>
    <r>
      <rPr>
        <sz val="9"/>
        <rFont val="Arial"/>
        <family val="2"/>
      </rPr>
      <t xml:space="preserve"> GUC consumptive water use in Neuse River Subbasin + Winterville metered water use + Greene County water use in Neuse Subbasin.</t>
    </r>
  </si>
  <si>
    <r>
      <rPr>
        <vertAlign val="superscript"/>
        <sz val="9"/>
        <rFont val="Arial"/>
        <family val="2"/>
      </rPr>
      <t>10</t>
    </r>
    <r>
      <rPr>
        <sz val="9"/>
        <rFont val="Arial"/>
        <family val="2"/>
      </rPr>
      <t xml:space="preserve"> Farmville metered water use + Greene County metered water use - Greene County water use in Neuse Subbasin.</t>
    </r>
  </si>
  <si>
    <r>
      <t>11</t>
    </r>
    <r>
      <rPr>
        <sz val="9"/>
        <rFont val="Arial"/>
        <family val="2"/>
      </rPr>
      <t xml:space="preserve"> The total Interbasin Transfer is the sum of the Neuse River Subbasin and the Contentnea Subbasins, both located in the Neuse River Watershed.</t>
    </r>
  </si>
  <si>
    <r>
      <t>Greene County Water Use in Neuse</t>
    </r>
    <r>
      <rPr>
        <b/>
        <vertAlign val="superscript"/>
        <sz val="8"/>
        <rFont val="Arial"/>
        <family val="2"/>
      </rPr>
      <t xml:space="preserve"> 6</t>
    </r>
  </si>
  <si>
    <r>
      <t xml:space="preserve">GUC Consumptive Use Neuse River Basin </t>
    </r>
    <r>
      <rPr>
        <b/>
        <vertAlign val="superscript"/>
        <sz val="8"/>
        <rFont val="Arial"/>
        <family val="2"/>
      </rPr>
      <t>7</t>
    </r>
  </si>
  <si>
    <r>
      <t>GUC Wastewater Discharge in Tar River Basin</t>
    </r>
    <r>
      <rPr>
        <b/>
        <vertAlign val="superscript"/>
        <sz val="8"/>
        <rFont val="Arial"/>
        <family val="2"/>
      </rPr>
      <t xml:space="preserve"> 8</t>
    </r>
  </si>
  <si>
    <r>
      <t>Interbasin Transfer to Neuse River Subbasin</t>
    </r>
    <r>
      <rPr>
        <b/>
        <vertAlign val="superscript"/>
        <sz val="8"/>
        <rFont val="Arial"/>
        <family val="2"/>
      </rPr>
      <t xml:space="preserve"> 9</t>
    </r>
  </si>
  <si>
    <r>
      <t>Interbasin Transfer to Contentnea Subbasin</t>
    </r>
    <r>
      <rPr>
        <b/>
        <vertAlign val="superscript"/>
        <sz val="8"/>
        <rFont val="Arial"/>
        <family val="2"/>
      </rPr>
      <t xml:space="preserve"> 10</t>
    </r>
  </si>
  <si>
    <r>
      <t>Total Interbasin Transfer</t>
    </r>
    <r>
      <rPr>
        <b/>
        <vertAlign val="superscript"/>
        <sz val="8"/>
        <rFont val="Arial"/>
        <family val="2"/>
      </rPr>
      <t xml:space="preserve"> 11</t>
    </r>
  </si>
  <si>
    <t>Printed Name: ________________________________________________</t>
  </si>
  <si>
    <t>Signature: ________________________________________________</t>
  </si>
  <si>
    <t>Notes:</t>
  </si>
  <si>
    <t>Interbasin Transfer Calculation Table from the Tar River to the Neuse River and Contentnea Subbasins</t>
  </si>
  <si>
    <t>The unit for all values is million gallons.</t>
  </si>
  <si>
    <t>Certification:  I have prepared this report, and to the best of my knowledge and befief, the information contained within are accurate, complete, and true.</t>
  </si>
  <si>
    <t>163 Raw Data</t>
  </si>
  <si>
    <r>
      <t>Farmville Metered Water Use</t>
    </r>
    <r>
      <rPr>
        <b/>
        <vertAlign val="superscript"/>
        <sz val="8"/>
        <rFont val="Arial"/>
        <family val="2"/>
      </rPr>
      <t xml:space="preserve"> 6</t>
    </r>
  </si>
  <si>
    <r>
      <t>Greene County Metered Water Use</t>
    </r>
    <r>
      <rPr>
        <b/>
        <vertAlign val="superscript"/>
        <sz val="8"/>
        <rFont val="Arial"/>
        <family val="2"/>
      </rPr>
      <t xml:space="preserve"> 6</t>
    </r>
  </si>
  <si>
    <r>
      <t>Greene County Water Use in Neuse</t>
    </r>
    <r>
      <rPr>
        <b/>
        <vertAlign val="superscript"/>
        <sz val="8"/>
        <rFont val="Arial"/>
        <family val="2"/>
      </rPr>
      <t xml:space="preserve"> 7</t>
    </r>
  </si>
  <si>
    <r>
      <t xml:space="preserve">GUC Consumptive Use Neuse River Basin </t>
    </r>
    <r>
      <rPr>
        <b/>
        <vertAlign val="superscript"/>
        <sz val="8"/>
        <rFont val="Arial"/>
        <family val="2"/>
      </rPr>
      <t>8</t>
    </r>
  </si>
  <si>
    <r>
      <t>GUC Wastewater Discharge in Tar River Basin</t>
    </r>
    <r>
      <rPr>
        <b/>
        <vertAlign val="superscript"/>
        <sz val="8"/>
        <rFont val="Arial"/>
        <family val="2"/>
      </rPr>
      <t xml:space="preserve"> 9</t>
    </r>
  </si>
  <si>
    <r>
      <t>Interbasin Transfer to Neuse River Subbasin</t>
    </r>
    <r>
      <rPr>
        <b/>
        <vertAlign val="superscript"/>
        <sz val="8"/>
        <rFont val="Arial"/>
        <family val="2"/>
      </rPr>
      <t xml:space="preserve"> 10</t>
    </r>
  </si>
  <si>
    <r>
      <t>Interbasin Transfer to Contentnea Subbasin</t>
    </r>
    <r>
      <rPr>
        <b/>
        <vertAlign val="superscript"/>
        <sz val="8"/>
        <rFont val="Arial"/>
        <family val="2"/>
      </rPr>
      <t xml:space="preserve"> 11</t>
    </r>
  </si>
  <si>
    <r>
      <t>Total Interbasin Transfer</t>
    </r>
    <r>
      <rPr>
        <b/>
        <vertAlign val="superscript"/>
        <sz val="8"/>
        <rFont val="Arial"/>
        <family val="2"/>
      </rPr>
      <t xml:space="preserve"> 12</t>
    </r>
  </si>
  <si>
    <r>
      <t>Farmville Greene County (Total Bulk Sales)</t>
    </r>
    <r>
      <rPr>
        <b/>
        <vertAlign val="superscript"/>
        <sz val="8"/>
        <rFont val="Arial"/>
        <family val="2"/>
      </rPr>
      <t xml:space="preserve"> 5</t>
    </r>
  </si>
  <si>
    <r>
      <rPr>
        <vertAlign val="superscript"/>
        <sz val="9"/>
        <rFont val="Arial"/>
        <family val="2"/>
      </rPr>
      <t>11</t>
    </r>
    <r>
      <rPr>
        <sz val="9"/>
        <rFont val="Arial"/>
        <family val="2"/>
      </rPr>
      <t xml:space="preserve"> Farmville Greene County metered water use - Greene County water use in Neuse Subbasin.</t>
    </r>
  </si>
  <si>
    <r>
      <t>GUC WTP Pumped Water Volume</t>
    </r>
    <r>
      <rPr>
        <b/>
        <vertAlign val="superscript"/>
        <sz val="8"/>
        <color theme="1"/>
        <rFont val="Arial"/>
        <family val="2"/>
      </rPr>
      <t xml:space="preserve"> 1</t>
    </r>
  </si>
  <si>
    <r>
      <t>GUC Wastewater Discharge in Tar River Basin</t>
    </r>
    <r>
      <rPr>
        <b/>
        <vertAlign val="superscript"/>
        <sz val="8"/>
        <color theme="1"/>
        <rFont val="Arial"/>
        <family val="2"/>
      </rPr>
      <t xml:space="preserve"> 9</t>
    </r>
  </si>
  <si>
    <r>
      <t>Winterville Metered Water      Use</t>
    </r>
    <r>
      <rPr>
        <b/>
        <vertAlign val="superscript"/>
        <sz val="8"/>
        <rFont val="Arial"/>
        <family val="2"/>
      </rPr>
      <t xml:space="preserve"> 4</t>
    </r>
  </si>
  <si>
    <r>
      <t>Greene County Metered Water       Use</t>
    </r>
    <r>
      <rPr>
        <b/>
        <vertAlign val="superscript"/>
        <sz val="8"/>
        <rFont val="Arial"/>
        <family val="2"/>
      </rPr>
      <t xml:space="preserve"> 6</t>
    </r>
  </si>
  <si>
    <r>
      <t>The maximum day interbasin transfers are</t>
    </r>
    <r>
      <rPr>
        <b/>
        <sz val="9"/>
        <rFont val="Arial"/>
        <family val="2"/>
      </rPr>
      <t xml:space="preserve"> bold</t>
    </r>
    <r>
      <rPr>
        <sz val="9"/>
        <rFont val="Arial"/>
        <family val="2"/>
      </rPr>
      <t xml:space="preserve"> and highlighted.</t>
    </r>
  </si>
  <si>
    <t xml:space="preserve">Certification:  Based on information collected during the reporting period and belief formed after reasonable inquiry, the report is true, accurate and    </t>
  </si>
  <si>
    <t xml:space="preserve">complete, and GUC has complied with the Certificate continuously throughout the year.  </t>
  </si>
  <si>
    <r>
      <t xml:space="preserve">GUC Water Use Tar River       Basin </t>
    </r>
    <r>
      <rPr>
        <b/>
        <vertAlign val="superscript"/>
        <sz val="8"/>
        <rFont val="Arial"/>
        <family val="2"/>
      </rPr>
      <t xml:space="preserve">2 </t>
    </r>
  </si>
  <si>
    <t>TimeStamp</t>
  </si>
  <si>
    <t>Farmville Ibt Total Volume ()</t>
  </si>
  <si>
    <t>Greene County Ibt Total Volume ()</t>
  </si>
  <si>
    <t>Farmville Interconnect Total Volume ()</t>
  </si>
  <si>
    <t>Stokes Interconnect Total Flow Volume Today ()</t>
  </si>
  <si>
    <t>Winterville Interconnect Total Volume ()</t>
  </si>
  <si>
    <t>Finish Water Flow Total Current Total ()</t>
  </si>
  <si>
    <t>Consumptive use for Winterville, Farmville and Greene County is not calculated. The entire metered water use to Winterville, Farmville and Greene County is an Interbasin Transfer.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</si>
</sst>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(* #,##0.0_);_(* \(#,##0.0\);_(* &quot;-&quot;??_);_(@_)"/>
    <numFmt numFmtId="167" formatCode="#,##0.000000_);[Red]\(#,##0.000000\)"/>
  </numFmts>
  <fonts count="34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10"/>
      <name val="Arial"/>
      <family val="2"/>
    </font>
    <font>
      <sz val="8"/>
      <color theme="1"/>
      <name val="Verdana"/>
      <family val="2"/>
    </font>
    <font>
      <sz val="8"/>
      <color rgb="FF003399"/>
      <name val="Verdana"/>
      <family val="2"/>
    </font>
    <font>
      <sz val="8"/>
      <color rgb="FF00339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Verdana"/>
      <family val="2"/>
    </font>
    <font>
      <sz val="8"/>
      <color theme="3"/>
      <name val="Arial"/>
      <family val="2"/>
    </font>
    <font>
      <sz val="9"/>
      <name val="Verdana"/>
      <family val="2"/>
    </font>
    <font>
      <sz val="8"/>
      <color rgb="FFFF0000"/>
      <name val="Arial"/>
      <family val="2"/>
    </font>
    <font>
      <sz val="8"/>
      <color rgb="FFFF0000"/>
      <name val="Verdana"/>
      <family val="2"/>
    </font>
    <font>
      <sz val="8"/>
      <color theme="1"/>
      <name val="Arial"/>
      <family val="2"/>
    </font>
    <font>
      <sz val="9"/>
      <color rgb="FF003399"/>
      <name val="Verdana"/>
      <family val="2"/>
    </font>
    <font>
      <b/>
      <u/>
      <sz val="12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" fontId="2" fillId="0" borderId="0"/>
    <xf numFmtId="9" fontId="1" fillId="0" borderId="0" applyFont="0" applyFill="0" applyBorder="0" applyAlignment="0" applyProtection="0"/>
    <xf numFmtId="164" fontId="11" fillId="0" borderId="0"/>
  </cellStyleXfs>
  <cellXfs count="444">
    <xf numFmtId="0" fontId="0" fillId="0" borderId="0" xfId="0"/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0" xfId="0" applyFont="1"/>
    <xf numFmtId="164" fontId="6" fillId="0" borderId="0" xfId="1" applyNumberFormat="1" applyFont="1" applyBorder="1" applyAlignment="1">
      <alignment horizontal="left" indent="1"/>
    </xf>
    <xf numFmtId="0" fontId="6" fillId="0" borderId="0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left"/>
    </xf>
    <xf numFmtId="165" fontId="6" fillId="0" borderId="2" xfId="1" applyNumberFormat="1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9" fontId="6" fillId="0" borderId="0" xfId="2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6" fillId="0" borderId="0" xfId="0" applyFont="1" applyBorder="1"/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9" fillId="0" borderId="0" xfId="0" applyFont="1"/>
    <xf numFmtId="0" fontId="6" fillId="0" borderId="0" xfId="1" applyNumberFormat="1" applyFont="1" applyFill="1" applyAlignment="1">
      <alignment horizontal="center"/>
    </xf>
    <xf numFmtId="165" fontId="6" fillId="0" borderId="0" xfId="0" applyNumberFormat="1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left"/>
    </xf>
    <xf numFmtId="0" fontId="3" fillId="0" borderId="0" xfId="0" applyFont="1"/>
    <xf numFmtId="0" fontId="5" fillId="0" borderId="0" xfId="1" applyNumberFormat="1" applyFont="1" applyAlignment="1">
      <alignment wrapText="1"/>
    </xf>
    <xf numFmtId="14" fontId="6" fillId="0" borderId="0" xfId="1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5" fillId="0" borderId="7" xfId="1" applyNumberFormat="1" applyFont="1" applyBorder="1" applyAlignment="1">
      <alignment horizontal="center" wrapText="1"/>
    </xf>
    <xf numFmtId="4" fontId="6" fillId="0" borderId="8" xfId="0" applyNumberFormat="1" applyFont="1" applyFill="1" applyBorder="1" applyAlignment="1">
      <alignment horizontal="center"/>
    </xf>
    <xf numFmtId="0" fontId="7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7" fillId="0" borderId="14" xfId="1" applyNumberFormat="1" applyFont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2" fontId="6" fillId="0" borderId="16" xfId="1" applyNumberFormat="1" applyFont="1" applyBorder="1" applyAlignment="1">
      <alignment horizontal="center"/>
    </xf>
    <xf numFmtId="2" fontId="6" fillId="0" borderId="17" xfId="1" applyNumberFormat="1" applyFont="1" applyBorder="1" applyAlignment="1">
      <alignment horizontal="center"/>
    </xf>
    <xf numFmtId="2" fontId="6" fillId="0" borderId="18" xfId="1" applyNumberFormat="1" applyFont="1" applyBorder="1" applyAlignment="1">
      <alignment horizontal="center"/>
    </xf>
    <xf numFmtId="2" fontId="6" fillId="0" borderId="19" xfId="1" applyNumberFormat="1" applyFont="1" applyBorder="1" applyAlignment="1">
      <alignment horizontal="center"/>
    </xf>
    <xf numFmtId="0" fontId="12" fillId="0" borderId="0" xfId="0" applyFont="1"/>
    <xf numFmtId="16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2" fontId="6" fillId="0" borderId="0" xfId="0" applyNumberFormat="1" applyFont="1" applyBorder="1"/>
    <xf numFmtId="2" fontId="6" fillId="2" borderId="21" xfId="0" applyNumberFormat="1" applyFont="1" applyFill="1" applyBorder="1" applyAlignment="1">
      <alignment horizontal="center"/>
    </xf>
    <xf numFmtId="4" fontId="6" fillId="0" borderId="24" xfId="1" applyNumberFormat="1" applyFont="1" applyBorder="1" applyAlignment="1">
      <alignment horizontal="center"/>
    </xf>
    <xf numFmtId="2" fontId="6" fillId="2" borderId="24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 wrapText="1"/>
    </xf>
    <xf numFmtId="167" fontId="13" fillId="2" borderId="22" xfId="0" applyNumberFormat="1" applyFont="1" applyFill="1" applyBorder="1" applyAlignment="1">
      <alignment horizontal="center" wrapText="1"/>
    </xf>
    <xf numFmtId="0" fontId="1" fillId="0" borderId="0" xfId="0" applyFont="1"/>
    <xf numFmtId="0" fontId="7" fillId="0" borderId="0" xfId="1" applyNumberFormat="1" applyFont="1" applyBorder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15" fillId="0" borderId="21" xfId="0" applyNumberFormat="1" applyFont="1" applyFill="1" applyBorder="1" applyAlignment="1">
      <alignment horizontal="center" vertical="center" wrapText="1"/>
    </xf>
    <xf numFmtId="2" fontId="6" fillId="0" borderId="26" xfId="1" applyNumberFormat="1" applyFont="1" applyBorder="1" applyAlignment="1">
      <alignment horizontal="center"/>
    </xf>
    <xf numFmtId="2" fontId="6" fillId="0" borderId="21" xfId="1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15" fillId="0" borderId="21" xfId="0" applyNumberFormat="1" applyFont="1" applyFill="1" applyBorder="1" applyAlignment="1">
      <alignment horizontal="center" wrapText="1"/>
    </xf>
    <xf numFmtId="4" fontId="6" fillId="0" borderId="26" xfId="1" applyNumberFormat="1" applyFont="1" applyBorder="1" applyAlignment="1">
      <alignment horizontal="center"/>
    </xf>
    <xf numFmtId="4" fontId="6" fillId="0" borderId="21" xfId="1" applyNumberFormat="1" applyFont="1" applyBorder="1" applyAlignment="1">
      <alignment horizontal="center"/>
    </xf>
    <xf numFmtId="2" fontId="6" fillId="0" borderId="25" xfId="1" applyNumberFormat="1" applyFont="1" applyBorder="1" applyAlignment="1">
      <alignment horizontal="center"/>
    </xf>
    <xf numFmtId="0" fontId="16" fillId="0" borderId="0" xfId="0" applyFont="1"/>
    <xf numFmtId="2" fontId="17" fillId="0" borderId="0" xfId="0" applyNumberFormat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/>
    </xf>
    <xf numFmtId="4" fontId="17" fillId="0" borderId="0" xfId="1" applyNumberFormat="1" applyFont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0" fontId="17" fillId="0" borderId="0" xfId="0" applyFont="1"/>
    <xf numFmtId="2" fontId="17" fillId="0" borderId="0" xfId="1" applyNumberFormat="1" applyFont="1" applyFill="1" applyBorder="1" applyAlignment="1">
      <alignment horizontal="center" vertical="center"/>
    </xf>
    <xf numFmtId="9" fontId="17" fillId="0" borderId="0" xfId="2" applyFont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14" fontId="6" fillId="0" borderId="21" xfId="1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6" fillId="0" borderId="32" xfId="1" applyNumberFormat="1" applyFont="1" applyBorder="1" applyAlignment="1">
      <alignment horizontal="center"/>
    </xf>
    <xf numFmtId="2" fontId="6" fillId="0" borderId="34" xfId="1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2" fontId="18" fillId="3" borderId="0" xfId="0" applyNumberFormat="1" applyFont="1" applyFill="1" applyAlignment="1">
      <alignment horizontal="center" vertical="center" wrapText="1"/>
    </xf>
    <xf numFmtId="2" fontId="18" fillId="4" borderId="0" xfId="0" applyNumberFormat="1" applyFont="1" applyFill="1" applyAlignment="1">
      <alignment horizontal="center" vertical="center" wrapText="1"/>
    </xf>
    <xf numFmtId="2" fontId="19" fillId="0" borderId="24" xfId="0" applyNumberFormat="1" applyFont="1" applyFill="1" applyBorder="1" applyAlignment="1">
      <alignment horizontal="center"/>
    </xf>
    <xf numFmtId="4" fontId="19" fillId="0" borderId="24" xfId="0" applyNumberFormat="1" applyFont="1" applyFill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4" fontId="19" fillId="0" borderId="21" xfId="0" applyNumberFormat="1" applyFont="1" applyFill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2" fontId="19" fillId="0" borderId="24" xfId="0" applyNumberFormat="1" applyFont="1" applyFill="1" applyBorder="1" applyAlignment="1">
      <alignment horizontal="center" wrapText="1"/>
    </xf>
    <xf numFmtId="2" fontId="19" fillId="0" borderId="21" xfId="0" applyNumberFormat="1" applyFont="1" applyFill="1" applyBorder="1" applyAlignment="1">
      <alignment horizontal="center" wrapText="1"/>
    </xf>
    <xf numFmtId="1" fontId="14" fillId="3" borderId="0" xfId="0" applyNumberFormat="1" applyFont="1" applyFill="1" applyAlignment="1">
      <alignment horizontal="center" vertical="center" wrapText="1"/>
    </xf>
    <xf numFmtId="1" fontId="14" fillId="4" borderId="0" xfId="0" applyNumberFormat="1" applyFont="1" applyFill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2" fontId="19" fillId="2" borderId="26" xfId="0" applyNumberFormat="1" applyFont="1" applyFill="1" applyBorder="1" applyAlignment="1">
      <alignment horizontal="center"/>
    </xf>
    <xf numFmtId="2" fontId="19" fillId="2" borderId="24" xfId="0" applyNumberFormat="1" applyFont="1" applyFill="1" applyBorder="1" applyAlignment="1">
      <alignment horizontal="center"/>
    </xf>
    <xf numFmtId="2" fontId="19" fillId="2" borderId="21" xfId="0" applyNumberFormat="1" applyFont="1" applyFill="1" applyBorder="1" applyAlignment="1">
      <alignment horizontal="center"/>
    </xf>
    <xf numFmtId="1" fontId="14" fillId="4" borderId="0" xfId="0" applyNumberFormat="1" applyFont="1" applyFill="1" applyAlignment="1">
      <alignment horizontal="center" wrapText="1"/>
    </xf>
    <xf numFmtId="1" fontId="14" fillId="3" borderId="0" xfId="0" applyNumberFormat="1" applyFont="1" applyFill="1" applyAlignment="1">
      <alignment horizontal="center" wrapText="1"/>
    </xf>
    <xf numFmtId="166" fontId="19" fillId="0" borderId="0" xfId="1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 wrapText="1"/>
    </xf>
    <xf numFmtId="1" fontId="18" fillId="4" borderId="0" xfId="0" applyNumberFormat="1" applyFont="1" applyFill="1" applyAlignment="1">
      <alignment horizontal="center" wrapText="1"/>
    </xf>
    <xf numFmtId="2" fontId="4" fillId="0" borderId="24" xfId="0" applyNumberFormat="1" applyFont="1" applyFill="1" applyBorder="1" applyAlignment="1">
      <alignment horizontal="center" wrapText="1"/>
    </xf>
    <xf numFmtId="2" fontId="4" fillId="0" borderId="24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horizontal="center"/>
    </xf>
    <xf numFmtId="4" fontId="4" fillId="0" borderId="26" xfId="1" applyNumberFormat="1" applyFont="1" applyBorder="1" applyAlignment="1">
      <alignment horizontal="center"/>
    </xf>
    <xf numFmtId="1" fontId="18" fillId="3" borderId="0" xfId="0" applyNumberFormat="1" applyFont="1" applyFill="1" applyAlignment="1">
      <alignment horizontal="center" wrapText="1"/>
    </xf>
    <xf numFmtId="4" fontId="4" fillId="0" borderId="21" xfId="0" applyNumberFormat="1" applyFont="1" applyFill="1" applyBorder="1" applyAlignment="1">
      <alignment horizontal="center"/>
    </xf>
    <xf numFmtId="4" fontId="4" fillId="0" borderId="21" xfId="1" applyNumberFormat="1" applyFont="1" applyBorder="1" applyAlignment="1">
      <alignment horizontal="center"/>
    </xf>
    <xf numFmtId="2" fontId="4" fillId="0" borderId="21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 wrapText="1"/>
    </xf>
    <xf numFmtId="14" fontId="6" fillId="0" borderId="28" xfId="1" applyNumberFormat="1" applyFont="1" applyBorder="1" applyAlignment="1">
      <alignment horizontal="center"/>
    </xf>
    <xf numFmtId="2" fontId="4" fillId="0" borderId="28" xfId="0" applyNumberFormat="1" applyFont="1" applyFill="1" applyBorder="1" applyAlignment="1">
      <alignment horizontal="center" wrapText="1"/>
    </xf>
    <xf numFmtId="2" fontId="4" fillId="0" borderId="25" xfId="0" applyNumberFormat="1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4" fontId="4" fillId="0" borderId="28" xfId="0" applyNumberFormat="1" applyFont="1" applyFill="1" applyBorder="1" applyAlignment="1">
      <alignment horizontal="center"/>
    </xf>
    <xf numFmtId="4" fontId="4" fillId="0" borderId="25" xfId="1" applyNumberFormat="1" applyFont="1" applyBorder="1" applyAlignment="1">
      <alignment horizontal="center"/>
    </xf>
    <xf numFmtId="2" fontId="6" fillId="0" borderId="38" xfId="1" applyNumberFormat="1" applyFont="1" applyBorder="1" applyAlignment="1">
      <alignment horizontal="center"/>
    </xf>
    <xf numFmtId="2" fontId="4" fillId="2" borderId="28" xfId="0" applyNumberFormat="1" applyFont="1" applyFill="1" applyBorder="1" applyAlignment="1">
      <alignment horizontal="center" wrapText="1"/>
    </xf>
    <xf numFmtId="2" fontId="4" fillId="2" borderId="21" xfId="0" applyNumberFormat="1" applyFont="1" applyFill="1" applyBorder="1" applyAlignment="1">
      <alignment horizont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center"/>
    </xf>
    <xf numFmtId="14" fontId="4" fillId="0" borderId="21" xfId="1" applyNumberFormat="1" applyFont="1" applyBorder="1" applyAlignment="1">
      <alignment horizontal="center"/>
    </xf>
    <xf numFmtId="2" fontId="4" fillId="0" borderId="26" xfId="1" applyNumberFormat="1" applyFont="1" applyBorder="1" applyAlignment="1">
      <alignment horizontal="center"/>
    </xf>
    <xf numFmtId="2" fontId="4" fillId="0" borderId="32" xfId="1" applyNumberFormat="1" applyFont="1" applyBorder="1" applyAlignment="1">
      <alignment horizontal="center"/>
    </xf>
    <xf numFmtId="2" fontId="4" fillId="0" borderId="21" xfId="1" applyNumberFormat="1" applyFont="1" applyBorder="1" applyAlignment="1">
      <alignment horizontal="center"/>
    </xf>
    <xf numFmtId="2" fontId="4" fillId="0" borderId="34" xfId="1" applyNumberFormat="1" applyFont="1" applyBorder="1" applyAlignment="1">
      <alignment horizontal="center"/>
    </xf>
    <xf numFmtId="14" fontId="4" fillId="0" borderId="39" xfId="1" applyNumberFormat="1" applyFont="1" applyBorder="1" applyAlignment="1">
      <alignment horizontal="center"/>
    </xf>
    <xf numFmtId="1" fontId="18" fillId="4" borderId="13" xfId="0" applyNumberFormat="1" applyFont="1" applyFill="1" applyBorder="1" applyAlignment="1">
      <alignment horizontal="center" wrapText="1"/>
    </xf>
    <xf numFmtId="14" fontId="4" fillId="0" borderId="33" xfId="1" applyNumberFormat="1" applyFont="1" applyBorder="1" applyAlignment="1">
      <alignment horizontal="center"/>
    </xf>
    <xf numFmtId="1" fontId="18" fillId="3" borderId="0" xfId="0" applyNumberFormat="1" applyFont="1" applyFill="1" applyBorder="1" applyAlignment="1">
      <alignment horizontal="center" wrapText="1"/>
    </xf>
    <xf numFmtId="1" fontId="18" fillId="4" borderId="0" xfId="0" applyNumberFormat="1" applyFont="1" applyFill="1" applyBorder="1" applyAlignment="1">
      <alignment horizontal="center" wrapText="1"/>
    </xf>
    <xf numFmtId="14" fontId="4" fillId="0" borderId="40" xfId="1" applyNumberFormat="1" applyFont="1" applyBorder="1" applyAlignment="1">
      <alignment horizontal="center"/>
    </xf>
    <xf numFmtId="2" fontId="4" fillId="0" borderId="23" xfId="0" applyNumberFormat="1" applyFont="1" applyFill="1" applyBorder="1" applyAlignment="1">
      <alignment horizontal="center" wrapText="1"/>
    </xf>
    <xf numFmtId="2" fontId="4" fillId="0" borderId="23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1" fontId="18" fillId="3" borderId="7" xfId="0" applyNumberFormat="1" applyFont="1" applyFill="1" applyBorder="1" applyAlignment="1">
      <alignment horizontal="center" wrapText="1"/>
    </xf>
    <xf numFmtId="4" fontId="4" fillId="0" borderId="23" xfId="0" applyNumberFormat="1" applyFont="1" applyFill="1" applyBorder="1" applyAlignment="1">
      <alignment horizontal="center"/>
    </xf>
    <xf numFmtId="4" fontId="4" fillId="0" borderId="23" xfId="1" applyNumberFormat="1" applyFont="1" applyBorder="1" applyAlignment="1">
      <alignment horizontal="center"/>
    </xf>
    <xf numFmtId="2" fontId="4" fillId="0" borderId="23" xfId="1" applyNumberFormat="1" applyFont="1" applyBorder="1" applyAlignment="1">
      <alignment horizontal="center"/>
    </xf>
    <xf numFmtId="2" fontId="4" fillId="0" borderId="37" xfId="1" applyNumberFormat="1" applyFont="1" applyBorder="1" applyAlignment="1">
      <alignment horizontal="center"/>
    </xf>
    <xf numFmtId="1" fontId="18" fillId="0" borderId="13" xfId="0" applyNumberFormat="1" applyFont="1" applyFill="1" applyBorder="1" applyAlignment="1">
      <alignment horizontal="center" wrapText="1"/>
    </xf>
    <xf numFmtId="4" fontId="4" fillId="0" borderId="26" xfId="1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 wrapText="1"/>
    </xf>
    <xf numFmtId="4" fontId="4" fillId="0" borderId="21" xfId="1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 wrapText="1"/>
    </xf>
    <xf numFmtId="4" fontId="4" fillId="0" borderId="23" xfId="1" applyNumberFormat="1" applyFont="1" applyFill="1" applyBorder="1" applyAlignment="1">
      <alignment horizontal="center"/>
    </xf>
    <xf numFmtId="2" fontId="4" fillId="0" borderId="3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6" fillId="0" borderId="26" xfId="1" applyNumberFormat="1" applyFont="1" applyFill="1" applyBorder="1" applyAlignment="1">
      <alignment horizontal="center"/>
    </xf>
    <xf numFmtId="2" fontId="6" fillId="0" borderId="21" xfId="1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 wrapText="1"/>
    </xf>
    <xf numFmtId="2" fontId="4" fillId="0" borderId="26" xfId="1" applyNumberFormat="1" applyFont="1" applyFill="1" applyBorder="1" applyAlignment="1">
      <alignment horizontal="center"/>
    </xf>
    <xf numFmtId="2" fontId="4" fillId="0" borderId="21" xfId="1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 vertical="center" wrapText="1"/>
    </xf>
    <xf numFmtId="14" fontId="4" fillId="0" borderId="21" xfId="1" applyNumberFormat="1" applyFont="1" applyFill="1" applyBorder="1" applyAlignment="1">
      <alignment horizontal="center"/>
    </xf>
    <xf numFmtId="2" fontId="4" fillId="0" borderId="32" xfId="1" applyNumberFormat="1" applyFont="1" applyFill="1" applyBorder="1" applyAlignment="1">
      <alignment horizontal="center"/>
    </xf>
    <xf numFmtId="2" fontId="4" fillId="0" borderId="34" xfId="1" applyNumberFormat="1" applyFont="1" applyFill="1" applyBorder="1" applyAlignment="1">
      <alignment horizontal="center"/>
    </xf>
    <xf numFmtId="2" fontId="6" fillId="0" borderId="32" xfId="1" applyNumberFormat="1" applyFont="1" applyFill="1" applyBorder="1" applyAlignment="1">
      <alignment horizontal="center"/>
    </xf>
    <xf numFmtId="2" fontId="6" fillId="0" borderId="34" xfId="1" applyNumberFormat="1" applyFont="1" applyFill="1" applyBorder="1" applyAlignment="1">
      <alignment horizontal="center"/>
    </xf>
    <xf numFmtId="14" fontId="4" fillId="0" borderId="39" xfId="1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1" fontId="18" fillId="0" borderId="13" xfId="0" applyNumberFormat="1" applyFont="1" applyFill="1" applyBorder="1" applyAlignment="1">
      <alignment horizontal="center" vertical="center" wrapText="1"/>
    </xf>
    <xf numFmtId="14" fontId="4" fillId="0" borderId="33" xfId="1" applyNumberFormat="1" applyFont="1" applyFill="1" applyBorder="1" applyAlignment="1">
      <alignment horizontal="center"/>
    </xf>
    <xf numFmtId="14" fontId="4" fillId="0" borderId="4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7" xfId="1" applyNumberFormat="1" applyFont="1" applyFill="1" applyBorder="1" applyAlignment="1">
      <alignment horizontal="center"/>
    </xf>
    <xf numFmtId="14" fontId="6" fillId="0" borderId="39" xfId="1" applyNumberFormat="1" applyFont="1" applyFill="1" applyBorder="1" applyAlignment="1">
      <alignment horizontal="center"/>
    </xf>
    <xf numFmtId="14" fontId="6" fillId="0" borderId="33" xfId="1" applyNumberFormat="1" applyFont="1" applyFill="1" applyBorder="1" applyAlignment="1">
      <alignment horizontal="center"/>
    </xf>
    <xf numFmtId="14" fontId="6" fillId="0" borderId="40" xfId="1" applyNumberFormat="1" applyFont="1" applyFill="1" applyBorder="1" applyAlignment="1">
      <alignment horizontal="center"/>
    </xf>
    <xf numFmtId="2" fontId="6" fillId="0" borderId="23" xfId="1" applyNumberFormat="1" applyFont="1" applyFill="1" applyBorder="1" applyAlignment="1">
      <alignment horizontal="center"/>
    </xf>
    <xf numFmtId="2" fontId="6" fillId="0" borderId="37" xfId="1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4" fillId="0" borderId="30" xfId="1" applyNumberFormat="1" applyFont="1" applyBorder="1" applyAlignment="1">
      <alignment horizontal="center"/>
    </xf>
    <xf numFmtId="2" fontId="18" fillId="0" borderId="21" xfId="0" applyNumberFormat="1" applyFont="1" applyFill="1" applyBorder="1" applyAlignment="1">
      <alignment horizontal="center" vertical="center" wrapText="1"/>
    </xf>
    <xf numFmtId="2" fontId="18" fillId="3" borderId="21" xfId="0" applyNumberFormat="1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/>
    </xf>
    <xf numFmtId="2" fontId="18" fillId="4" borderId="21" xfId="0" applyNumberFormat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2" fontId="18" fillId="0" borderId="24" xfId="0" applyNumberFormat="1" applyFont="1" applyFill="1" applyBorder="1" applyAlignment="1">
      <alignment horizontal="center" vertical="center" wrapText="1"/>
    </xf>
    <xf numFmtId="2" fontId="18" fillId="3" borderId="24" xfId="0" applyNumberFormat="1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4" fontId="4" fillId="0" borderId="24" xfId="1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4" xfId="1" applyNumberFormat="1" applyFont="1" applyBorder="1" applyAlignment="1">
      <alignment horizontal="center"/>
    </xf>
    <xf numFmtId="2" fontId="18" fillId="0" borderId="23" xfId="0" applyNumberFormat="1" applyFont="1" applyFill="1" applyBorder="1" applyAlignment="1">
      <alignment horizontal="center" vertical="center" wrapText="1"/>
    </xf>
    <xf numFmtId="2" fontId="18" fillId="4" borderId="23" xfId="0" applyNumberFormat="1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/>
    </xf>
    <xf numFmtId="0" fontId="18" fillId="0" borderId="24" xfId="0" applyFont="1" applyFill="1" applyBorder="1" applyAlignment="1">
      <alignment horizontal="center" vertical="center" wrapText="1"/>
    </xf>
    <xf numFmtId="4" fontId="4" fillId="0" borderId="24" xfId="1" applyNumberFormat="1" applyFont="1" applyFill="1" applyBorder="1" applyAlignment="1">
      <alignment horizontal="center"/>
    </xf>
    <xf numFmtId="2" fontId="4" fillId="0" borderId="24" xfId="1" applyNumberFormat="1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14" fontId="4" fillId="0" borderId="30" xfId="1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2" fontId="4" fillId="3" borderId="24" xfId="0" applyNumberFormat="1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2" fontId="4" fillId="4" borderId="21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2" fontId="4" fillId="3" borderId="21" xfId="0" applyNumberFormat="1" applyFont="1" applyFill="1" applyBorder="1" applyAlignment="1">
      <alignment horizontal="center" wrapText="1"/>
    </xf>
    <xf numFmtId="14" fontId="4" fillId="0" borderId="35" xfId="1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4" fontId="4" fillId="0" borderId="4" xfId="1" applyNumberFormat="1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2" fontId="18" fillId="0" borderId="13" xfId="0" applyNumberFormat="1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2" fontId="18" fillId="0" borderId="7" xfId="0" applyNumberFormat="1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164" fontId="13" fillId="5" borderId="22" xfId="0" applyNumberFormat="1" applyFont="1" applyFill="1" applyBorder="1" applyAlignment="1">
      <alignment horizontal="right" vertical="center" wrapText="1"/>
    </xf>
    <xf numFmtId="2" fontId="18" fillId="0" borderId="21" xfId="0" applyNumberFormat="1" applyFont="1" applyFill="1" applyBorder="1" applyAlignment="1">
      <alignment horizontal="center" wrapText="1"/>
    </xf>
    <xf numFmtId="164" fontId="13" fillId="5" borderId="22" xfId="0" applyNumberFormat="1" applyFont="1" applyFill="1" applyBorder="1" applyAlignment="1">
      <alignment horizontal="center" vertical="center" wrapText="1"/>
    </xf>
    <xf numFmtId="164" fontId="13" fillId="5" borderId="22" xfId="0" applyNumberFormat="1" applyFont="1" applyFill="1" applyBorder="1" applyAlignment="1">
      <alignment horizontal="center" wrapText="1"/>
    </xf>
    <xf numFmtId="2" fontId="4" fillId="0" borderId="26" xfId="0" applyNumberFormat="1" applyFont="1" applyFill="1" applyBorder="1" applyAlignment="1">
      <alignment horizontal="center" wrapText="1"/>
    </xf>
    <xf numFmtId="14" fontId="21" fillId="0" borderId="21" xfId="1" applyNumberFormat="1" applyFont="1" applyBorder="1" applyAlignment="1">
      <alignment horizontal="center"/>
    </xf>
    <xf numFmtId="165" fontId="22" fillId="5" borderId="20" xfId="0" applyNumberFormat="1" applyFont="1" applyFill="1" applyBorder="1" applyAlignment="1">
      <alignment horizontal="center" wrapText="1"/>
    </xf>
    <xf numFmtId="2" fontId="21" fillId="0" borderId="21" xfId="0" applyNumberFormat="1" applyFont="1" applyFill="1" applyBorder="1" applyAlignment="1">
      <alignment horizontal="center" wrapText="1"/>
    </xf>
    <xf numFmtId="0" fontId="22" fillId="5" borderId="20" xfId="0" applyFont="1" applyFill="1" applyBorder="1" applyAlignment="1">
      <alignment horizontal="center" vertical="center" wrapText="1"/>
    </xf>
    <xf numFmtId="2" fontId="21" fillId="3" borderId="26" xfId="0" applyNumberFormat="1" applyFont="1" applyFill="1" applyBorder="1" applyAlignment="1">
      <alignment horizontal="center" wrapText="1"/>
    </xf>
    <xf numFmtId="2" fontId="21" fillId="3" borderId="21" xfId="0" applyNumberFormat="1" applyFont="1" applyFill="1" applyBorder="1" applyAlignment="1">
      <alignment horizontal="center" wrapText="1"/>
    </xf>
    <xf numFmtId="2" fontId="21" fillId="3" borderId="28" xfId="0" applyNumberFormat="1" applyFont="1" applyFill="1" applyBorder="1" applyAlignment="1">
      <alignment horizontal="center" wrapText="1"/>
    </xf>
    <xf numFmtId="0" fontId="21" fillId="3" borderId="0" xfId="0" applyFont="1" applyFill="1" applyAlignment="1">
      <alignment horizontal="center" wrapText="1"/>
    </xf>
    <xf numFmtId="0" fontId="21" fillId="4" borderId="0" xfId="0" applyFont="1" applyFill="1" applyAlignment="1">
      <alignment horizontal="center" wrapText="1"/>
    </xf>
    <xf numFmtId="0" fontId="22" fillId="3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2" fontId="21" fillId="0" borderId="24" xfId="0" applyNumberFormat="1" applyFont="1" applyFill="1" applyBorder="1" applyAlignment="1">
      <alignment horizontal="center" wrapText="1"/>
    </xf>
    <xf numFmtId="2" fontId="21" fillId="0" borderId="23" xfId="0" applyNumberFormat="1" applyFont="1" applyFill="1" applyBorder="1" applyAlignment="1">
      <alignment horizontal="center" wrapText="1"/>
    </xf>
    <xf numFmtId="0" fontId="22" fillId="3" borderId="0" xfId="0" applyFont="1" applyFill="1" applyAlignment="1">
      <alignment horizontal="center" wrapText="1"/>
    </xf>
    <xf numFmtId="0" fontId="22" fillId="4" borderId="0" xfId="0" applyFont="1" applyFill="1" applyAlignment="1">
      <alignment horizontal="center" wrapText="1"/>
    </xf>
    <xf numFmtId="2" fontId="21" fillId="0" borderId="24" xfId="0" applyNumberFormat="1" applyFont="1" applyFill="1" applyBorder="1" applyAlignment="1">
      <alignment horizontal="center"/>
    </xf>
    <xf numFmtId="2" fontId="21" fillId="0" borderId="21" xfId="0" applyNumberFormat="1" applyFont="1" applyFill="1" applyBorder="1" applyAlignment="1">
      <alignment horizontal="center"/>
    </xf>
    <xf numFmtId="2" fontId="21" fillId="0" borderId="23" xfId="0" applyNumberFormat="1" applyFont="1" applyFill="1" applyBorder="1" applyAlignment="1">
      <alignment horizontal="center"/>
    </xf>
    <xf numFmtId="2" fontId="18" fillId="4" borderId="13" xfId="0" applyNumberFormat="1" applyFont="1" applyFill="1" applyBorder="1" applyAlignment="1">
      <alignment horizontal="center" wrapText="1"/>
    </xf>
    <xf numFmtId="2" fontId="18" fillId="4" borderId="21" xfId="0" applyNumberFormat="1" applyFont="1" applyFill="1" applyBorder="1" applyAlignment="1">
      <alignment horizontal="center" wrapText="1"/>
    </xf>
    <xf numFmtId="4" fontId="23" fillId="0" borderId="21" xfId="0" applyNumberFormat="1" applyFont="1" applyFill="1" applyBorder="1" applyAlignment="1">
      <alignment horizontal="center" wrapText="1"/>
    </xf>
    <xf numFmtId="164" fontId="13" fillId="5" borderId="41" xfId="0" applyNumberFormat="1" applyFont="1" applyFill="1" applyBorder="1" applyAlignment="1">
      <alignment horizontal="center" vertical="center" wrapText="1"/>
    </xf>
    <xf numFmtId="164" fontId="13" fillId="5" borderId="42" xfId="0" applyNumberFormat="1" applyFont="1" applyFill="1" applyBorder="1" applyAlignment="1">
      <alignment horizontal="center" vertical="center" wrapText="1"/>
    </xf>
    <xf numFmtId="164" fontId="13" fillId="5" borderId="41" xfId="0" applyNumberFormat="1" applyFont="1" applyFill="1" applyBorder="1" applyAlignment="1">
      <alignment horizontal="center" wrapText="1"/>
    </xf>
    <xf numFmtId="4" fontId="23" fillId="0" borderId="24" xfId="0" applyNumberFormat="1" applyFont="1" applyFill="1" applyBorder="1" applyAlignment="1">
      <alignment horizontal="center" wrapText="1"/>
    </xf>
    <xf numFmtId="164" fontId="13" fillId="5" borderId="42" xfId="0" applyNumberFormat="1" applyFont="1" applyFill="1" applyBorder="1" applyAlignment="1">
      <alignment horizontal="center" wrapText="1"/>
    </xf>
    <xf numFmtId="4" fontId="23" fillId="0" borderId="23" xfId="0" applyNumberFormat="1" applyFont="1" applyFill="1" applyBorder="1" applyAlignment="1">
      <alignment horizontal="center" wrapText="1"/>
    </xf>
    <xf numFmtId="2" fontId="18" fillId="4" borderId="23" xfId="0" applyNumberFormat="1" applyFont="1" applyFill="1" applyBorder="1" applyAlignment="1">
      <alignment horizontal="center" wrapText="1"/>
    </xf>
    <xf numFmtId="14" fontId="6" fillId="0" borderId="39" xfId="1" applyNumberFormat="1" applyFont="1" applyBorder="1" applyAlignment="1">
      <alignment horizontal="center"/>
    </xf>
    <xf numFmtId="2" fontId="18" fillId="0" borderId="24" xfId="0" applyNumberFormat="1" applyFont="1" applyFill="1" applyBorder="1" applyAlignment="1">
      <alignment horizontal="center" wrapText="1"/>
    </xf>
    <xf numFmtId="14" fontId="6" fillId="0" borderId="33" xfId="1" applyNumberFormat="1" applyFont="1" applyBorder="1" applyAlignment="1">
      <alignment horizontal="center"/>
    </xf>
    <xf numFmtId="14" fontId="6" fillId="0" borderId="40" xfId="1" applyNumberFormat="1" applyFont="1" applyBorder="1" applyAlignment="1">
      <alignment horizontal="center"/>
    </xf>
    <xf numFmtId="2" fontId="18" fillId="0" borderId="23" xfId="0" applyNumberFormat="1" applyFont="1" applyFill="1" applyBorder="1" applyAlignment="1">
      <alignment horizontal="center" wrapText="1"/>
    </xf>
    <xf numFmtId="2" fontId="6" fillId="0" borderId="37" xfId="1" applyNumberFormat="1" applyFont="1" applyBorder="1" applyAlignment="1">
      <alignment horizontal="center"/>
    </xf>
    <xf numFmtId="1" fontId="18" fillId="3" borderId="13" xfId="0" applyNumberFormat="1" applyFont="1" applyFill="1" applyBorder="1" applyAlignment="1">
      <alignment horizontal="center" wrapText="1"/>
    </xf>
    <xf numFmtId="1" fontId="18" fillId="4" borderId="7" xfId="0" applyNumberFormat="1" applyFont="1" applyFill="1" applyBorder="1" applyAlignment="1">
      <alignment horizontal="center" wrapText="1"/>
    </xf>
    <xf numFmtId="164" fontId="13" fillId="5" borderId="41" xfId="0" applyNumberFormat="1" applyFont="1" applyFill="1" applyBorder="1" applyAlignment="1">
      <alignment horizontal="right" vertical="center" wrapText="1"/>
    </xf>
    <xf numFmtId="164" fontId="13" fillId="5" borderId="42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wrapText="1"/>
    </xf>
    <xf numFmtId="2" fontId="4" fillId="4" borderId="13" xfId="0" applyNumberFormat="1" applyFont="1" applyFill="1" applyBorder="1" applyAlignment="1">
      <alignment horizontal="center" wrapText="1"/>
    </xf>
    <xf numFmtId="2" fontId="4" fillId="4" borderId="23" xfId="0" applyNumberFormat="1" applyFont="1" applyFill="1" applyBorder="1" applyAlignment="1">
      <alignment horizontal="center" wrapText="1"/>
    </xf>
    <xf numFmtId="0" fontId="0" fillId="0" borderId="0" xfId="0" applyBorder="1"/>
    <xf numFmtId="14" fontId="4" fillId="0" borderId="43" xfId="1" applyNumberFormat="1" applyFont="1" applyBorder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8" fillId="6" borderId="0" xfId="1" applyNumberFormat="1" applyFont="1" applyFill="1" applyAlignment="1">
      <alignment horizontal="center"/>
    </xf>
    <xf numFmtId="0" fontId="5" fillId="6" borderId="0" xfId="1" applyNumberFormat="1" applyFont="1" applyFill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0" fontId="7" fillId="6" borderId="0" xfId="1" applyNumberFormat="1" applyFont="1" applyFill="1" applyBorder="1" applyAlignment="1">
      <alignment horizontal="center" vertical="center" wrapText="1"/>
    </xf>
    <xf numFmtId="2" fontId="17" fillId="6" borderId="0" xfId="0" applyNumberFormat="1" applyFont="1" applyFill="1" applyBorder="1" applyAlignment="1">
      <alignment horizontal="center"/>
    </xf>
    <xf numFmtId="166" fontId="17" fillId="6" borderId="0" xfId="1" applyNumberFormat="1" applyFont="1" applyFill="1" applyBorder="1" applyAlignment="1">
      <alignment horizontal="center"/>
    </xf>
    <xf numFmtId="166" fontId="6" fillId="6" borderId="0" xfId="1" applyNumberFormat="1" applyFont="1" applyFill="1" applyBorder="1" applyAlignment="1">
      <alignment horizontal="center"/>
    </xf>
    <xf numFmtId="0" fontId="6" fillId="6" borderId="0" xfId="1" applyNumberFormat="1" applyFont="1" applyFill="1" applyAlignment="1">
      <alignment horizontal="center"/>
    </xf>
    <xf numFmtId="0" fontId="0" fillId="6" borderId="0" xfId="0" applyFill="1"/>
    <xf numFmtId="0" fontId="0" fillId="6" borderId="0" xfId="0" applyFill="1" applyBorder="1"/>
    <xf numFmtId="2" fontId="4" fillId="6" borderId="24" xfId="0" applyNumberFormat="1" applyFont="1" applyFill="1" applyBorder="1" applyAlignment="1">
      <alignment horizontal="center" wrapText="1"/>
    </xf>
    <xf numFmtId="2" fontId="4" fillId="6" borderId="21" xfId="0" applyNumberFormat="1" applyFont="1" applyFill="1" applyBorder="1" applyAlignment="1">
      <alignment horizontal="center" wrapText="1"/>
    </xf>
    <xf numFmtId="2" fontId="4" fillId="6" borderId="23" xfId="0" applyNumberFormat="1" applyFont="1" applyFill="1" applyBorder="1" applyAlignment="1">
      <alignment horizontal="center" wrapText="1"/>
    </xf>
    <xf numFmtId="0" fontId="7" fillId="6" borderId="9" xfId="1" applyNumberFormat="1" applyFont="1" applyFill="1" applyBorder="1" applyAlignment="1">
      <alignment horizontal="center" vertical="center" wrapText="1"/>
    </xf>
    <xf numFmtId="0" fontId="7" fillId="6" borderId="10" xfId="1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6" fillId="6" borderId="0" xfId="0" applyFont="1" applyFill="1" applyAlignment="1">
      <alignment horizontal="right"/>
    </xf>
    <xf numFmtId="2" fontId="23" fillId="0" borderId="27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 vertical="center"/>
    </xf>
    <xf numFmtId="2" fontId="27" fillId="0" borderId="0" xfId="1" applyNumberFormat="1" applyFont="1" applyFill="1" applyBorder="1" applyAlignment="1">
      <alignment horizontal="center" vertical="center" wrapText="1"/>
    </xf>
    <xf numFmtId="2" fontId="23" fillId="0" borderId="24" xfId="0" applyNumberFormat="1" applyFont="1" applyFill="1" applyBorder="1" applyAlignment="1">
      <alignment horizontal="center" wrapText="1"/>
    </xf>
    <xf numFmtId="2" fontId="23" fillId="0" borderId="21" xfId="0" applyNumberFormat="1" applyFont="1" applyFill="1" applyBorder="1" applyAlignment="1">
      <alignment horizontal="center" wrapText="1"/>
    </xf>
    <xf numFmtId="2" fontId="23" fillId="0" borderId="23" xfId="0" applyNumberFormat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/>
    </xf>
    <xf numFmtId="2" fontId="23" fillId="0" borderId="0" xfId="1" applyNumberFormat="1" applyFont="1" applyFill="1" applyBorder="1" applyAlignment="1">
      <alignment horizontal="center" vertical="center"/>
    </xf>
    <xf numFmtId="2" fontId="25" fillId="0" borderId="0" xfId="1" applyNumberFormat="1" applyFont="1" applyFill="1" applyAlignment="1">
      <alignment horizontal="center" vertical="center"/>
    </xf>
    <xf numFmtId="2" fontId="26" fillId="0" borderId="0" xfId="1" applyNumberFormat="1" applyFont="1" applyFill="1" applyAlignment="1">
      <alignment horizontal="center" vertical="center"/>
    </xf>
    <xf numFmtId="2" fontId="23" fillId="0" borderId="0" xfId="1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vertical="center"/>
    </xf>
    <xf numFmtId="2" fontId="30" fillId="0" borderId="0" xfId="0" applyNumberFormat="1" applyFont="1" applyFill="1" applyBorder="1" applyAlignment="1">
      <alignment vertical="center"/>
    </xf>
    <xf numFmtId="0" fontId="31" fillId="0" borderId="0" xfId="1" applyNumberFormat="1" applyFont="1" applyAlignment="1">
      <alignment horizontal="center"/>
    </xf>
    <xf numFmtId="0" fontId="23" fillId="0" borderId="0" xfId="1" applyNumberFormat="1" applyFont="1" applyAlignment="1">
      <alignment horizontal="center"/>
    </xf>
    <xf numFmtId="164" fontId="27" fillId="0" borderId="0" xfId="1" applyNumberFormat="1" applyFont="1" applyAlignment="1">
      <alignment horizontal="center"/>
    </xf>
    <xf numFmtId="4" fontId="23" fillId="0" borderId="0" xfId="1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2" fontId="23" fillId="0" borderId="21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2" fontId="23" fillId="0" borderId="27" xfId="0" applyNumberFormat="1" applyFont="1" applyFill="1" applyBorder="1" applyAlignment="1">
      <alignment horizontal="center"/>
    </xf>
    <xf numFmtId="2" fontId="23" fillId="0" borderId="31" xfId="0" applyNumberFormat="1" applyFont="1" applyBorder="1" applyAlignment="1">
      <alignment horizontal="center"/>
    </xf>
    <xf numFmtId="2" fontId="23" fillId="0" borderId="36" xfId="0" applyNumberFormat="1" applyFont="1" applyBorder="1" applyAlignment="1">
      <alignment horizontal="center"/>
    </xf>
    <xf numFmtId="4" fontId="29" fillId="0" borderId="0" xfId="1" applyNumberFormat="1" applyFont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1" fontId="24" fillId="6" borderId="13" xfId="0" applyNumberFormat="1" applyFont="1" applyFill="1" applyBorder="1" applyAlignment="1">
      <alignment horizontal="center" wrapText="1"/>
    </xf>
    <xf numFmtId="1" fontId="24" fillId="6" borderId="13" xfId="0" applyNumberFormat="1" applyFont="1" applyFill="1" applyBorder="1" applyAlignment="1">
      <alignment horizontal="center" vertical="center" wrapText="1"/>
    </xf>
    <xf numFmtId="1" fontId="24" fillId="6" borderId="0" xfId="0" applyNumberFormat="1" applyFont="1" applyFill="1" applyBorder="1" applyAlignment="1">
      <alignment horizontal="center" wrapText="1"/>
    </xf>
    <xf numFmtId="1" fontId="24" fillId="6" borderId="0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wrapText="1"/>
    </xf>
    <xf numFmtId="1" fontId="24" fillId="6" borderId="7" xfId="0" applyNumberFormat="1" applyFont="1" applyFill="1" applyBorder="1" applyAlignment="1">
      <alignment horizontal="center" wrapText="1"/>
    </xf>
    <xf numFmtId="1" fontId="24" fillId="6" borderId="7" xfId="0" applyNumberFormat="1" applyFont="1" applyFill="1" applyBorder="1" applyAlignment="1">
      <alignment horizontal="center" vertical="center" wrapText="1"/>
    </xf>
    <xf numFmtId="14" fontId="6" fillId="0" borderId="44" xfId="1" applyNumberFormat="1" applyFont="1" applyBorder="1" applyAlignment="1">
      <alignment horizontal="center"/>
    </xf>
    <xf numFmtId="14" fontId="6" fillId="0" borderId="45" xfId="1" applyNumberFormat="1" applyFont="1" applyBorder="1" applyAlignment="1">
      <alignment horizontal="center"/>
    </xf>
    <xf numFmtId="14" fontId="6" fillId="0" borderId="46" xfId="1" applyNumberFormat="1" applyFont="1" applyBorder="1" applyAlignment="1">
      <alignment horizontal="center"/>
    </xf>
    <xf numFmtId="2" fontId="4" fillId="0" borderId="47" xfId="0" applyNumberFormat="1" applyFont="1" applyFill="1" applyBorder="1" applyAlignment="1">
      <alignment horizontal="center"/>
    </xf>
    <xf numFmtId="2" fontId="4" fillId="0" borderId="48" xfId="0" applyNumberFormat="1" applyFont="1" applyFill="1" applyBorder="1" applyAlignment="1">
      <alignment horizontal="center"/>
    </xf>
    <xf numFmtId="2" fontId="4" fillId="0" borderId="49" xfId="0" applyNumberFormat="1" applyFont="1" applyFill="1" applyBorder="1" applyAlignment="1">
      <alignment horizontal="center"/>
    </xf>
    <xf numFmtId="2" fontId="23" fillId="0" borderId="24" xfId="0" applyNumberFormat="1" applyFont="1" applyBorder="1" applyAlignment="1">
      <alignment horizontal="center"/>
    </xf>
    <xf numFmtId="2" fontId="23" fillId="0" borderId="23" xfId="0" applyNumberFormat="1" applyFont="1" applyBorder="1" applyAlignment="1">
      <alignment horizontal="center"/>
    </xf>
    <xf numFmtId="2" fontId="23" fillId="0" borderId="31" xfId="0" applyNumberFormat="1" applyFont="1" applyFill="1" applyBorder="1" applyAlignment="1">
      <alignment horizontal="center"/>
    </xf>
    <xf numFmtId="2" fontId="23" fillId="0" borderId="36" xfId="0" applyNumberFormat="1" applyFont="1" applyFill="1" applyBorder="1" applyAlignment="1">
      <alignment horizontal="center"/>
    </xf>
    <xf numFmtId="0" fontId="7" fillId="6" borderId="0" xfId="1" applyNumberFormat="1" applyFont="1" applyFill="1" applyBorder="1" applyAlignment="1">
      <alignment horizontal="center" wrapText="1"/>
    </xf>
    <xf numFmtId="0" fontId="0" fillId="6" borderId="0" xfId="0" applyFill="1" applyAlignment="1"/>
    <xf numFmtId="0" fontId="0" fillId="6" borderId="0" xfId="0" applyFill="1" applyBorder="1" applyAlignment="1"/>
    <xf numFmtId="0" fontId="9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center"/>
    </xf>
    <xf numFmtId="0" fontId="7" fillId="6" borderId="10" xfId="1" applyNumberFormat="1" applyFont="1" applyFill="1" applyBorder="1" applyAlignment="1">
      <alignment horizontal="center" vertical="center" wrapText="1"/>
    </xf>
    <xf numFmtId="2" fontId="7" fillId="7" borderId="21" xfId="1" applyNumberFormat="1" applyFont="1" applyFill="1" applyBorder="1" applyAlignment="1">
      <alignment horizontal="center"/>
    </xf>
    <xf numFmtId="2" fontId="7" fillId="7" borderId="34" xfId="1" applyNumberFormat="1" applyFont="1" applyFill="1" applyBorder="1" applyAlignment="1">
      <alignment horizontal="center"/>
    </xf>
    <xf numFmtId="0" fontId="33" fillId="8" borderId="0" xfId="0" applyFont="1" applyFill="1" applyAlignment="1">
      <alignment horizontal="center" vertical="center" wrapText="1"/>
    </xf>
    <xf numFmtId="22" fontId="24" fillId="3" borderId="0" xfId="0" applyNumberFormat="1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22" fontId="24" fillId="4" borderId="0" xfId="0" applyNumberFormat="1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2" fontId="24" fillId="3" borderId="0" xfId="0" applyNumberFormat="1" applyFont="1" applyFill="1" applyAlignment="1">
      <alignment horizontal="center" vertical="center" wrapText="1"/>
    </xf>
    <xf numFmtId="2" fontId="24" fillId="4" borderId="0" xfId="0" applyNumberFormat="1" applyFont="1" applyFill="1" applyAlignment="1">
      <alignment horizontal="center" vertical="center" wrapText="1"/>
    </xf>
    <xf numFmtId="2" fontId="15" fillId="3" borderId="0" xfId="0" applyNumberFormat="1" applyFont="1" applyFill="1" applyAlignment="1">
      <alignment horizontal="center" wrapText="1"/>
    </xf>
    <xf numFmtId="2" fontId="15" fillId="4" borderId="0" xfId="0" applyNumberFormat="1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2" fontId="21" fillId="4" borderId="0" xfId="0" applyNumberFormat="1" applyFont="1" applyFill="1" applyAlignment="1">
      <alignment horizont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2" fontId="7" fillId="9" borderId="21" xfId="1" applyNumberFormat="1" applyFont="1" applyFill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9" fontId="7" fillId="0" borderId="15" xfId="2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3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2" fontId="7" fillId="0" borderId="9" xfId="1" applyNumberFormat="1" applyFont="1" applyFill="1" applyBorder="1" applyAlignment="1">
      <alignment horizontal="center" vertical="center" wrapText="1"/>
    </xf>
    <xf numFmtId="2" fontId="7" fillId="0" borderId="10" xfId="1" applyNumberFormat="1" applyFont="1" applyFill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horizontal="center" vertical="center" wrapText="1"/>
    </xf>
    <xf numFmtId="9" fontId="7" fillId="0" borderId="15" xfId="2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7" fillId="0" borderId="9" xfId="1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2" fontId="27" fillId="0" borderId="9" xfId="1" applyNumberFormat="1" applyFont="1" applyFill="1" applyBorder="1" applyAlignment="1">
      <alignment horizontal="center" vertical="center" wrapText="1"/>
    </xf>
    <xf numFmtId="2" fontId="27" fillId="0" borderId="10" xfId="1" applyNumberFormat="1" applyFont="1" applyFill="1" applyBorder="1" applyAlignment="1">
      <alignment horizontal="center" vertical="center" wrapText="1"/>
    </xf>
    <xf numFmtId="0" fontId="7" fillId="6" borderId="9" xfId="1" applyNumberFormat="1" applyFont="1" applyFill="1" applyBorder="1" applyAlignment="1">
      <alignment horizontal="center" vertical="center" wrapText="1"/>
    </xf>
    <xf numFmtId="0" fontId="7" fillId="6" borderId="10" xfId="1" applyNumberFormat="1" applyFont="1" applyFill="1" applyBorder="1" applyAlignment="1">
      <alignment horizontal="center" vertical="center" wrapText="1"/>
    </xf>
    <xf numFmtId="0" fontId="7" fillId="6" borderId="9" xfId="1" applyNumberFormat="1" applyFont="1" applyFill="1" applyBorder="1" applyAlignment="1">
      <alignment horizontal="center" wrapText="1"/>
    </xf>
    <xf numFmtId="0" fontId="7" fillId="6" borderId="10" xfId="1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Durham IBT Projections" xfId="1"/>
    <cellStyle name="Percent" xfId="2" builtinId="5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opLeftCell="A34" zoomScaleNormal="100" zoomScaleSheetLayoutView="85" workbookViewId="0">
      <selection activeCell="B9" sqref="B9"/>
    </sheetView>
  </sheetViews>
  <sheetFormatPr defaultRowHeight="12.75" x14ac:dyDescent="0.2"/>
  <cols>
    <col min="1" max="1" width="8.28515625" customWidth="1"/>
    <col min="2" max="2" width="10" customWidth="1"/>
    <col min="3" max="3" width="14.140625" customWidth="1"/>
    <col min="4" max="4" width="13.140625" customWidth="1"/>
    <col min="5" max="5" width="12.140625" customWidth="1"/>
    <col min="6" max="6" width="10.5703125" customWidth="1"/>
    <col min="7" max="8" width="13.28515625" customWidth="1"/>
    <col min="9" max="9" width="9.7109375" customWidth="1"/>
    <col min="10" max="10" width="12.5703125" customWidth="1"/>
    <col min="11" max="11" width="12.140625" customWidth="1"/>
    <col min="12" max="18" width="11.42578125" customWidth="1"/>
  </cols>
  <sheetData>
    <row r="1" spans="1:18" s="22" customFormat="1" ht="15.75" x14ac:dyDescent="0.25">
      <c r="A1" s="33" t="s">
        <v>4</v>
      </c>
      <c r="B1" s="19"/>
      <c r="C1" s="19"/>
      <c r="D1" s="19"/>
      <c r="E1" s="21"/>
      <c r="F1" s="19"/>
      <c r="G1" s="19"/>
      <c r="H1" s="19"/>
      <c r="I1" s="19"/>
      <c r="J1" s="20"/>
      <c r="K1" s="21"/>
      <c r="L1" s="21"/>
      <c r="M1" s="21"/>
      <c r="N1" s="21"/>
      <c r="O1" s="21"/>
      <c r="P1" s="21"/>
      <c r="Q1" s="21"/>
    </row>
    <row r="2" spans="1:18" s="5" customFormat="1" ht="12.75" customHeight="1" x14ac:dyDescent="0.2">
      <c r="A2" s="1"/>
      <c r="B2" s="1"/>
      <c r="C2" s="1"/>
      <c r="D2" s="1"/>
      <c r="E2" s="4"/>
      <c r="F2" s="1"/>
      <c r="G2" s="1"/>
      <c r="H2" s="1"/>
      <c r="I2" s="1"/>
      <c r="J2" s="2"/>
      <c r="K2" s="4"/>
      <c r="L2" s="21"/>
      <c r="M2" s="21"/>
      <c r="N2" s="7"/>
      <c r="O2" s="7"/>
      <c r="P2" s="7"/>
    </row>
    <row r="3" spans="1:18" s="5" customFormat="1" ht="12.75" customHeight="1" x14ac:dyDescent="0.2">
      <c r="A3" s="1"/>
      <c r="B3" s="1"/>
      <c r="C3" s="1"/>
      <c r="D3" s="1"/>
      <c r="E3" s="3"/>
      <c r="F3" s="1"/>
      <c r="G3" s="1"/>
      <c r="H3" s="1"/>
      <c r="I3" s="1"/>
      <c r="J3" s="2"/>
      <c r="K3" s="3"/>
      <c r="L3" s="21"/>
      <c r="M3" s="21"/>
      <c r="N3" s="7"/>
      <c r="O3" s="7"/>
      <c r="P3" s="7"/>
    </row>
    <row r="4" spans="1:18" s="5" customFormat="1" ht="12.75" customHeight="1" x14ac:dyDescent="0.2">
      <c r="A4" s="1"/>
      <c r="B4" s="1"/>
      <c r="C4" s="1"/>
      <c r="D4" s="1"/>
      <c r="E4" s="3"/>
      <c r="F4" s="1"/>
      <c r="G4" s="1"/>
      <c r="H4" s="1"/>
      <c r="I4" s="34"/>
      <c r="J4" s="52"/>
      <c r="K4" s="3"/>
      <c r="L4" s="6"/>
      <c r="M4" s="7"/>
      <c r="N4" s="7"/>
      <c r="O4" s="7"/>
      <c r="P4" s="7"/>
    </row>
    <row r="5" spans="1:18" s="5" customFormat="1" ht="0.75" customHeight="1" thickBot="1" x14ac:dyDescent="0.25">
      <c r="A5" s="8"/>
      <c r="B5" s="1"/>
      <c r="C5" s="1" t="s">
        <v>1</v>
      </c>
      <c r="D5" s="1" t="s">
        <v>2</v>
      </c>
      <c r="E5" s="53"/>
      <c r="F5" s="1" t="s">
        <v>2</v>
      </c>
      <c r="G5" s="1" t="s">
        <v>3</v>
      </c>
      <c r="H5" s="1" t="s">
        <v>3</v>
      </c>
      <c r="I5" s="37" t="s">
        <v>2</v>
      </c>
      <c r="J5" s="2"/>
      <c r="K5" s="53"/>
      <c r="L5" s="2"/>
      <c r="M5" s="4"/>
      <c r="N5" s="4"/>
      <c r="O5" s="4"/>
      <c r="P5" s="4"/>
      <c r="Q5" s="4"/>
      <c r="R5" s="4"/>
    </row>
    <row r="6" spans="1:18" s="5" customFormat="1" ht="36.75" customHeight="1" x14ac:dyDescent="0.2">
      <c r="A6" s="406" t="s">
        <v>0</v>
      </c>
      <c r="B6" s="406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11</v>
      </c>
      <c r="H6" s="416" t="s">
        <v>15</v>
      </c>
      <c r="I6" s="406" t="s">
        <v>16</v>
      </c>
      <c r="J6" s="410" t="s">
        <v>17</v>
      </c>
      <c r="K6" s="406" t="s">
        <v>18</v>
      </c>
      <c r="L6" s="406" t="s">
        <v>19</v>
      </c>
      <c r="M6" s="406" t="s">
        <v>20</v>
      </c>
      <c r="N6" s="406" t="s">
        <v>21</v>
      </c>
      <c r="O6" s="39"/>
    </row>
    <row r="7" spans="1:18" s="5" customFormat="1" ht="12.75" customHeight="1" x14ac:dyDescent="0.2">
      <c r="A7" s="407"/>
      <c r="B7" s="407"/>
      <c r="C7" s="407"/>
      <c r="D7" s="413"/>
      <c r="E7" s="413"/>
      <c r="F7" s="413"/>
      <c r="G7" s="407"/>
      <c r="H7" s="417"/>
      <c r="I7" s="407"/>
      <c r="J7" s="411"/>
      <c r="K7" s="413"/>
      <c r="L7" s="407"/>
      <c r="M7" s="407"/>
      <c r="N7" s="407"/>
      <c r="O7" s="39"/>
      <c r="Q7" s="26"/>
    </row>
    <row r="8" spans="1:18" s="5" customFormat="1" ht="12" customHeight="1" thickBot="1" x14ac:dyDescent="0.25">
      <c r="A8" s="415"/>
      <c r="B8" s="408"/>
      <c r="C8" s="408"/>
      <c r="D8" s="414"/>
      <c r="E8" s="414"/>
      <c r="F8" s="414"/>
      <c r="G8" s="408"/>
      <c r="H8" s="417"/>
      <c r="I8" s="415"/>
      <c r="J8" s="412"/>
      <c r="K8" s="414"/>
      <c r="L8" s="408"/>
      <c r="M8" s="408"/>
      <c r="N8" s="409"/>
      <c r="O8" s="42"/>
      <c r="P8" s="26"/>
      <c r="Q8" s="25"/>
    </row>
    <row r="9" spans="1:18" s="15" customFormat="1" ht="12" thickBot="1" x14ac:dyDescent="0.25">
      <c r="A9" s="30">
        <v>40544</v>
      </c>
      <c r="B9" s="31">
        <v>7.94</v>
      </c>
      <c r="C9" s="59">
        <f>B9-F9-G9-J9</f>
        <v>5.9958090000000013</v>
      </c>
      <c r="D9" s="31">
        <v>1.7969999999999999</v>
      </c>
      <c r="E9" s="57">
        <v>0</v>
      </c>
      <c r="F9" s="60">
        <v>0.147143</v>
      </c>
      <c r="G9" s="61">
        <v>4.8000000000000001E-5</v>
      </c>
      <c r="H9" s="55">
        <v>0</v>
      </c>
      <c r="I9" s="41">
        <f t="shared" ref="I9:I39" si="0">H9*0.05</f>
        <v>0</v>
      </c>
      <c r="J9" s="56">
        <f>D9-E9</f>
        <v>1.7969999999999999</v>
      </c>
      <c r="K9" s="57">
        <v>8.61</v>
      </c>
      <c r="L9" s="9">
        <f t="shared" ref="L9:L39" si="1">F9+I9+J9</f>
        <v>1.944143</v>
      </c>
      <c r="M9" s="46">
        <f t="shared" ref="M9:M39" si="2">G9+H9-I9</f>
        <v>4.8000000000000001E-5</v>
      </c>
      <c r="N9" s="47">
        <f>L9+M9</f>
        <v>1.944191</v>
      </c>
      <c r="O9" s="40"/>
      <c r="P9" s="54"/>
      <c r="Q9" s="27"/>
    </row>
    <row r="10" spans="1:18" s="15" customFormat="1" ht="12" thickBot="1" x14ac:dyDescent="0.25">
      <c r="A10" s="30">
        <v>40545</v>
      </c>
      <c r="B10" s="31">
        <v>7.94</v>
      </c>
      <c r="C10" s="59">
        <f t="shared" ref="C10:C39" si="3">B10-D10</f>
        <v>6.1430000000000007</v>
      </c>
      <c r="D10" s="31">
        <v>1.7969999999999999</v>
      </c>
      <c r="E10" s="55"/>
      <c r="F10" s="60">
        <v>0.15926199999999999</v>
      </c>
      <c r="G10" s="61">
        <v>3.8999999999999999E-5</v>
      </c>
      <c r="H10" s="55">
        <v>0</v>
      </c>
      <c r="I10" s="41">
        <f t="shared" si="0"/>
        <v>0</v>
      </c>
      <c r="J10" s="56">
        <f t="shared" ref="J10:J39" si="4">D10-E10</f>
        <v>1.7969999999999999</v>
      </c>
      <c r="K10" s="55">
        <v>9.07</v>
      </c>
      <c r="L10" s="29">
        <f t="shared" si="1"/>
        <v>1.9562619999999999</v>
      </c>
      <c r="M10" s="46">
        <f t="shared" si="2"/>
        <v>3.8999999999999999E-5</v>
      </c>
      <c r="N10" s="48">
        <f>L10+M10</f>
        <v>1.9563009999999998</v>
      </c>
      <c r="O10" s="40"/>
      <c r="P10" s="54"/>
      <c r="Q10" s="27"/>
    </row>
    <row r="11" spans="1:18" s="15" customFormat="1" ht="12" thickBot="1" x14ac:dyDescent="0.25">
      <c r="A11" s="30">
        <v>40546</v>
      </c>
      <c r="B11" s="31">
        <v>7.94</v>
      </c>
      <c r="C11" s="59">
        <f t="shared" si="3"/>
        <v>6.1430000000000007</v>
      </c>
      <c r="D11" s="31">
        <v>1.7969999999999999</v>
      </c>
      <c r="E11" s="55"/>
      <c r="F11" s="60">
        <v>0.15380099999999999</v>
      </c>
      <c r="G11" s="61">
        <v>3.5999999999999994E-5</v>
      </c>
      <c r="H11" s="55">
        <v>0</v>
      </c>
      <c r="I11" s="41">
        <f t="shared" si="0"/>
        <v>0</v>
      </c>
      <c r="J11" s="56">
        <f t="shared" si="4"/>
        <v>1.7969999999999999</v>
      </c>
      <c r="K11" s="55">
        <v>9.3000000000000007</v>
      </c>
      <c r="L11" s="29">
        <f t="shared" si="1"/>
        <v>1.950801</v>
      </c>
      <c r="M11" s="46">
        <f t="shared" si="2"/>
        <v>3.5999999999999994E-5</v>
      </c>
      <c r="N11" s="48">
        <f t="shared" ref="N11:N39" si="5">L11+M11</f>
        <v>1.9508369999999999</v>
      </c>
      <c r="O11" s="40"/>
      <c r="P11" s="54"/>
      <c r="Q11" s="27"/>
    </row>
    <row r="12" spans="1:18" s="15" customFormat="1" ht="12" thickBot="1" x14ac:dyDescent="0.25">
      <c r="A12" s="30">
        <v>40547</v>
      </c>
      <c r="B12" s="31">
        <v>7.94</v>
      </c>
      <c r="C12" s="59">
        <f t="shared" si="3"/>
        <v>6.1430000000000007</v>
      </c>
      <c r="D12" s="31">
        <v>1.7969999999999999</v>
      </c>
      <c r="E12" s="55"/>
      <c r="F12" s="60">
        <v>0.152005</v>
      </c>
      <c r="G12" s="61">
        <v>0.25035000000000002</v>
      </c>
      <c r="H12" s="55">
        <v>0</v>
      </c>
      <c r="I12" s="41">
        <f t="shared" si="0"/>
        <v>0</v>
      </c>
      <c r="J12" s="56">
        <f t="shared" si="4"/>
        <v>1.7969999999999999</v>
      </c>
      <c r="K12" s="55">
        <v>9.1999999999999993</v>
      </c>
      <c r="L12" s="29">
        <f t="shared" si="1"/>
        <v>1.9490049999999999</v>
      </c>
      <c r="M12" s="46">
        <f t="shared" si="2"/>
        <v>0.25035000000000002</v>
      </c>
      <c r="N12" s="48">
        <f t="shared" si="5"/>
        <v>2.1993549999999997</v>
      </c>
      <c r="O12" s="40"/>
      <c r="P12" s="54"/>
      <c r="Q12" s="27"/>
    </row>
    <row r="13" spans="1:18" s="15" customFormat="1" ht="12" thickBot="1" x14ac:dyDescent="0.25">
      <c r="A13" s="30">
        <v>40548</v>
      </c>
      <c r="B13" s="31">
        <v>7.94</v>
      </c>
      <c r="C13" s="59">
        <f t="shared" si="3"/>
        <v>6.1430000000000007</v>
      </c>
      <c r="D13" s="31">
        <v>1.7969999999999999</v>
      </c>
      <c r="E13" s="55"/>
      <c r="F13" s="60">
        <v>0.151781</v>
      </c>
      <c r="G13" s="61">
        <v>0.43920600000000004</v>
      </c>
      <c r="H13" s="55">
        <v>0</v>
      </c>
      <c r="I13" s="41">
        <f t="shared" si="0"/>
        <v>0</v>
      </c>
      <c r="J13" s="56">
        <f t="shared" si="4"/>
        <v>1.7969999999999999</v>
      </c>
      <c r="K13" s="55">
        <v>9.27</v>
      </c>
      <c r="L13" s="29">
        <f t="shared" si="1"/>
        <v>1.9487809999999999</v>
      </c>
      <c r="M13" s="46">
        <f t="shared" si="2"/>
        <v>0.43920600000000004</v>
      </c>
      <c r="N13" s="48">
        <f t="shared" si="5"/>
        <v>2.3879869999999999</v>
      </c>
      <c r="O13" s="40"/>
      <c r="P13" s="54"/>
      <c r="Q13" s="27"/>
    </row>
    <row r="14" spans="1:18" s="15" customFormat="1" ht="12" thickBot="1" x14ac:dyDescent="0.25">
      <c r="A14" s="30">
        <v>40549</v>
      </c>
      <c r="B14" s="31">
        <v>7.94</v>
      </c>
      <c r="C14" s="59">
        <f t="shared" si="3"/>
        <v>6.1430000000000007</v>
      </c>
      <c r="D14" s="31">
        <v>1.7969999999999999</v>
      </c>
      <c r="E14" s="55"/>
      <c r="F14" s="60">
        <v>0.15140700000000001</v>
      </c>
      <c r="G14" s="61">
        <v>1.075161</v>
      </c>
      <c r="H14" s="55">
        <v>0</v>
      </c>
      <c r="I14" s="41">
        <f t="shared" si="0"/>
        <v>0</v>
      </c>
      <c r="J14" s="56">
        <f t="shared" si="4"/>
        <v>1.7969999999999999</v>
      </c>
      <c r="K14" s="55">
        <v>9.36</v>
      </c>
      <c r="L14" s="29">
        <f t="shared" si="1"/>
        <v>1.948407</v>
      </c>
      <c r="M14" s="46">
        <f t="shared" si="2"/>
        <v>1.075161</v>
      </c>
      <c r="N14" s="48">
        <f t="shared" si="5"/>
        <v>3.023568</v>
      </c>
      <c r="O14" s="40"/>
      <c r="P14" s="54"/>
      <c r="Q14" s="27"/>
    </row>
    <row r="15" spans="1:18" s="15" customFormat="1" ht="12" thickBot="1" x14ac:dyDescent="0.25">
      <c r="A15" s="30">
        <v>40550</v>
      </c>
      <c r="B15" s="31">
        <v>7.94</v>
      </c>
      <c r="C15" s="59">
        <f t="shared" si="3"/>
        <v>6.1430000000000007</v>
      </c>
      <c r="D15" s="31">
        <v>1.7969999999999999</v>
      </c>
      <c r="E15" s="55"/>
      <c r="F15" s="60">
        <v>0.15163099999999999</v>
      </c>
      <c r="G15" s="61">
        <v>4.2000000000000004E-5</v>
      </c>
      <c r="H15" s="55">
        <v>0</v>
      </c>
      <c r="I15" s="41">
        <f t="shared" si="0"/>
        <v>0</v>
      </c>
      <c r="J15" s="56">
        <f t="shared" si="4"/>
        <v>1.7969999999999999</v>
      </c>
      <c r="K15" s="55">
        <v>9.48</v>
      </c>
      <c r="L15" s="29">
        <f t="shared" si="1"/>
        <v>1.948631</v>
      </c>
      <c r="M15" s="46">
        <f t="shared" si="2"/>
        <v>4.2000000000000004E-5</v>
      </c>
      <c r="N15" s="48">
        <f t="shared" si="5"/>
        <v>1.9486730000000001</v>
      </c>
      <c r="O15" s="40"/>
      <c r="P15" s="54"/>
      <c r="Q15" s="27"/>
    </row>
    <row r="16" spans="1:18" s="15" customFormat="1" ht="12" thickBot="1" x14ac:dyDescent="0.25">
      <c r="A16" s="30">
        <v>40551</v>
      </c>
      <c r="B16" s="31">
        <v>7.94</v>
      </c>
      <c r="C16" s="59">
        <f t="shared" si="3"/>
        <v>6.1430000000000007</v>
      </c>
      <c r="D16" s="31">
        <v>1.7969999999999999</v>
      </c>
      <c r="E16" s="55"/>
      <c r="F16" s="60">
        <v>0.16786600000000002</v>
      </c>
      <c r="G16" s="61">
        <v>2.4000000000000001E-5</v>
      </c>
      <c r="H16" s="55">
        <v>0</v>
      </c>
      <c r="I16" s="41">
        <f t="shared" si="0"/>
        <v>0</v>
      </c>
      <c r="J16" s="56">
        <f t="shared" si="4"/>
        <v>1.7969999999999999</v>
      </c>
      <c r="K16" s="55">
        <v>9.68</v>
      </c>
      <c r="L16" s="29">
        <f t="shared" si="1"/>
        <v>1.964866</v>
      </c>
      <c r="M16" s="46">
        <f t="shared" si="2"/>
        <v>2.4000000000000001E-5</v>
      </c>
      <c r="N16" s="48">
        <f t="shared" si="5"/>
        <v>1.96489</v>
      </c>
      <c r="O16" s="40"/>
      <c r="P16" s="54"/>
      <c r="Q16" s="27"/>
    </row>
    <row r="17" spans="1:17" s="15" customFormat="1" ht="12" thickBot="1" x14ac:dyDescent="0.25">
      <c r="A17" s="30">
        <v>40552</v>
      </c>
      <c r="B17" s="31">
        <v>7.94</v>
      </c>
      <c r="C17" s="59">
        <f t="shared" si="3"/>
        <v>6.1430000000000007</v>
      </c>
      <c r="D17" s="31">
        <v>1.7969999999999999</v>
      </c>
      <c r="E17" s="55"/>
      <c r="F17" s="60">
        <v>0.17602000000000001</v>
      </c>
      <c r="G17" s="61">
        <v>2.4000000000000001E-5</v>
      </c>
      <c r="H17" s="55">
        <v>0</v>
      </c>
      <c r="I17" s="41">
        <f t="shared" si="0"/>
        <v>0</v>
      </c>
      <c r="J17" s="56">
        <f t="shared" si="4"/>
        <v>1.7969999999999999</v>
      </c>
      <c r="K17" s="55">
        <v>9.0399999999999991</v>
      </c>
      <c r="L17" s="29">
        <f t="shared" si="1"/>
        <v>1.97302</v>
      </c>
      <c r="M17" s="46">
        <f t="shared" si="2"/>
        <v>2.4000000000000001E-5</v>
      </c>
      <c r="N17" s="48">
        <f t="shared" si="5"/>
        <v>1.973044</v>
      </c>
      <c r="O17" s="40"/>
      <c r="P17" s="54"/>
      <c r="Q17" s="27"/>
    </row>
    <row r="18" spans="1:17" s="15" customFormat="1" ht="12" thickBot="1" x14ac:dyDescent="0.25">
      <c r="A18" s="30">
        <v>40553</v>
      </c>
      <c r="B18" s="31">
        <v>7.94</v>
      </c>
      <c r="C18" s="59">
        <f t="shared" si="3"/>
        <v>6.1430000000000007</v>
      </c>
      <c r="D18" s="31">
        <v>1.7969999999999999</v>
      </c>
      <c r="E18" s="55"/>
      <c r="F18" s="60">
        <v>0.169736</v>
      </c>
      <c r="G18" s="61">
        <v>2.9999999999999997E-5</v>
      </c>
      <c r="H18" s="55">
        <v>0</v>
      </c>
      <c r="I18" s="41">
        <f t="shared" si="0"/>
        <v>0</v>
      </c>
      <c r="J18" s="56">
        <f t="shared" si="4"/>
        <v>1.7969999999999999</v>
      </c>
      <c r="K18" s="55">
        <v>9.52</v>
      </c>
      <c r="L18" s="29">
        <f t="shared" si="1"/>
        <v>1.966736</v>
      </c>
      <c r="M18" s="46">
        <f t="shared" si="2"/>
        <v>2.9999999999999997E-5</v>
      </c>
      <c r="N18" s="45">
        <f t="shared" si="5"/>
        <v>1.966766</v>
      </c>
      <c r="O18" s="40"/>
      <c r="P18" s="54"/>
      <c r="Q18" s="27"/>
    </row>
    <row r="19" spans="1:17" s="15" customFormat="1" ht="12" thickBot="1" x14ac:dyDescent="0.25">
      <c r="A19" s="30">
        <v>40554</v>
      </c>
      <c r="B19" s="31">
        <v>7.94</v>
      </c>
      <c r="C19" s="59">
        <f t="shared" si="3"/>
        <v>6.1430000000000007</v>
      </c>
      <c r="D19" s="31">
        <v>1.7969999999999999</v>
      </c>
      <c r="E19" s="55"/>
      <c r="F19" s="60">
        <v>0.16233</v>
      </c>
      <c r="G19" s="61">
        <v>2.4000000000000001E-5</v>
      </c>
      <c r="H19" s="55">
        <v>0</v>
      </c>
      <c r="I19" s="41">
        <f t="shared" si="0"/>
        <v>0</v>
      </c>
      <c r="J19" s="56">
        <f t="shared" si="4"/>
        <v>1.7969999999999999</v>
      </c>
      <c r="K19" s="55">
        <v>10.62</v>
      </c>
      <c r="L19" s="29">
        <f t="shared" si="1"/>
        <v>1.95933</v>
      </c>
      <c r="M19" s="46">
        <f t="shared" si="2"/>
        <v>2.4000000000000001E-5</v>
      </c>
      <c r="N19" s="48">
        <f t="shared" si="5"/>
        <v>1.959354</v>
      </c>
      <c r="O19" s="40"/>
      <c r="P19" s="54"/>
      <c r="Q19" s="27"/>
    </row>
    <row r="20" spans="1:17" s="15" customFormat="1" ht="12" thickBot="1" x14ac:dyDescent="0.25">
      <c r="A20" s="30">
        <v>40555</v>
      </c>
      <c r="B20" s="31">
        <v>7.94</v>
      </c>
      <c r="C20" s="59">
        <f t="shared" si="3"/>
        <v>6.1430000000000007</v>
      </c>
      <c r="D20" s="31">
        <v>1.7969999999999999</v>
      </c>
      <c r="E20" s="55"/>
      <c r="F20" s="60">
        <v>0.160384</v>
      </c>
      <c r="G20" s="61">
        <v>2.1000000000000002E-5</v>
      </c>
      <c r="H20" s="55">
        <v>0</v>
      </c>
      <c r="I20" s="41">
        <f t="shared" si="0"/>
        <v>0</v>
      </c>
      <c r="J20" s="56">
        <f t="shared" si="4"/>
        <v>1.7969999999999999</v>
      </c>
      <c r="K20" s="55">
        <v>9.5</v>
      </c>
      <c r="L20" s="29">
        <f t="shared" si="1"/>
        <v>1.957384</v>
      </c>
      <c r="M20" s="46">
        <f t="shared" si="2"/>
        <v>2.1000000000000002E-5</v>
      </c>
      <c r="N20" s="45">
        <f t="shared" si="5"/>
        <v>1.9574050000000001</v>
      </c>
      <c r="O20" s="40"/>
      <c r="P20" s="54"/>
      <c r="Q20" s="27"/>
    </row>
    <row r="21" spans="1:17" s="15" customFormat="1" ht="12" thickBot="1" x14ac:dyDescent="0.25">
      <c r="A21" s="30">
        <v>40556</v>
      </c>
      <c r="B21" s="31">
        <v>7.94</v>
      </c>
      <c r="C21" s="59">
        <f t="shared" si="3"/>
        <v>6.1430000000000007</v>
      </c>
      <c r="D21" s="31">
        <v>1.7969999999999999</v>
      </c>
      <c r="E21" s="55"/>
      <c r="F21" s="60">
        <v>0.157916</v>
      </c>
      <c r="G21" s="61">
        <v>1.043442</v>
      </c>
      <c r="H21" s="55">
        <v>0</v>
      </c>
      <c r="I21" s="41">
        <f t="shared" si="0"/>
        <v>0</v>
      </c>
      <c r="J21" s="56">
        <f t="shared" si="4"/>
        <v>1.7969999999999999</v>
      </c>
      <c r="K21" s="55">
        <v>9.06</v>
      </c>
      <c r="L21" s="29">
        <f t="shared" si="1"/>
        <v>1.9549159999999999</v>
      </c>
      <c r="M21" s="46">
        <f t="shared" si="2"/>
        <v>1.043442</v>
      </c>
      <c r="N21" s="49">
        <f t="shared" si="5"/>
        <v>2.9983579999999996</v>
      </c>
      <c r="O21" s="40"/>
      <c r="P21" s="54"/>
      <c r="Q21" s="27"/>
    </row>
    <row r="22" spans="1:17" s="15" customFormat="1" ht="12" thickBot="1" x14ac:dyDescent="0.25">
      <c r="A22" s="30">
        <v>40557</v>
      </c>
      <c r="B22" s="31">
        <v>7.94</v>
      </c>
      <c r="C22" s="59">
        <f t="shared" si="3"/>
        <v>6.1430000000000007</v>
      </c>
      <c r="D22" s="31">
        <v>1.7969999999999999</v>
      </c>
      <c r="E22" s="55"/>
      <c r="F22" s="60">
        <v>0.15514800000000001</v>
      </c>
      <c r="G22" s="61">
        <v>0.35440199999999999</v>
      </c>
      <c r="H22" s="55">
        <v>0</v>
      </c>
      <c r="I22" s="41">
        <f t="shared" si="0"/>
        <v>0</v>
      </c>
      <c r="J22" s="56">
        <f t="shared" si="4"/>
        <v>1.7969999999999999</v>
      </c>
      <c r="K22" s="55">
        <v>9.49</v>
      </c>
      <c r="L22" s="29">
        <f t="shared" si="1"/>
        <v>1.952148</v>
      </c>
      <c r="M22" s="46">
        <f t="shared" si="2"/>
        <v>0.35440199999999999</v>
      </c>
      <c r="N22" s="49">
        <f t="shared" ref="N22:N36" si="6">L22+M22</f>
        <v>2.3065500000000001</v>
      </c>
      <c r="O22" s="40"/>
      <c r="P22" s="54"/>
      <c r="Q22" s="27"/>
    </row>
    <row r="23" spans="1:17" s="15" customFormat="1" ht="12" thickBot="1" x14ac:dyDescent="0.25">
      <c r="A23" s="30">
        <v>40558</v>
      </c>
      <c r="B23" s="31">
        <v>7.94</v>
      </c>
      <c r="C23" s="59">
        <f t="shared" si="3"/>
        <v>6.1430000000000007</v>
      </c>
      <c r="D23" s="31">
        <v>1.7969999999999999</v>
      </c>
      <c r="E23" s="55"/>
      <c r="F23" s="60">
        <v>0.159861</v>
      </c>
      <c r="G23" s="61">
        <v>0.356709</v>
      </c>
      <c r="H23" s="55">
        <v>0</v>
      </c>
      <c r="I23" s="41">
        <f t="shared" si="0"/>
        <v>0</v>
      </c>
      <c r="J23" s="56">
        <f t="shared" si="4"/>
        <v>1.7969999999999999</v>
      </c>
      <c r="K23" s="55">
        <v>8.7799999999999994</v>
      </c>
      <c r="L23" s="29">
        <f t="shared" si="1"/>
        <v>1.956861</v>
      </c>
      <c r="M23" s="46">
        <f t="shared" si="2"/>
        <v>0.356709</v>
      </c>
      <c r="N23" s="49">
        <f t="shared" si="6"/>
        <v>2.3135699999999999</v>
      </c>
      <c r="O23" s="40"/>
      <c r="P23" s="54"/>
      <c r="Q23" s="27"/>
    </row>
    <row r="24" spans="1:17" s="15" customFormat="1" ht="12" thickBot="1" x14ac:dyDescent="0.25">
      <c r="A24" s="30">
        <v>40559</v>
      </c>
      <c r="B24" s="31">
        <v>7.94</v>
      </c>
      <c r="C24" s="59">
        <f t="shared" si="3"/>
        <v>6.1430000000000007</v>
      </c>
      <c r="D24" s="31">
        <v>1.7969999999999999</v>
      </c>
      <c r="E24" s="55"/>
      <c r="F24" s="60">
        <v>0.158888</v>
      </c>
      <c r="G24" s="61">
        <v>0.70040999999999998</v>
      </c>
      <c r="H24" s="55">
        <v>0</v>
      </c>
      <c r="I24" s="41">
        <f t="shared" si="0"/>
        <v>0</v>
      </c>
      <c r="J24" s="56">
        <f t="shared" si="4"/>
        <v>1.7969999999999999</v>
      </c>
      <c r="K24" s="55">
        <v>8.57</v>
      </c>
      <c r="L24" s="29">
        <f t="shared" si="1"/>
        <v>1.9558879999999998</v>
      </c>
      <c r="M24" s="46">
        <f t="shared" si="2"/>
        <v>0.70040999999999998</v>
      </c>
      <c r="N24" s="49">
        <f t="shared" si="6"/>
        <v>2.6562979999999996</v>
      </c>
      <c r="O24" s="40"/>
      <c r="P24" s="54"/>
      <c r="Q24" s="27"/>
    </row>
    <row r="25" spans="1:17" s="15" customFormat="1" ht="12" thickBot="1" x14ac:dyDescent="0.25">
      <c r="A25" s="30">
        <v>40560</v>
      </c>
      <c r="B25" s="31">
        <v>7.94</v>
      </c>
      <c r="C25" s="59">
        <f t="shared" si="3"/>
        <v>6.1430000000000007</v>
      </c>
      <c r="D25" s="31">
        <v>1.7969999999999999</v>
      </c>
      <c r="E25" s="55"/>
      <c r="F25" s="60">
        <v>0.16390100000000002</v>
      </c>
      <c r="G25" s="61">
        <v>1.74186</v>
      </c>
      <c r="H25" s="55">
        <v>0</v>
      </c>
      <c r="I25" s="41">
        <f t="shared" si="0"/>
        <v>0</v>
      </c>
      <c r="J25" s="56">
        <f t="shared" si="4"/>
        <v>1.7969999999999999</v>
      </c>
      <c r="K25" s="55">
        <v>9.44</v>
      </c>
      <c r="L25" s="29">
        <f t="shared" si="1"/>
        <v>1.960901</v>
      </c>
      <c r="M25" s="46">
        <f t="shared" si="2"/>
        <v>1.74186</v>
      </c>
      <c r="N25" s="49">
        <f t="shared" si="6"/>
        <v>3.7027609999999997</v>
      </c>
      <c r="O25" s="40"/>
      <c r="P25" s="54"/>
      <c r="Q25" s="27"/>
    </row>
    <row r="26" spans="1:17" s="15" customFormat="1" ht="12" thickBot="1" x14ac:dyDescent="0.25">
      <c r="A26" s="30">
        <v>40561</v>
      </c>
      <c r="B26" s="31">
        <v>7.94</v>
      </c>
      <c r="C26" s="59">
        <f t="shared" si="3"/>
        <v>6.1430000000000007</v>
      </c>
      <c r="D26" s="31">
        <v>1.7969999999999999</v>
      </c>
      <c r="E26" s="55"/>
      <c r="F26" s="60">
        <v>0.16345199999999999</v>
      </c>
      <c r="G26" s="61">
        <v>1.63008</v>
      </c>
      <c r="H26" s="55">
        <v>0</v>
      </c>
      <c r="I26" s="41">
        <f t="shared" si="0"/>
        <v>0</v>
      </c>
      <c r="J26" s="56">
        <f t="shared" si="4"/>
        <v>1.7969999999999999</v>
      </c>
      <c r="K26" s="55">
        <v>10.16</v>
      </c>
      <c r="L26" s="29">
        <f t="shared" si="1"/>
        <v>1.9604519999999999</v>
      </c>
      <c r="M26" s="46">
        <f t="shared" si="2"/>
        <v>1.63008</v>
      </c>
      <c r="N26" s="49">
        <f t="shared" si="6"/>
        <v>3.5905319999999996</v>
      </c>
      <c r="O26" s="40"/>
      <c r="P26" s="54"/>
      <c r="Q26" s="27"/>
    </row>
    <row r="27" spans="1:17" s="15" customFormat="1" ht="12" thickBot="1" x14ac:dyDescent="0.25">
      <c r="A27" s="30">
        <v>40562</v>
      </c>
      <c r="B27" s="31">
        <v>7.94</v>
      </c>
      <c r="C27" s="59">
        <f t="shared" si="3"/>
        <v>6.1430000000000007</v>
      </c>
      <c r="D27" s="31">
        <v>1.7969999999999999</v>
      </c>
      <c r="E27" s="55"/>
      <c r="F27" s="60">
        <v>0.16075899999999999</v>
      </c>
      <c r="G27" s="61">
        <v>0.864483</v>
      </c>
      <c r="H27" s="55">
        <v>0</v>
      </c>
      <c r="I27" s="41">
        <f t="shared" si="0"/>
        <v>0</v>
      </c>
      <c r="J27" s="56">
        <f t="shared" si="4"/>
        <v>1.7969999999999999</v>
      </c>
      <c r="K27" s="55">
        <v>9.52</v>
      </c>
      <c r="L27" s="29">
        <f t="shared" si="1"/>
        <v>1.9577589999999998</v>
      </c>
      <c r="M27" s="46">
        <f t="shared" si="2"/>
        <v>0.864483</v>
      </c>
      <c r="N27" s="49">
        <f t="shared" si="6"/>
        <v>2.8222419999999997</v>
      </c>
      <c r="O27" s="40"/>
      <c r="P27" s="54"/>
      <c r="Q27" s="27"/>
    </row>
    <row r="28" spans="1:17" s="15" customFormat="1" ht="12" thickBot="1" x14ac:dyDescent="0.25">
      <c r="A28" s="30">
        <v>40563</v>
      </c>
      <c r="B28" s="31">
        <v>7.94</v>
      </c>
      <c r="C28" s="59">
        <f t="shared" si="3"/>
        <v>6.1430000000000007</v>
      </c>
      <c r="D28" s="31">
        <v>1.7969999999999999</v>
      </c>
      <c r="E28" s="55"/>
      <c r="F28" s="60">
        <v>0.16315299999999999</v>
      </c>
      <c r="G28" s="61">
        <v>0.734259</v>
      </c>
      <c r="H28" s="55">
        <v>0</v>
      </c>
      <c r="I28" s="41">
        <f t="shared" si="0"/>
        <v>0</v>
      </c>
      <c r="J28" s="56">
        <f t="shared" si="4"/>
        <v>1.7969999999999999</v>
      </c>
      <c r="K28" s="55">
        <v>9.67</v>
      </c>
      <c r="L28" s="29">
        <f t="shared" si="1"/>
        <v>1.960153</v>
      </c>
      <c r="M28" s="46">
        <f t="shared" si="2"/>
        <v>0.734259</v>
      </c>
      <c r="N28" s="49">
        <f t="shared" si="6"/>
        <v>2.6944119999999998</v>
      </c>
      <c r="O28" s="40"/>
      <c r="P28" s="54"/>
      <c r="Q28" s="27"/>
    </row>
    <row r="29" spans="1:17" s="15" customFormat="1" ht="12" thickBot="1" x14ac:dyDescent="0.25">
      <c r="A29" s="30">
        <v>40564</v>
      </c>
      <c r="B29" s="31">
        <v>7.94</v>
      </c>
      <c r="C29" s="59">
        <f t="shared" si="3"/>
        <v>6.1430000000000007</v>
      </c>
      <c r="D29" s="31">
        <v>1.7969999999999999</v>
      </c>
      <c r="E29" s="55"/>
      <c r="F29" s="60">
        <v>0.153502</v>
      </c>
      <c r="G29" s="61">
        <v>2.9999999999999997E-5</v>
      </c>
      <c r="H29" s="55">
        <v>0</v>
      </c>
      <c r="I29" s="41">
        <f t="shared" si="0"/>
        <v>0</v>
      </c>
      <c r="J29" s="56">
        <f t="shared" si="4"/>
        <v>1.7969999999999999</v>
      </c>
      <c r="K29" s="55">
        <v>9.7899999999999991</v>
      </c>
      <c r="L29" s="29">
        <f t="shared" si="1"/>
        <v>1.950502</v>
      </c>
      <c r="M29" s="46">
        <f t="shared" si="2"/>
        <v>2.9999999999999997E-5</v>
      </c>
      <c r="N29" s="49">
        <f t="shared" si="6"/>
        <v>1.9505319999999999</v>
      </c>
      <c r="O29" s="40"/>
      <c r="P29" s="54"/>
      <c r="Q29" s="27"/>
    </row>
    <row r="30" spans="1:17" s="15" customFormat="1" ht="12" thickBot="1" x14ac:dyDescent="0.25">
      <c r="A30" s="30">
        <v>40565</v>
      </c>
      <c r="B30" s="31">
        <v>7.94</v>
      </c>
      <c r="C30" s="59">
        <f t="shared" si="3"/>
        <v>6.1430000000000007</v>
      </c>
      <c r="D30" s="31">
        <v>1.7969999999999999</v>
      </c>
      <c r="E30" s="55"/>
      <c r="F30" s="60">
        <v>0.16016</v>
      </c>
      <c r="G30" s="61">
        <v>0.21801599999999999</v>
      </c>
      <c r="H30" s="55">
        <v>0</v>
      </c>
      <c r="I30" s="41">
        <f t="shared" si="0"/>
        <v>0</v>
      </c>
      <c r="J30" s="56">
        <f t="shared" si="4"/>
        <v>1.7969999999999999</v>
      </c>
      <c r="K30" s="55">
        <v>9.59</v>
      </c>
      <c r="L30" s="29">
        <f t="shared" si="1"/>
        <v>1.95716</v>
      </c>
      <c r="M30" s="46">
        <f t="shared" si="2"/>
        <v>0.21801599999999999</v>
      </c>
      <c r="N30" s="49">
        <f t="shared" si="6"/>
        <v>2.175176</v>
      </c>
      <c r="O30" s="40"/>
      <c r="P30" s="54"/>
      <c r="Q30" s="27"/>
    </row>
    <row r="31" spans="1:17" s="15" customFormat="1" ht="12" thickBot="1" x14ac:dyDescent="0.25">
      <c r="A31" s="30">
        <v>40566</v>
      </c>
      <c r="B31" s="31">
        <v>7.94</v>
      </c>
      <c r="C31" s="59">
        <f t="shared" si="3"/>
        <v>6.1430000000000007</v>
      </c>
      <c r="D31" s="31">
        <v>1.7969999999999999</v>
      </c>
      <c r="E31" s="55"/>
      <c r="F31" s="60">
        <v>0.17025999999999999</v>
      </c>
      <c r="G31" s="61">
        <v>0.99772799999999995</v>
      </c>
      <c r="H31" s="55">
        <v>0</v>
      </c>
      <c r="I31" s="41">
        <f t="shared" si="0"/>
        <v>0</v>
      </c>
      <c r="J31" s="56">
        <f t="shared" si="4"/>
        <v>1.7969999999999999</v>
      </c>
      <c r="K31" s="55">
        <v>9.36</v>
      </c>
      <c r="L31" s="29">
        <f t="shared" si="1"/>
        <v>1.96726</v>
      </c>
      <c r="M31" s="46">
        <f t="shared" si="2"/>
        <v>0.99772799999999995</v>
      </c>
      <c r="N31" s="49">
        <f t="shared" si="6"/>
        <v>2.964988</v>
      </c>
      <c r="O31" s="40"/>
      <c r="P31" s="54"/>
      <c r="Q31" s="27"/>
    </row>
    <row r="32" spans="1:17" s="15" customFormat="1" ht="12" thickBot="1" x14ac:dyDescent="0.25">
      <c r="A32" s="30">
        <v>40567</v>
      </c>
      <c r="B32" s="31">
        <v>7.94</v>
      </c>
      <c r="C32" s="59">
        <f t="shared" si="3"/>
        <v>6.1430000000000007</v>
      </c>
      <c r="D32" s="31">
        <v>1.7969999999999999</v>
      </c>
      <c r="E32" s="55"/>
      <c r="F32" s="60">
        <v>0.171232</v>
      </c>
      <c r="G32" s="61">
        <v>0.77978999999999998</v>
      </c>
      <c r="H32" s="55">
        <v>0</v>
      </c>
      <c r="I32" s="41">
        <f t="shared" si="0"/>
        <v>0</v>
      </c>
      <c r="J32" s="56">
        <f t="shared" si="4"/>
        <v>1.7969999999999999</v>
      </c>
      <c r="K32" s="55">
        <v>9.43</v>
      </c>
      <c r="L32" s="29">
        <f t="shared" si="1"/>
        <v>1.968232</v>
      </c>
      <c r="M32" s="46">
        <f t="shared" si="2"/>
        <v>0.77978999999999998</v>
      </c>
      <c r="N32" s="49">
        <f t="shared" si="6"/>
        <v>2.7480219999999997</v>
      </c>
      <c r="O32" s="40"/>
      <c r="P32" s="54"/>
      <c r="Q32" s="27"/>
    </row>
    <row r="33" spans="1:18" s="15" customFormat="1" ht="12" thickBot="1" x14ac:dyDescent="0.25">
      <c r="A33" s="30">
        <v>40568</v>
      </c>
      <c r="B33" s="31">
        <v>7.94</v>
      </c>
      <c r="C33" s="59">
        <f t="shared" si="3"/>
        <v>6.1430000000000007</v>
      </c>
      <c r="D33" s="31">
        <v>1.7969999999999999</v>
      </c>
      <c r="E33" s="55"/>
      <c r="F33" s="60">
        <v>0.16337700000000002</v>
      </c>
      <c r="G33" s="61">
        <v>0.243063</v>
      </c>
      <c r="H33" s="55">
        <v>0</v>
      </c>
      <c r="I33" s="41">
        <f t="shared" si="0"/>
        <v>0</v>
      </c>
      <c r="J33" s="56">
        <f t="shared" si="4"/>
        <v>1.7969999999999999</v>
      </c>
      <c r="K33" s="55">
        <v>8.66</v>
      </c>
      <c r="L33" s="29">
        <f t="shared" si="1"/>
        <v>1.960377</v>
      </c>
      <c r="M33" s="46">
        <f t="shared" si="2"/>
        <v>0.243063</v>
      </c>
      <c r="N33" s="49">
        <f t="shared" si="6"/>
        <v>2.2034400000000001</v>
      </c>
      <c r="O33" s="40"/>
      <c r="P33" s="54"/>
      <c r="Q33" s="27"/>
    </row>
    <row r="34" spans="1:18" s="15" customFormat="1" ht="12" thickBot="1" x14ac:dyDescent="0.25">
      <c r="A34" s="30">
        <v>40569</v>
      </c>
      <c r="B34" s="31">
        <v>7.94</v>
      </c>
      <c r="C34" s="59">
        <f t="shared" si="3"/>
        <v>6.1430000000000007</v>
      </c>
      <c r="D34" s="31">
        <v>1.7969999999999999</v>
      </c>
      <c r="E34" s="55"/>
      <c r="F34" s="60">
        <v>0.16150700000000001</v>
      </c>
      <c r="G34" s="61">
        <v>0.45745200000000003</v>
      </c>
      <c r="H34" s="55">
        <v>0</v>
      </c>
      <c r="I34" s="41">
        <f t="shared" si="0"/>
        <v>0</v>
      </c>
      <c r="J34" s="56">
        <f t="shared" si="4"/>
        <v>1.7969999999999999</v>
      </c>
      <c r="K34" s="55">
        <v>9.83</v>
      </c>
      <c r="L34" s="29">
        <f t="shared" si="1"/>
        <v>1.958507</v>
      </c>
      <c r="M34" s="46">
        <f t="shared" si="2"/>
        <v>0.45745200000000003</v>
      </c>
      <c r="N34" s="49">
        <f t="shared" si="6"/>
        <v>2.415959</v>
      </c>
      <c r="O34" s="40"/>
      <c r="P34" s="54"/>
      <c r="Q34" s="27"/>
    </row>
    <row r="35" spans="1:18" s="15" customFormat="1" ht="12" thickBot="1" x14ac:dyDescent="0.25">
      <c r="A35" s="30">
        <v>40570</v>
      </c>
      <c r="B35" s="31">
        <v>7.94</v>
      </c>
      <c r="C35" s="59">
        <f t="shared" si="3"/>
        <v>6.1430000000000007</v>
      </c>
      <c r="D35" s="31">
        <v>1.7969999999999999</v>
      </c>
      <c r="E35" s="55"/>
      <c r="F35" s="60">
        <v>0.16195599999999999</v>
      </c>
      <c r="G35" s="61">
        <v>1.05236</v>
      </c>
      <c r="H35" s="55">
        <v>0</v>
      </c>
      <c r="I35" s="41">
        <f t="shared" si="0"/>
        <v>0</v>
      </c>
      <c r="J35" s="56">
        <f t="shared" si="4"/>
        <v>1.7969999999999999</v>
      </c>
      <c r="K35" s="55">
        <v>10.050000000000001</v>
      </c>
      <c r="L35" s="29">
        <f t="shared" si="1"/>
        <v>1.9589559999999999</v>
      </c>
      <c r="M35" s="46">
        <f t="shared" si="2"/>
        <v>1.05236</v>
      </c>
      <c r="N35" s="49">
        <f t="shared" si="6"/>
        <v>3.0113159999999999</v>
      </c>
      <c r="O35" s="40"/>
      <c r="P35" s="54"/>
      <c r="Q35" s="27"/>
    </row>
    <row r="36" spans="1:18" s="15" customFormat="1" ht="12" thickBot="1" x14ac:dyDescent="0.25">
      <c r="A36" s="30">
        <v>40571</v>
      </c>
      <c r="B36" s="31">
        <v>7.94</v>
      </c>
      <c r="C36" s="59">
        <f t="shared" si="3"/>
        <v>6.1430000000000007</v>
      </c>
      <c r="D36" s="31">
        <v>1.7969999999999999</v>
      </c>
      <c r="E36" s="55"/>
      <c r="F36" s="60">
        <v>0.15851400000000002</v>
      </c>
      <c r="G36" s="61">
        <v>3.3000000000000003E-5</v>
      </c>
      <c r="H36" s="55">
        <v>0</v>
      </c>
      <c r="I36" s="41">
        <f t="shared" si="0"/>
        <v>0</v>
      </c>
      <c r="J36" s="56">
        <f t="shared" si="4"/>
        <v>1.7969999999999999</v>
      </c>
      <c r="K36" s="55">
        <v>9.8000000000000007</v>
      </c>
      <c r="L36" s="29">
        <f t="shared" si="1"/>
        <v>1.955514</v>
      </c>
      <c r="M36" s="46">
        <f t="shared" si="2"/>
        <v>3.3000000000000003E-5</v>
      </c>
      <c r="N36" s="49">
        <f t="shared" si="6"/>
        <v>1.9555469999999999</v>
      </c>
      <c r="O36" s="40"/>
      <c r="P36" s="54"/>
      <c r="Q36" s="27"/>
    </row>
    <row r="37" spans="1:18" s="15" customFormat="1" ht="12" thickBot="1" x14ac:dyDescent="0.25">
      <c r="A37" s="30">
        <v>40572</v>
      </c>
      <c r="B37" s="31">
        <v>7.94</v>
      </c>
      <c r="C37" s="59">
        <f t="shared" si="3"/>
        <v>6.1430000000000007</v>
      </c>
      <c r="D37" s="31">
        <v>1.7969999999999999</v>
      </c>
      <c r="E37" s="55"/>
      <c r="F37" s="60">
        <v>0.170185</v>
      </c>
      <c r="G37" s="61">
        <v>0.49676399999999998</v>
      </c>
      <c r="H37" s="55">
        <v>0</v>
      </c>
      <c r="I37" s="41">
        <f t="shared" si="0"/>
        <v>0</v>
      </c>
      <c r="J37" s="56">
        <f t="shared" si="4"/>
        <v>1.7969999999999999</v>
      </c>
      <c r="K37" s="55">
        <v>9.57</v>
      </c>
      <c r="L37" s="29">
        <f t="shared" si="1"/>
        <v>1.967185</v>
      </c>
      <c r="M37" s="46">
        <f t="shared" si="2"/>
        <v>0.49676399999999998</v>
      </c>
      <c r="N37" s="49">
        <f t="shared" ref="N37:N38" si="7">L37+M37</f>
        <v>2.4639489999999999</v>
      </c>
      <c r="O37" s="40"/>
      <c r="P37" s="54"/>
      <c r="Q37" s="27"/>
    </row>
    <row r="38" spans="1:18" s="15" customFormat="1" ht="12" thickBot="1" x14ac:dyDescent="0.25">
      <c r="A38" s="30">
        <v>40573</v>
      </c>
      <c r="B38" s="31">
        <v>7.94</v>
      </c>
      <c r="C38" s="59">
        <f t="shared" si="3"/>
        <v>6.1430000000000007</v>
      </c>
      <c r="D38" s="31">
        <v>1.7969999999999999</v>
      </c>
      <c r="E38" s="55"/>
      <c r="F38" s="60">
        <v>0.17602000000000001</v>
      </c>
      <c r="G38" s="61">
        <v>0.55477200000000004</v>
      </c>
      <c r="H38" s="55">
        <v>0</v>
      </c>
      <c r="I38" s="41">
        <f t="shared" si="0"/>
        <v>0</v>
      </c>
      <c r="J38" s="56">
        <f t="shared" si="4"/>
        <v>1.7969999999999999</v>
      </c>
      <c r="K38" s="55">
        <v>9.33</v>
      </c>
      <c r="L38" s="29">
        <f t="shared" si="1"/>
        <v>1.97302</v>
      </c>
      <c r="M38" s="46">
        <f t="shared" si="2"/>
        <v>0.55477200000000004</v>
      </c>
      <c r="N38" s="49">
        <f t="shared" si="7"/>
        <v>2.5277919999999998</v>
      </c>
      <c r="O38" s="40"/>
      <c r="P38" s="54"/>
      <c r="Q38" s="27"/>
    </row>
    <row r="39" spans="1:18" s="15" customFormat="1" ht="12" thickBot="1" x14ac:dyDescent="0.25">
      <c r="A39" s="30">
        <v>40574</v>
      </c>
      <c r="B39" s="31">
        <v>7.94</v>
      </c>
      <c r="C39" s="59">
        <f t="shared" si="3"/>
        <v>6.1430000000000007</v>
      </c>
      <c r="D39" s="31">
        <v>1.7969999999999999</v>
      </c>
      <c r="E39" s="58"/>
      <c r="F39" s="60">
        <v>0.166519</v>
      </c>
      <c r="G39" s="61">
        <v>0.42684</v>
      </c>
      <c r="H39" s="55">
        <v>0</v>
      </c>
      <c r="I39" s="38">
        <f t="shared" si="0"/>
        <v>0</v>
      </c>
      <c r="J39" s="56">
        <f t="shared" si="4"/>
        <v>1.7969999999999999</v>
      </c>
      <c r="K39" s="58">
        <v>9.5</v>
      </c>
      <c r="L39" s="44">
        <f t="shared" si="1"/>
        <v>1.963519</v>
      </c>
      <c r="M39" s="46">
        <f t="shared" si="2"/>
        <v>0.42684</v>
      </c>
      <c r="N39" s="50">
        <f t="shared" si="5"/>
        <v>2.3903590000000001</v>
      </c>
      <c r="O39" s="40"/>
      <c r="P39" s="54"/>
      <c r="Q39" s="27"/>
    </row>
    <row r="40" spans="1:18" s="15" customFormat="1" ht="11.25" x14ac:dyDescent="0.2">
      <c r="A40" s="35"/>
      <c r="B40" s="36"/>
      <c r="C40" s="10"/>
      <c r="D40" s="10"/>
      <c r="E40" s="13"/>
      <c r="F40" s="10"/>
      <c r="G40" s="36"/>
      <c r="H40" s="36"/>
      <c r="I40" s="43"/>
      <c r="J40" s="13"/>
      <c r="K40" s="13"/>
      <c r="L40" s="11"/>
      <c r="M40" s="11"/>
      <c r="N40" s="11"/>
      <c r="O40" s="11"/>
      <c r="P40" s="11"/>
      <c r="Q40" s="24"/>
      <c r="R40" s="27"/>
    </row>
    <row r="41" spans="1:18" s="15" customFormat="1" ht="11.25" x14ac:dyDescent="0.2">
      <c r="A41" s="35"/>
      <c r="B41" s="36"/>
      <c r="C41" s="10"/>
      <c r="D41" s="10"/>
      <c r="E41" s="13"/>
      <c r="F41" s="10"/>
      <c r="G41" s="36"/>
      <c r="H41" s="36"/>
      <c r="I41" s="10"/>
      <c r="J41" s="13"/>
      <c r="K41" s="13"/>
      <c r="L41" s="11"/>
      <c r="M41" s="11"/>
      <c r="N41" s="11"/>
      <c r="O41" s="11"/>
      <c r="P41" s="11"/>
      <c r="Q41" s="24"/>
      <c r="R41" s="27"/>
    </row>
    <row r="42" spans="1:18" s="15" customFormat="1" ht="14.25" x14ac:dyDescent="0.2">
      <c r="A42" s="51" t="s">
        <v>6</v>
      </c>
      <c r="B42" s="36"/>
      <c r="C42" s="10"/>
      <c r="D42" s="10"/>
      <c r="E42" s="13"/>
      <c r="F42" s="10"/>
      <c r="G42" s="36"/>
      <c r="H42" s="36"/>
      <c r="I42" s="10"/>
      <c r="J42" s="13"/>
      <c r="K42" s="13"/>
      <c r="L42" s="11"/>
      <c r="M42" s="11"/>
      <c r="N42" s="11"/>
      <c r="O42" s="11"/>
      <c r="P42" s="11"/>
      <c r="Q42" s="24"/>
      <c r="R42" s="27"/>
    </row>
    <row r="43" spans="1:18" s="15" customFormat="1" ht="14.25" x14ac:dyDescent="0.2">
      <c r="A43" s="51" t="s">
        <v>31</v>
      </c>
      <c r="B43" s="36"/>
      <c r="C43" s="10"/>
      <c r="D43" s="10"/>
      <c r="E43" s="13"/>
      <c r="F43" s="10"/>
      <c r="G43" s="36"/>
      <c r="H43" s="36"/>
      <c r="I43" s="10"/>
      <c r="J43" s="13"/>
      <c r="K43" s="13"/>
      <c r="L43" s="11"/>
      <c r="M43" s="11"/>
      <c r="N43" s="11"/>
      <c r="O43" s="11"/>
      <c r="P43" s="11"/>
      <c r="Q43" s="24"/>
      <c r="R43" s="27"/>
    </row>
    <row r="44" spans="1:18" s="15" customFormat="1" ht="14.25" x14ac:dyDescent="0.2">
      <c r="A44" s="51" t="s">
        <v>8</v>
      </c>
      <c r="B44" s="36"/>
      <c r="C44" s="10"/>
      <c r="D44" s="10"/>
      <c r="E44" s="13"/>
      <c r="F44" s="10"/>
      <c r="G44" s="36"/>
      <c r="H44" s="36"/>
      <c r="I44" s="10"/>
      <c r="J44" s="13"/>
      <c r="K44" s="13"/>
      <c r="L44" s="11"/>
      <c r="M44" s="11"/>
      <c r="N44" s="11"/>
      <c r="O44" s="11"/>
      <c r="P44" s="11"/>
      <c r="Q44" s="24"/>
      <c r="R44" s="27"/>
    </row>
    <row r="45" spans="1:18" s="15" customFormat="1" ht="14.25" x14ac:dyDescent="0.2">
      <c r="A45" s="62" t="s">
        <v>10</v>
      </c>
      <c r="B45" s="36"/>
      <c r="C45" s="10"/>
      <c r="D45" s="10"/>
      <c r="E45" s="13"/>
      <c r="F45" s="10"/>
      <c r="G45" s="36"/>
      <c r="H45" s="36"/>
      <c r="I45" s="10"/>
      <c r="J45" s="13"/>
      <c r="K45" s="13"/>
      <c r="L45" s="11"/>
      <c r="M45" s="11"/>
      <c r="N45" s="11"/>
      <c r="O45" s="11"/>
      <c r="P45" s="11"/>
      <c r="Q45" s="24"/>
      <c r="R45" s="27"/>
    </row>
    <row r="46" spans="1:18" s="15" customFormat="1" ht="14.25" x14ac:dyDescent="0.2">
      <c r="A46" s="62" t="s">
        <v>13</v>
      </c>
      <c r="B46" s="36"/>
      <c r="C46" s="10"/>
      <c r="D46" s="10"/>
      <c r="E46" s="13"/>
      <c r="F46" s="10"/>
      <c r="G46" s="36"/>
      <c r="H46" s="36"/>
      <c r="I46" s="10"/>
      <c r="J46" s="13"/>
      <c r="K46" s="13"/>
      <c r="L46" s="11"/>
      <c r="M46" s="11"/>
      <c r="N46" s="11"/>
      <c r="O46" s="11"/>
      <c r="P46" s="11"/>
      <c r="Q46" s="24"/>
      <c r="R46" s="27"/>
    </row>
    <row r="47" spans="1:18" s="15" customFormat="1" ht="14.25" x14ac:dyDescent="0.2">
      <c r="A47" s="62" t="s">
        <v>14</v>
      </c>
      <c r="B47" s="36"/>
      <c r="C47" s="10"/>
      <c r="D47" s="10"/>
      <c r="E47" s="13"/>
      <c r="F47" s="10"/>
      <c r="G47" s="36"/>
      <c r="H47" s="36"/>
      <c r="I47" s="10"/>
      <c r="J47" s="13"/>
      <c r="K47" s="13"/>
      <c r="L47" s="11"/>
      <c r="M47" s="11"/>
      <c r="N47" s="11"/>
      <c r="O47" s="11"/>
      <c r="P47" s="11"/>
      <c r="Q47" s="24"/>
      <c r="R47" s="27"/>
    </row>
    <row r="48" spans="1:18" s="15" customFormat="1" ht="14.25" x14ac:dyDescent="0.2">
      <c r="A48" s="62" t="s">
        <v>26</v>
      </c>
      <c r="B48" s="36"/>
      <c r="C48" s="10"/>
      <c r="D48" s="10"/>
      <c r="E48" s="13"/>
      <c r="F48" s="10"/>
      <c r="G48" s="36"/>
      <c r="H48" s="36"/>
      <c r="I48" s="10"/>
      <c r="J48" s="13"/>
      <c r="K48" s="13"/>
      <c r="L48" s="11"/>
      <c r="M48" s="11"/>
      <c r="N48" s="11"/>
      <c r="O48" s="11"/>
      <c r="P48" s="11"/>
      <c r="Q48" s="24"/>
      <c r="R48" s="27"/>
    </row>
    <row r="49" spans="1:18" s="15" customFormat="1" ht="14.25" x14ac:dyDescent="0.2">
      <c r="A49" s="62" t="s">
        <v>27</v>
      </c>
      <c r="B49" s="36"/>
      <c r="C49" s="10"/>
      <c r="D49" s="10"/>
      <c r="E49" s="13"/>
      <c r="F49" s="10"/>
      <c r="G49" s="36"/>
      <c r="H49" s="36"/>
      <c r="I49" s="10"/>
      <c r="J49" s="13"/>
      <c r="K49" s="13"/>
      <c r="L49" s="11"/>
      <c r="M49" s="11"/>
      <c r="N49" s="11"/>
      <c r="O49" s="11"/>
      <c r="P49" s="11"/>
      <c r="Q49" s="24"/>
      <c r="R49" s="27"/>
    </row>
    <row r="50" spans="1:18" s="15" customFormat="1" ht="14.25" x14ac:dyDescent="0.2">
      <c r="A50" s="62" t="s">
        <v>28</v>
      </c>
      <c r="B50" s="36"/>
      <c r="C50" s="10"/>
      <c r="D50" s="10"/>
      <c r="E50" s="13"/>
      <c r="F50" s="10"/>
      <c r="G50" s="36"/>
      <c r="H50" s="36"/>
      <c r="I50" s="10"/>
      <c r="J50" s="13"/>
      <c r="K50" s="13"/>
      <c r="L50" s="11"/>
      <c r="M50" s="11"/>
      <c r="N50" s="11"/>
      <c r="O50" s="11"/>
      <c r="P50" s="11"/>
      <c r="Q50" s="24"/>
      <c r="R50" s="27"/>
    </row>
    <row r="51" spans="1:18" s="5" customFormat="1" ht="14.25" customHeight="1" x14ac:dyDescent="0.2">
      <c r="A51" s="51" t="s">
        <v>23</v>
      </c>
      <c r="B51" s="10"/>
      <c r="C51" s="10"/>
      <c r="D51" s="10"/>
      <c r="E51" s="13"/>
      <c r="F51" s="10"/>
      <c r="G51" s="10"/>
      <c r="H51" s="10"/>
      <c r="I51" s="10"/>
      <c r="J51" s="12"/>
      <c r="K51" s="13"/>
      <c r="L51" s="11"/>
      <c r="M51" s="14"/>
      <c r="N51" s="14"/>
      <c r="O51" s="14"/>
      <c r="P51" s="14"/>
      <c r="Q51" s="16"/>
      <c r="R51" s="14"/>
    </row>
    <row r="52" spans="1:18" s="15" customFormat="1" ht="14.25" x14ac:dyDescent="0.2">
      <c r="A52" s="51" t="s">
        <v>29</v>
      </c>
      <c r="B52" s="36"/>
      <c r="C52" s="10"/>
      <c r="D52" s="10"/>
      <c r="E52" s="13"/>
      <c r="F52" s="10"/>
      <c r="G52" s="36"/>
      <c r="H52" s="36"/>
      <c r="I52" s="10"/>
      <c r="J52" s="13"/>
      <c r="K52" s="13"/>
      <c r="L52" s="11"/>
      <c r="M52" s="11"/>
      <c r="N52" s="11"/>
      <c r="O52" s="11"/>
      <c r="P52" s="11"/>
      <c r="Q52" s="24"/>
      <c r="R52" s="27"/>
    </row>
    <row r="53" spans="1:18" s="5" customFormat="1" ht="14.25" customHeight="1" x14ac:dyDescent="0.2">
      <c r="A53" s="62" t="s">
        <v>30</v>
      </c>
      <c r="B53" s="10"/>
      <c r="C53" s="10"/>
      <c r="D53" s="10"/>
      <c r="E53" s="13"/>
      <c r="F53" s="10"/>
      <c r="G53" s="10"/>
      <c r="H53" s="10"/>
      <c r="I53" s="10"/>
      <c r="J53" s="12"/>
      <c r="K53" s="13"/>
      <c r="L53" s="11"/>
      <c r="M53" s="14"/>
      <c r="N53" s="14"/>
      <c r="O53" s="14"/>
      <c r="P53" s="14"/>
      <c r="Q53" s="16"/>
      <c r="R53" s="14"/>
    </row>
    <row r="54" spans="1:18" s="5" customFormat="1" ht="14.25" customHeight="1" x14ac:dyDescent="0.2">
      <c r="A54" s="51" t="s">
        <v>22</v>
      </c>
      <c r="B54" s="10"/>
      <c r="C54" s="10"/>
      <c r="D54" s="10"/>
      <c r="E54" s="13"/>
      <c r="F54" s="10"/>
      <c r="G54" s="10"/>
      <c r="H54" s="10"/>
      <c r="I54" s="10"/>
      <c r="J54" s="12"/>
      <c r="K54" s="13"/>
      <c r="L54" s="11"/>
      <c r="M54" s="14"/>
      <c r="N54" s="14"/>
      <c r="O54" s="14"/>
      <c r="P54" s="14"/>
      <c r="Q54" s="16"/>
      <c r="R54" s="14"/>
    </row>
    <row r="55" spans="1:18" s="5" customFormat="1" ht="14.25" customHeight="1" x14ac:dyDescent="0.2">
      <c r="A55" s="51"/>
      <c r="B55" s="10"/>
      <c r="C55" s="10"/>
      <c r="D55" s="10"/>
      <c r="E55" s="13"/>
      <c r="F55" s="10"/>
      <c r="G55" s="10"/>
      <c r="H55" s="10"/>
      <c r="I55" s="10"/>
      <c r="J55" s="12"/>
      <c r="K55" s="13"/>
      <c r="L55" s="11"/>
      <c r="M55" s="14"/>
      <c r="N55" s="14"/>
      <c r="O55" s="14"/>
      <c r="P55" s="14"/>
      <c r="Q55" s="16"/>
      <c r="R55" s="14"/>
    </row>
    <row r="56" spans="1:18" s="5" customFormat="1" ht="14.25" customHeight="1" x14ac:dyDescent="0.2">
      <c r="A56" s="62" t="s">
        <v>24</v>
      </c>
      <c r="B56" s="10"/>
      <c r="C56" s="10"/>
      <c r="D56" s="10"/>
      <c r="E56" s="13"/>
      <c r="F56" s="10"/>
      <c r="G56" s="10"/>
      <c r="H56" s="10"/>
      <c r="I56" s="10"/>
      <c r="J56" s="12"/>
      <c r="K56" s="13"/>
      <c r="L56" s="11"/>
      <c r="M56" s="14"/>
      <c r="N56" s="14"/>
      <c r="O56" s="14"/>
      <c r="P56" s="14"/>
      <c r="Q56" s="16"/>
      <c r="R56" s="14"/>
    </row>
    <row r="57" spans="1:18" s="5" customFormat="1" ht="14.25" customHeight="1" x14ac:dyDescent="0.2">
      <c r="A57" s="62" t="s">
        <v>25</v>
      </c>
      <c r="B57" s="10"/>
      <c r="C57" s="10"/>
      <c r="D57" s="10"/>
      <c r="E57" s="13"/>
      <c r="F57" s="10"/>
      <c r="G57" s="10"/>
      <c r="H57" s="10"/>
      <c r="I57" s="10"/>
      <c r="J57" s="12"/>
      <c r="K57" s="13"/>
      <c r="L57" s="11"/>
      <c r="M57" s="14"/>
      <c r="N57" s="14"/>
      <c r="O57" s="14"/>
      <c r="P57" s="14"/>
      <c r="Q57" s="16"/>
      <c r="R57" s="14"/>
    </row>
    <row r="58" spans="1:18" s="5" customFormat="1" ht="14.25" customHeight="1" x14ac:dyDescent="0.2">
      <c r="A58" s="51"/>
      <c r="B58" s="10"/>
      <c r="C58" s="10"/>
      <c r="D58" s="10"/>
      <c r="E58" s="13"/>
      <c r="F58" s="10"/>
      <c r="G58" s="10"/>
      <c r="H58" s="10"/>
      <c r="I58" s="10"/>
      <c r="J58" s="12"/>
      <c r="K58" s="13"/>
      <c r="L58" s="11"/>
      <c r="M58" s="14"/>
      <c r="N58" s="14"/>
      <c r="O58" s="14"/>
      <c r="P58" s="14"/>
      <c r="Q58" s="16"/>
      <c r="R58" s="14"/>
    </row>
    <row r="59" spans="1:18" s="5" customFormat="1" ht="14.25" customHeight="1" x14ac:dyDescent="0.2">
      <c r="B59" s="10"/>
      <c r="C59" s="10"/>
      <c r="D59" s="10"/>
      <c r="E59" s="13"/>
      <c r="F59" s="10"/>
      <c r="G59" s="10"/>
      <c r="H59" s="10"/>
      <c r="I59" s="10"/>
      <c r="J59" s="12"/>
      <c r="K59" s="13"/>
      <c r="L59" s="11"/>
      <c r="M59" s="14"/>
      <c r="N59" s="14"/>
      <c r="O59" s="14"/>
      <c r="P59" s="14"/>
      <c r="Q59" s="16"/>
      <c r="R59" s="14"/>
    </row>
    <row r="60" spans="1:18" s="5" customFormat="1" ht="11.25" x14ac:dyDescent="0.2">
      <c r="B60" s="10"/>
      <c r="C60" s="10"/>
      <c r="D60" s="10"/>
      <c r="E60" s="13"/>
      <c r="F60" s="10"/>
      <c r="G60" s="10"/>
      <c r="H60" s="10"/>
      <c r="I60" s="10"/>
      <c r="J60" s="12"/>
      <c r="K60" s="13"/>
      <c r="L60" s="11"/>
      <c r="M60" s="14"/>
      <c r="N60" s="14"/>
      <c r="O60" s="14"/>
      <c r="P60" s="14"/>
      <c r="Q60" s="16"/>
      <c r="R60" s="14"/>
    </row>
    <row r="61" spans="1:18" s="5" customFormat="1" ht="11.25" x14ac:dyDescent="0.2">
      <c r="A61" s="32"/>
      <c r="B61" s="10"/>
      <c r="C61" s="10"/>
      <c r="D61" s="10"/>
      <c r="E61" s="13"/>
      <c r="F61" s="17"/>
      <c r="G61" s="10"/>
      <c r="H61" s="10"/>
      <c r="I61" s="10"/>
      <c r="J61" s="12"/>
      <c r="K61" s="13"/>
      <c r="L61" s="11"/>
      <c r="M61" s="14"/>
      <c r="N61" s="14"/>
      <c r="O61" s="14"/>
      <c r="P61" s="14"/>
      <c r="Q61" s="16"/>
      <c r="R61" s="14"/>
    </row>
    <row r="62" spans="1:18" s="5" customFormat="1" ht="11.25" x14ac:dyDescent="0.2">
      <c r="A62" s="32"/>
      <c r="B62" s="10"/>
      <c r="C62" s="10"/>
      <c r="D62" s="10"/>
      <c r="E62" s="13"/>
      <c r="F62" s="17"/>
      <c r="G62" s="10"/>
      <c r="H62" s="10"/>
      <c r="I62" s="4"/>
      <c r="J62" s="12"/>
      <c r="K62" s="13"/>
      <c r="L62" s="11"/>
      <c r="M62" s="14"/>
      <c r="N62" s="14"/>
      <c r="O62" s="14"/>
      <c r="P62" s="14"/>
      <c r="Q62" s="16"/>
      <c r="R62" s="14"/>
    </row>
    <row r="63" spans="1:18" s="5" customFormat="1" ht="11.25" x14ac:dyDescent="0.2">
      <c r="A63" s="32"/>
      <c r="B63" s="10"/>
      <c r="C63" s="10"/>
      <c r="D63" s="10"/>
      <c r="E63" s="13"/>
      <c r="F63" s="10"/>
      <c r="G63" s="10"/>
      <c r="H63" s="10"/>
      <c r="J63" s="12"/>
      <c r="K63" s="13"/>
      <c r="L63" s="11"/>
      <c r="M63" s="14"/>
      <c r="N63" s="14"/>
      <c r="O63" s="14"/>
      <c r="P63" s="14"/>
      <c r="Q63" s="16"/>
      <c r="R63" s="14"/>
    </row>
    <row r="64" spans="1:18" s="5" customFormat="1" ht="11.25" x14ac:dyDescent="0.2">
      <c r="A64" s="18"/>
      <c r="B64" s="4"/>
      <c r="C64" s="4"/>
      <c r="D64" s="4"/>
      <c r="E64" s="4"/>
      <c r="F64" s="4"/>
      <c r="G64" s="4"/>
      <c r="H64" s="4"/>
      <c r="J64" s="12"/>
      <c r="K64" s="4"/>
      <c r="L64" s="4"/>
      <c r="M64" s="23"/>
      <c r="N64" s="23"/>
      <c r="O64" s="23"/>
      <c r="P64" s="23"/>
      <c r="Q64" s="28"/>
      <c r="R64" s="23"/>
    </row>
  </sheetData>
  <mergeCells count="14">
    <mergeCell ref="A6:A8"/>
    <mergeCell ref="D6:D8"/>
    <mergeCell ref="B6:B8"/>
    <mergeCell ref="I6:I8"/>
    <mergeCell ref="F6:F8"/>
    <mergeCell ref="H6:H8"/>
    <mergeCell ref="E6:E8"/>
    <mergeCell ref="M6:M8"/>
    <mergeCell ref="L6:L8"/>
    <mergeCell ref="N6:N8"/>
    <mergeCell ref="C6:C8"/>
    <mergeCell ref="G6:G8"/>
    <mergeCell ref="J6:J8"/>
    <mergeCell ref="K6:K8"/>
  </mergeCells>
  <phoneticPr fontId="4" type="noConversion"/>
  <pageMargins left="0.5" right="0.5" top="1" bottom="1" header="0.5" footer="0.5"/>
  <pageSetup paperSize="17" scale="80" orientation="landscape" r:id="rId1"/>
  <headerFooter alignWithMargins="0"/>
  <rowBreaks count="1" manualBreakCount="1">
    <brk id="63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A9" sqref="A9:Q38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1.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1.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1.5" customHeight="1" x14ac:dyDescent="0.2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0.75" customHeight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2.75" customHeight="1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7"/>
      <c r="D8" s="413"/>
      <c r="E8" s="413"/>
      <c r="F8" s="413"/>
      <c r="G8" s="413"/>
      <c r="H8" s="407"/>
      <c r="I8" s="407"/>
      <c r="J8" s="407"/>
      <c r="K8" s="407"/>
      <c r="L8" s="418"/>
      <c r="M8" s="411"/>
      <c r="N8" s="413"/>
      <c r="O8" s="407"/>
      <c r="P8" s="407"/>
      <c r="Q8" s="407"/>
      <c r="R8" s="42"/>
    </row>
    <row r="9" spans="1:19" s="15" customFormat="1" ht="11.25" x14ac:dyDescent="0.2">
      <c r="A9" s="146">
        <v>40787</v>
      </c>
      <c r="B9" s="211">
        <v>12.176</v>
      </c>
      <c r="C9" s="119">
        <f>B9-G9-I9-M9</f>
        <v>10.006909</v>
      </c>
      <c r="D9" s="119">
        <v>2.5</v>
      </c>
      <c r="E9" s="119">
        <v>1.6</v>
      </c>
      <c r="F9" s="212">
        <v>367.09100000000001</v>
      </c>
      <c r="G9" s="118">
        <f>F9/1000</f>
        <v>0.367091</v>
      </c>
      <c r="H9" s="213">
        <v>902</v>
      </c>
      <c r="I9" s="118">
        <f>H9/1000</f>
        <v>0.90200000000000002</v>
      </c>
      <c r="J9" s="213">
        <v>0</v>
      </c>
      <c r="K9" s="119">
        <f>J9/1000</f>
        <v>0</v>
      </c>
      <c r="L9" s="120">
        <f>K9*0.05</f>
        <v>0</v>
      </c>
      <c r="M9" s="214">
        <f>D9-E9</f>
        <v>0.89999999999999991</v>
      </c>
      <c r="N9" s="215">
        <v>16.98</v>
      </c>
      <c r="O9" s="216">
        <f>G9+L9+M9</f>
        <v>1.267091</v>
      </c>
      <c r="P9" s="216">
        <f>I9+K9-L9</f>
        <v>0.90200000000000002</v>
      </c>
      <c r="Q9" s="143">
        <f>O9+P9</f>
        <v>2.1690909999999999</v>
      </c>
      <c r="R9" s="40"/>
    </row>
    <row r="10" spans="1:19" s="15" customFormat="1" ht="11.25" x14ac:dyDescent="0.2">
      <c r="A10" s="148">
        <v>40788</v>
      </c>
      <c r="B10" s="205">
        <v>13.406000000000001</v>
      </c>
      <c r="C10" s="95">
        <f t="shared" ref="C10:C35" si="0">B10-G10-I10-M10</f>
        <v>11.574597000000001</v>
      </c>
      <c r="D10" s="95">
        <v>2.5</v>
      </c>
      <c r="E10" s="95">
        <v>1.6</v>
      </c>
      <c r="F10" s="209">
        <v>402.40300000000002</v>
      </c>
      <c r="G10" s="116">
        <f t="shared" ref="G10:G38" si="1">F10/1000</f>
        <v>0.40240300000000001</v>
      </c>
      <c r="H10" s="210">
        <v>529</v>
      </c>
      <c r="I10" s="116">
        <f t="shared" ref="I10:I38" si="2">H10/1000</f>
        <v>0.52900000000000003</v>
      </c>
      <c r="J10" s="210">
        <v>0</v>
      </c>
      <c r="K10" s="95">
        <f t="shared" ref="K10:K38" si="3">J10/1000</f>
        <v>0</v>
      </c>
      <c r="L10" s="123">
        <f t="shared" ref="L10:L38" si="4">K10*0.05</f>
        <v>0</v>
      </c>
      <c r="M10" s="124">
        <f t="shared" ref="M10:M35" si="5">D10-E10</f>
        <v>0.89999999999999991</v>
      </c>
      <c r="N10" s="208">
        <v>16.16</v>
      </c>
      <c r="O10" s="144">
        <f t="shared" ref="O10:O35" si="6">G10+L10+M10</f>
        <v>1.302403</v>
      </c>
      <c r="P10" s="144">
        <f t="shared" ref="P10:P38" si="7">I10+K10-L10</f>
        <v>0.52900000000000003</v>
      </c>
      <c r="Q10" s="145">
        <f>O10+P10</f>
        <v>1.8314029999999999</v>
      </c>
      <c r="R10" s="40"/>
    </row>
    <row r="11" spans="1:19" s="15" customFormat="1" ht="11.25" x14ac:dyDescent="0.2">
      <c r="A11" s="148">
        <v>40789</v>
      </c>
      <c r="B11" s="205">
        <v>12.561999999999999</v>
      </c>
      <c r="C11" s="95">
        <f t="shared" si="0"/>
        <v>11.014066</v>
      </c>
      <c r="D11" s="95">
        <v>2.5</v>
      </c>
      <c r="E11" s="95">
        <v>1.6</v>
      </c>
      <c r="F11" s="206">
        <v>399.93400000000003</v>
      </c>
      <c r="G11" s="116">
        <f t="shared" si="1"/>
        <v>0.39993400000000001</v>
      </c>
      <c r="H11" s="207">
        <v>248</v>
      </c>
      <c r="I11" s="116">
        <f t="shared" si="2"/>
        <v>0.248</v>
      </c>
      <c r="J11" s="207">
        <v>0</v>
      </c>
      <c r="K11" s="95">
        <f t="shared" si="3"/>
        <v>0</v>
      </c>
      <c r="L11" s="123">
        <f t="shared" si="4"/>
        <v>0</v>
      </c>
      <c r="M11" s="124">
        <f t="shared" si="5"/>
        <v>0.89999999999999991</v>
      </c>
      <c r="N11" s="208">
        <v>14.84</v>
      </c>
      <c r="O11" s="144">
        <f t="shared" si="6"/>
        <v>1.2999339999999999</v>
      </c>
      <c r="P11" s="144">
        <f t="shared" si="7"/>
        <v>0.248</v>
      </c>
      <c r="Q11" s="145">
        <f t="shared" ref="Q11:Q38" si="8">O11+P11</f>
        <v>1.5479339999999999</v>
      </c>
      <c r="R11" s="40"/>
    </row>
    <row r="12" spans="1:19" s="15" customFormat="1" ht="11.25" x14ac:dyDescent="0.2">
      <c r="A12" s="148">
        <v>40790</v>
      </c>
      <c r="B12" s="205">
        <v>11.832000000000001</v>
      </c>
      <c r="C12" s="95">
        <f t="shared" si="0"/>
        <v>9.3473200000000016</v>
      </c>
      <c r="D12" s="95">
        <v>2.5</v>
      </c>
      <c r="E12" s="95">
        <v>1.6</v>
      </c>
      <c r="F12" s="209">
        <v>381.68</v>
      </c>
      <c r="G12" s="116">
        <f t="shared" si="1"/>
        <v>0.38168000000000002</v>
      </c>
      <c r="H12" s="210">
        <v>1203</v>
      </c>
      <c r="I12" s="116">
        <f t="shared" si="2"/>
        <v>1.2030000000000001</v>
      </c>
      <c r="J12" s="210">
        <v>0</v>
      </c>
      <c r="K12" s="95">
        <f t="shared" si="3"/>
        <v>0</v>
      </c>
      <c r="L12" s="123">
        <f t="shared" si="4"/>
        <v>0</v>
      </c>
      <c r="M12" s="124">
        <f t="shared" si="5"/>
        <v>0.89999999999999991</v>
      </c>
      <c r="N12" s="208">
        <v>13.67</v>
      </c>
      <c r="O12" s="144">
        <f t="shared" si="6"/>
        <v>1.2816799999999999</v>
      </c>
      <c r="P12" s="144">
        <f t="shared" si="7"/>
        <v>1.2030000000000001</v>
      </c>
      <c r="Q12" s="145">
        <f t="shared" si="8"/>
        <v>2.48468</v>
      </c>
      <c r="R12" s="40"/>
    </row>
    <row r="13" spans="1:19" s="15" customFormat="1" ht="11.25" x14ac:dyDescent="0.2">
      <c r="A13" s="148">
        <v>40791</v>
      </c>
      <c r="B13" s="205">
        <v>13.132999999999999</v>
      </c>
      <c r="C13" s="95">
        <f t="shared" si="0"/>
        <v>11.706859</v>
      </c>
      <c r="D13" s="95">
        <v>2.5</v>
      </c>
      <c r="E13" s="95">
        <v>1.6</v>
      </c>
      <c r="F13" s="206">
        <v>387.14100000000002</v>
      </c>
      <c r="G13" s="116">
        <f t="shared" si="1"/>
        <v>0.38714100000000001</v>
      </c>
      <c r="H13" s="207">
        <v>139</v>
      </c>
      <c r="I13" s="116">
        <f t="shared" si="2"/>
        <v>0.13900000000000001</v>
      </c>
      <c r="J13" s="207">
        <v>0</v>
      </c>
      <c r="K13" s="95">
        <f t="shared" si="3"/>
        <v>0</v>
      </c>
      <c r="L13" s="123">
        <f t="shared" si="4"/>
        <v>0</v>
      </c>
      <c r="M13" s="124">
        <f t="shared" si="5"/>
        <v>0.89999999999999991</v>
      </c>
      <c r="N13" s="208">
        <v>12.62</v>
      </c>
      <c r="O13" s="144">
        <f t="shared" si="6"/>
        <v>1.2871409999999999</v>
      </c>
      <c r="P13" s="144">
        <f t="shared" si="7"/>
        <v>0.13900000000000001</v>
      </c>
      <c r="Q13" s="145">
        <f t="shared" si="8"/>
        <v>1.4261409999999999</v>
      </c>
      <c r="R13" s="40"/>
    </row>
    <row r="14" spans="1:19" s="15" customFormat="1" ht="11.25" x14ac:dyDescent="0.2">
      <c r="A14" s="148">
        <v>40792</v>
      </c>
      <c r="B14" s="205">
        <v>12.288</v>
      </c>
      <c r="C14" s="95">
        <f t="shared" si="0"/>
        <v>10.954492</v>
      </c>
      <c r="D14" s="95">
        <v>2.5</v>
      </c>
      <c r="E14" s="95">
        <v>1.6</v>
      </c>
      <c r="F14" s="209">
        <v>420.50799999999998</v>
      </c>
      <c r="G14" s="116">
        <f t="shared" si="1"/>
        <v>0.42050799999999999</v>
      </c>
      <c r="H14" s="210">
        <v>13</v>
      </c>
      <c r="I14" s="116">
        <f t="shared" si="2"/>
        <v>1.2999999999999999E-2</v>
      </c>
      <c r="J14" s="210">
        <v>0</v>
      </c>
      <c r="K14" s="95">
        <f t="shared" si="3"/>
        <v>0</v>
      </c>
      <c r="L14" s="123">
        <f t="shared" si="4"/>
        <v>0</v>
      </c>
      <c r="M14" s="124">
        <f t="shared" si="5"/>
        <v>0.89999999999999991</v>
      </c>
      <c r="N14" s="208">
        <v>12.08</v>
      </c>
      <c r="O14" s="144">
        <f t="shared" si="6"/>
        <v>1.3205079999999998</v>
      </c>
      <c r="P14" s="144">
        <f t="shared" si="7"/>
        <v>1.2999999999999999E-2</v>
      </c>
      <c r="Q14" s="145">
        <f t="shared" si="8"/>
        <v>1.3335079999999997</v>
      </c>
      <c r="R14" s="40"/>
    </row>
    <row r="15" spans="1:19" s="15" customFormat="1" ht="11.25" x14ac:dyDescent="0.2">
      <c r="A15" s="148">
        <v>40793</v>
      </c>
      <c r="B15" s="205">
        <v>12.507999999999999</v>
      </c>
      <c r="C15" s="95">
        <f t="shared" si="0"/>
        <v>11.203541999999999</v>
      </c>
      <c r="D15" s="95">
        <v>2.5</v>
      </c>
      <c r="E15" s="95">
        <v>1.6</v>
      </c>
      <c r="F15" s="206">
        <v>400.45800000000003</v>
      </c>
      <c r="G15" s="116">
        <f t="shared" si="1"/>
        <v>0.40045800000000004</v>
      </c>
      <c r="H15" s="207">
        <v>4</v>
      </c>
      <c r="I15" s="116">
        <f t="shared" si="2"/>
        <v>4.0000000000000001E-3</v>
      </c>
      <c r="J15" s="207">
        <v>276</v>
      </c>
      <c r="K15" s="95">
        <f t="shared" si="3"/>
        <v>0.27600000000000002</v>
      </c>
      <c r="L15" s="123">
        <f t="shared" si="4"/>
        <v>1.3800000000000002E-2</v>
      </c>
      <c r="M15" s="124">
        <f t="shared" si="5"/>
        <v>0.89999999999999991</v>
      </c>
      <c r="N15" s="208">
        <v>13.01</v>
      </c>
      <c r="O15" s="144">
        <f t="shared" si="6"/>
        <v>1.3142579999999999</v>
      </c>
      <c r="P15" s="144">
        <f t="shared" si="7"/>
        <v>0.26620000000000005</v>
      </c>
      <c r="Q15" s="145">
        <f t="shared" si="8"/>
        <v>1.5804579999999999</v>
      </c>
      <c r="R15" s="40"/>
    </row>
    <row r="16" spans="1:19" s="15" customFormat="1" ht="11.25" x14ac:dyDescent="0.2">
      <c r="A16" s="148">
        <v>40794</v>
      </c>
      <c r="B16" s="205">
        <v>12.352</v>
      </c>
      <c r="C16" s="95">
        <f t="shared" si="0"/>
        <v>11.050106</v>
      </c>
      <c r="D16" s="95">
        <v>2.5</v>
      </c>
      <c r="E16" s="95">
        <v>1.6</v>
      </c>
      <c r="F16" s="209">
        <v>395.89400000000001</v>
      </c>
      <c r="G16" s="116">
        <f t="shared" si="1"/>
        <v>0.39589400000000002</v>
      </c>
      <c r="H16" s="210">
        <v>6</v>
      </c>
      <c r="I16" s="116">
        <f t="shared" si="2"/>
        <v>6.0000000000000001E-3</v>
      </c>
      <c r="J16" s="210">
        <v>0</v>
      </c>
      <c r="K16" s="95">
        <f t="shared" si="3"/>
        <v>0</v>
      </c>
      <c r="L16" s="123">
        <f t="shared" si="4"/>
        <v>0</v>
      </c>
      <c r="M16" s="124">
        <f t="shared" si="5"/>
        <v>0.89999999999999991</v>
      </c>
      <c r="N16" s="208">
        <v>12.75</v>
      </c>
      <c r="O16" s="144">
        <f t="shared" si="6"/>
        <v>1.2958939999999999</v>
      </c>
      <c r="P16" s="144">
        <f t="shared" si="7"/>
        <v>6.0000000000000001E-3</v>
      </c>
      <c r="Q16" s="145">
        <f t="shared" si="8"/>
        <v>1.3018939999999999</v>
      </c>
      <c r="R16" s="40"/>
    </row>
    <row r="17" spans="1:18" s="15" customFormat="1" ht="11.25" x14ac:dyDescent="0.2">
      <c r="A17" s="148">
        <v>40795</v>
      </c>
      <c r="B17" s="205">
        <v>12.226000000000001</v>
      </c>
      <c r="C17" s="95">
        <f t="shared" si="0"/>
        <v>10.908974000000001</v>
      </c>
      <c r="D17" s="95">
        <v>2.5</v>
      </c>
      <c r="E17" s="95">
        <v>1.6</v>
      </c>
      <c r="F17" s="206">
        <v>413.02600000000001</v>
      </c>
      <c r="G17" s="116">
        <f t="shared" si="1"/>
        <v>0.413026</v>
      </c>
      <c r="H17" s="207">
        <v>4</v>
      </c>
      <c r="I17" s="116">
        <f t="shared" si="2"/>
        <v>4.0000000000000001E-3</v>
      </c>
      <c r="J17" s="207">
        <v>0</v>
      </c>
      <c r="K17" s="95">
        <f t="shared" si="3"/>
        <v>0</v>
      </c>
      <c r="L17" s="123">
        <f t="shared" si="4"/>
        <v>0</v>
      </c>
      <c r="M17" s="124">
        <f t="shared" si="5"/>
        <v>0.89999999999999991</v>
      </c>
      <c r="N17" s="208">
        <v>12.41</v>
      </c>
      <c r="O17" s="144">
        <f t="shared" si="6"/>
        <v>1.3130259999999998</v>
      </c>
      <c r="P17" s="144">
        <f t="shared" si="7"/>
        <v>4.0000000000000001E-3</v>
      </c>
      <c r="Q17" s="145">
        <f t="shared" si="8"/>
        <v>1.3170259999999998</v>
      </c>
      <c r="R17" s="40"/>
    </row>
    <row r="18" spans="1:18" s="15" customFormat="1" ht="11.25" x14ac:dyDescent="0.2">
      <c r="A18" s="148">
        <v>40796</v>
      </c>
      <c r="B18" s="205">
        <v>12.329000000000001</v>
      </c>
      <c r="C18" s="95">
        <f t="shared" si="0"/>
        <v>11.016687000000001</v>
      </c>
      <c r="D18" s="95">
        <v>2.5</v>
      </c>
      <c r="E18" s="95">
        <v>1.6</v>
      </c>
      <c r="F18" s="209">
        <v>408.31299999999999</v>
      </c>
      <c r="G18" s="116">
        <f t="shared" si="1"/>
        <v>0.40831299999999998</v>
      </c>
      <c r="H18" s="210">
        <v>4</v>
      </c>
      <c r="I18" s="116">
        <f t="shared" si="2"/>
        <v>4.0000000000000001E-3</v>
      </c>
      <c r="J18" s="210">
        <v>0</v>
      </c>
      <c r="K18" s="95">
        <f t="shared" si="3"/>
        <v>0</v>
      </c>
      <c r="L18" s="123">
        <f t="shared" si="4"/>
        <v>0</v>
      </c>
      <c r="M18" s="124">
        <f t="shared" si="5"/>
        <v>0.89999999999999991</v>
      </c>
      <c r="N18" s="208">
        <v>11.81</v>
      </c>
      <c r="O18" s="144">
        <f t="shared" si="6"/>
        <v>1.3083129999999998</v>
      </c>
      <c r="P18" s="144">
        <f t="shared" si="7"/>
        <v>4.0000000000000001E-3</v>
      </c>
      <c r="Q18" s="145">
        <f t="shared" si="8"/>
        <v>1.3123129999999998</v>
      </c>
      <c r="R18" s="40"/>
    </row>
    <row r="19" spans="1:18" s="15" customFormat="1" ht="11.25" x14ac:dyDescent="0.2">
      <c r="A19" s="148">
        <v>40797</v>
      </c>
      <c r="B19" s="205">
        <v>12.557</v>
      </c>
      <c r="C19" s="95">
        <f t="shared" si="0"/>
        <v>11.256807</v>
      </c>
      <c r="D19" s="95">
        <v>2.5</v>
      </c>
      <c r="E19" s="95">
        <v>1.6</v>
      </c>
      <c r="F19" s="206">
        <v>396.19299999999998</v>
      </c>
      <c r="G19" s="116">
        <f t="shared" si="1"/>
        <v>0.39619299999999996</v>
      </c>
      <c r="H19" s="207">
        <v>4</v>
      </c>
      <c r="I19" s="116">
        <f t="shared" si="2"/>
        <v>4.0000000000000001E-3</v>
      </c>
      <c r="J19" s="207">
        <v>0</v>
      </c>
      <c r="K19" s="95">
        <f t="shared" si="3"/>
        <v>0</v>
      </c>
      <c r="L19" s="123">
        <f t="shared" si="4"/>
        <v>0</v>
      </c>
      <c r="M19" s="124">
        <f t="shared" si="5"/>
        <v>0.89999999999999991</v>
      </c>
      <c r="N19" s="208">
        <v>11.23</v>
      </c>
      <c r="O19" s="144">
        <f t="shared" si="6"/>
        <v>1.2961929999999999</v>
      </c>
      <c r="P19" s="144">
        <f t="shared" si="7"/>
        <v>4.0000000000000001E-3</v>
      </c>
      <c r="Q19" s="145">
        <f t="shared" si="8"/>
        <v>1.3001929999999999</v>
      </c>
      <c r="R19" s="40"/>
    </row>
    <row r="20" spans="1:18" s="15" customFormat="1" ht="11.25" x14ac:dyDescent="0.2">
      <c r="A20" s="148">
        <v>40798</v>
      </c>
      <c r="B20" s="205">
        <v>12.708</v>
      </c>
      <c r="C20" s="95">
        <f t="shared" si="0"/>
        <v>11.38843</v>
      </c>
      <c r="D20" s="95">
        <v>2.5</v>
      </c>
      <c r="E20" s="95">
        <v>1.6</v>
      </c>
      <c r="F20" s="209">
        <v>415.57</v>
      </c>
      <c r="G20" s="116">
        <f t="shared" si="1"/>
        <v>0.41556999999999999</v>
      </c>
      <c r="H20" s="210">
        <v>4</v>
      </c>
      <c r="I20" s="116">
        <f t="shared" si="2"/>
        <v>4.0000000000000001E-3</v>
      </c>
      <c r="J20" s="210">
        <v>0</v>
      </c>
      <c r="K20" s="95">
        <f t="shared" si="3"/>
        <v>0</v>
      </c>
      <c r="L20" s="123">
        <f t="shared" si="4"/>
        <v>0</v>
      </c>
      <c r="M20" s="124">
        <f t="shared" si="5"/>
        <v>0.89999999999999991</v>
      </c>
      <c r="N20" s="208">
        <v>12.39</v>
      </c>
      <c r="O20" s="144">
        <f t="shared" si="6"/>
        <v>1.3155699999999999</v>
      </c>
      <c r="P20" s="144">
        <f t="shared" si="7"/>
        <v>4.0000000000000001E-3</v>
      </c>
      <c r="Q20" s="145">
        <f t="shared" si="8"/>
        <v>1.3195699999999999</v>
      </c>
      <c r="R20" s="40"/>
    </row>
    <row r="21" spans="1:18" s="15" customFormat="1" ht="11.25" x14ac:dyDescent="0.2">
      <c r="A21" s="148">
        <v>40799</v>
      </c>
      <c r="B21" s="205">
        <v>12.46</v>
      </c>
      <c r="C21" s="95">
        <f t="shared" si="0"/>
        <v>11.140580000000002</v>
      </c>
      <c r="D21" s="95">
        <v>2.5</v>
      </c>
      <c r="E21" s="95">
        <v>1.6</v>
      </c>
      <c r="F21" s="206">
        <v>415.42</v>
      </c>
      <c r="G21" s="116">
        <f t="shared" si="1"/>
        <v>0.41542000000000001</v>
      </c>
      <c r="H21" s="207">
        <v>4</v>
      </c>
      <c r="I21" s="116">
        <f t="shared" si="2"/>
        <v>4.0000000000000001E-3</v>
      </c>
      <c r="J21" s="207">
        <v>0</v>
      </c>
      <c r="K21" s="95">
        <f t="shared" si="3"/>
        <v>0</v>
      </c>
      <c r="L21" s="123">
        <f t="shared" si="4"/>
        <v>0</v>
      </c>
      <c r="M21" s="124">
        <f t="shared" si="5"/>
        <v>0.89999999999999991</v>
      </c>
      <c r="N21" s="208">
        <v>12.43</v>
      </c>
      <c r="O21" s="144">
        <f t="shared" si="6"/>
        <v>1.31542</v>
      </c>
      <c r="P21" s="144">
        <f t="shared" si="7"/>
        <v>4.0000000000000001E-3</v>
      </c>
      <c r="Q21" s="145">
        <f t="shared" si="8"/>
        <v>1.31942</v>
      </c>
      <c r="R21" s="40"/>
    </row>
    <row r="22" spans="1:18" s="15" customFormat="1" ht="11.25" x14ac:dyDescent="0.2">
      <c r="A22" s="148">
        <v>40800</v>
      </c>
      <c r="B22" s="205">
        <v>12.342000000000001</v>
      </c>
      <c r="C22" s="95">
        <f t="shared" si="0"/>
        <v>11.04622</v>
      </c>
      <c r="D22" s="95">
        <v>2.5</v>
      </c>
      <c r="E22" s="95">
        <v>1.6</v>
      </c>
      <c r="F22" s="209">
        <v>391.78</v>
      </c>
      <c r="G22" s="116">
        <f t="shared" si="1"/>
        <v>0.39177999999999996</v>
      </c>
      <c r="H22" s="210">
        <v>4</v>
      </c>
      <c r="I22" s="116">
        <f t="shared" si="2"/>
        <v>4.0000000000000001E-3</v>
      </c>
      <c r="J22" s="210">
        <v>0</v>
      </c>
      <c r="K22" s="95">
        <f t="shared" si="3"/>
        <v>0</v>
      </c>
      <c r="L22" s="123">
        <f t="shared" si="4"/>
        <v>0</v>
      </c>
      <c r="M22" s="124">
        <f t="shared" si="5"/>
        <v>0.89999999999999991</v>
      </c>
      <c r="N22" s="208">
        <v>12.25</v>
      </c>
      <c r="O22" s="144">
        <f t="shared" si="6"/>
        <v>1.2917799999999999</v>
      </c>
      <c r="P22" s="144">
        <f t="shared" si="7"/>
        <v>4.0000000000000001E-3</v>
      </c>
      <c r="Q22" s="145">
        <f t="shared" si="8"/>
        <v>1.2957799999999999</v>
      </c>
      <c r="R22" s="40"/>
    </row>
    <row r="23" spans="1:18" s="15" customFormat="1" ht="11.25" x14ac:dyDescent="0.2">
      <c r="A23" s="148">
        <v>40801</v>
      </c>
      <c r="B23" s="205">
        <v>12.792</v>
      </c>
      <c r="C23" s="95">
        <f t="shared" si="0"/>
        <v>11.474600000000001</v>
      </c>
      <c r="D23" s="95">
        <v>2.5</v>
      </c>
      <c r="E23" s="95">
        <v>1.6</v>
      </c>
      <c r="F23" s="206">
        <v>413.4</v>
      </c>
      <c r="G23" s="116">
        <f t="shared" si="1"/>
        <v>0.41339999999999999</v>
      </c>
      <c r="H23" s="207">
        <v>4</v>
      </c>
      <c r="I23" s="116">
        <f t="shared" si="2"/>
        <v>4.0000000000000001E-3</v>
      </c>
      <c r="J23" s="207">
        <v>0</v>
      </c>
      <c r="K23" s="95">
        <f t="shared" si="3"/>
        <v>0</v>
      </c>
      <c r="L23" s="123">
        <f t="shared" si="4"/>
        <v>0</v>
      </c>
      <c r="M23" s="124">
        <f t="shared" si="5"/>
        <v>0.89999999999999991</v>
      </c>
      <c r="N23" s="208">
        <v>11.85</v>
      </c>
      <c r="O23" s="144">
        <f t="shared" si="6"/>
        <v>1.3133999999999999</v>
      </c>
      <c r="P23" s="144">
        <f t="shared" si="7"/>
        <v>4.0000000000000001E-3</v>
      </c>
      <c r="Q23" s="145">
        <f t="shared" si="8"/>
        <v>1.3173999999999999</v>
      </c>
      <c r="R23" s="40"/>
    </row>
    <row r="24" spans="1:18" s="15" customFormat="1" ht="11.25" x14ac:dyDescent="0.2">
      <c r="A24" s="148">
        <v>40802</v>
      </c>
      <c r="B24" s="205">
        <v>11.429</v>
      </c>
      <c r="C24" s="95">
        <f t="shared" si="0"/>
        <v>10.101575</v>
      </c>
      <c r="D24" s="95">
        <v>2.5</v>
      </c>
      <c r="E24" s="95">
        <v>1.6</v>
      </c>
      <c r="F24" s="209">
        <v>423.42500000000001</v>
      </c>
      <c r="G24" s="116">
        <f t="shared" si="1"/>
        <v>0.423425</v>
      </c>
      <c r="H24" s="210">
        <v>4</v>
      </c>
      <c r="I24" s="116">
        <f t="shared" si="2"/>
        <v>4.0000000000000001E-3</v>
      </c>
      <c r="J24" s="210">
        <v>0</v>
      </c>
      <c r="K24" s="95">
        <f t="shared" si="3"/>
        <v>0</v>
      </c>
      <c r="L24" s="123">
        <f t="shared" si="4"/>
        <v>0</v>
      </c>
      <c r="M24" s="124">
        <f t="shared" si="5"/>
        <v>0.89999999999999991</v>
      </c>
      <c r="N24" s="208">
        <v>11.78</v>
      </c>
      <c r="O24" s="144">
        <f t="shared" si="6"/>
        <v>1.3234249999999999</v>
      </c>
      <c r="P24" s="144">
        <f t="shared" si="7"/>
        <v>4.0000000000000001E-3</v>
      </c>
      <c r="Q24" s="145">
        <f t="shared" si="8"/>
        <v>1.3274249999999999</v>
      </c>
      <c r="R24" s="40"/>
    </row>
    <row r="25" spans="1:18" s="15" customFormat="1" ht="11.25" x14ac:dyDescent="0.2">
      <c r="A25" s="148">
        <v>40803</v>
      </c>
      <c r="B25" s="205">
        <v>11.35</v>
      </c>
      <c r="C25" s="95">
        <f t="shared" si="0"/>
        <v>10.055819</v>
      </c>
      <c r="D25" s="95">
        <v>2.5</v>
      </c>
      <c r="E25" s="95">
        <v>1.6</v>
      </c>
      <c r="F25" s="206">
        <v>391.18099999999998</v>
      </c>
      <c r="G25" s="116">
        <f t="shared" si="1"/>
        <v>0.391181</v>
      </c>
      <c r="H25" s="207">
        <v>3</v>
      </c>
      <c r="I25" s="116">
        <f t="shared" si="2"/>
        <v>3.0000000000000001E-3</v>
      </c>
      <c r="J25" s="207">
        <v>0</v>
      </c>
      <c r="K25" s="95">
        <f t="shared" si="3"/>
        <v>0</v>
      </c>
      <c r="L25" s="123">
        <f t="shared" si="4"/>
        <v>0</v>
      </c>
      <c r="M25" s="124">
        <f t="shared" si="5"/>
        <v>0.89999999999999991</v>
      </c>
      <c r="N25" s="208">
        <v>11.96</v>
      </c>
      <c r="O25" s="144">
        <f t="shared" si="6"/>
        <v>1.2911809999999999</v>
      </c>
      <c r="P25" s="144">
        <f t="shared" si="7"/>
        <v>3.0000000000000001E-3</v>
      </c>
      <c r="Q25" s="145">
        <f t="shared" si="8"/>
        <v>1.2941809999999998</v>
      </c>
      <c r="R25" s="40"/>
    </row>
    <row r="26" spans="1:18" s="15" customFormat="1" ht="11.25" x14ac:dyDescent="0.2">
      <c r="A26" s="148">
        <v>40804</v>
      </c>
      <c r="B26" s="205">
        <v>11.598000000000001</v>
      </c>
      <c r="C26" s="95">
        <f t="shared" si="0"/>
        <v>10.306213</v>
      </c>
      <c r="D26" s="95">
        <v>2.5</v>
      </c>
      <c r="E26" s="95">
        <v>1.6</v>
      </c>
      <c r="F26" s="209">
        <v>388.78699999999998</v>
      </c>
      <c r="G26" s="116">
        <f t="shared" si="1"/>
        <v>0.38878699999999999</v>
      </c>
      <c r="H26" s="210">
        <v>3</v>
      </c>
      <c r="I26" s="116">
        <f t="shared" si="2"/>
        <v>3.0000000000000001E-3</v>
      </c>
      <c r="J26" s="210">
        <v>0</v>
      </c>
      <c r="K26" s="95">
        <f t="shared" si="3"/>
        <v>0</v>
      </c>
      <c r="L26" s="123">
        <f t="shared" si="4"/>
        <v>0</v>
      </c>
      <c r="M26" s="124">
        <f t="shared" si="5"/>
        <v>0.89999999999999991</v>
      </c>
      <c r="N26" s="208">
        <v>11.51</v>
      </c>
      <c r="O26" s="144">
        <f t="shared" si="6"/>
        <v>1.2887869999999999</v>
      </c>
      <c r="P26" s="144">
        <f t="shared" si="7"/>
        <v>3.0000000000000001E-3</v>
      </c>
      <c r="Q26" s="145">
        <f t="shared" si="8"/>
        <v>1.2917869999999998</v>
      </c>
      <c r="R26" s="40"/>
    </row>
    <row r="27" spans="1:18" s="15" customFormat="1" ht="11.25" x14ac:dyDescent="0.2">
      <c r="A27" s="148">
        <v>40805</v>
      </c>
      <c r="B27" s="205">
        <v>12.877000000000001</v>
      </c>
      <c r="C27" s="95">
        <f t="shared" si="0"/>
        <v>11.574739000000001</v>
      </c>
      <c r="D27" s="95">
        <v>2.5</v>
      </c>
      <c r="E27" s="95">
        <v>1.6</v>
      </c>
      <c r="F27" s="206">
        <v>399.26100000000002</v>
      </c>
      <c r="G27" s="116">
        <f t="shared" si="1"/>
        <v>0.39926100000000003</v>
      </c>
      <c r="H27" s="207">
        <v>3</v>
      </c>
      <c r="I27" s="116">
        <f t="shared" si="2"/>
        <v>3.0000000000000001E-3</v>
      </c>
      <c r="J27" s="207">
        <v>117</v>
      </c>
      <c r="K27" s="95">
        <f t="shared" si="3"/>
        <v>0.11700000000000001</v>
      </c>
      <c r="L27" s="123">
        <f t="shared" si="4"/>
        <v>5.850000000000001E-3</v>
      </c>
      <c r="M27" s="124">
        <f t="shared" si="5"/>
        <v>0.89999999999999991</v>
      </c>
      <c r="N27" s="208">
        <v>11.88</v>
      </c>
      <c r="O27" s="144">
        <f t="shared" si="6"/>
        <v>1.3051109999999999</v>
      </c>
      <c r="P27" s="144">
        <f t="shared" si="7"/>
        <v>0.11415</v>
      </c>
      <c r="Q27" s="145">
        <f t="shared" si="8"/>
        <v>1.4192609999999999</v>
      </c>
      <c r="R27" s="40"/>
    </row>
    <row r="28" spans="1:18" s="15" customFormat="1" ht="11.25" x14ac:dyDescent="0.2">
      <c r="A28" s="148">
        <v>40806</v>
      </c>
      <c r="B28" s="205">
        <v>12.211</v>
      </c>
      <c r="C28" s="95">
        <f t="shared" si="0"/>
        <v>10.917866</v>
      </c>
      <c r="D28" s="95">
        <v>2.5</v>
      </c>
      <c r="E28" s="95">
        <v>1.6</v>
      </c>
      <c r="F28" s="209">
        <v>390.13400000000001</v>
      </c>
      <c r="G28" s="116">
        <f t="shared" si="1"/>
        <v>0.39013400000000004</v>
      </c>
      <c r="H28" s="210">
        <v>3</v>
      </c>
      <c r="I28" s="116">
        <f t="shared" si="2"/>
        <v>3.0000000000000001E-3</v>
      </c>
      <c r="J28" s="210">
        <v>131</v>
      </c>
      <c r="K28" s="95">
        <f t="shared" si="3"/>
        <v>0.13100000000000001</v>
      </c>
      <c r="L28" s="123">
        <f t="shared" si="4"/>
        <v>6.5500000000000003E-3</v>
      </c>
      <c r="M28" s="124">
        <f t="shared" si="5"/>
        <v>0.89999999999999991</v>
      </c>
      <c r="N28" s="208">
        <v>11.48</v>
      </c>
      <c r="O28" s="144">
        <f t="shared" si="6"/>
        <v>1.2966839999999999</v>
      </c>
      <c r="P28" s="144">
        <f t="shared" si="7"/>
        <v>0.12745000000000001</v>
      </c>
      <c r="Q28" s="145">
        <f t="shared" si="8"/>
        <v>1.424134</v>
      </c>
      <c r="R28" s="40"/>
    </row>
    <row r="29" spans="1:18" s="15" customFormat="1" ht="11.25" x14ac:dyDescent="0.2">
      <c r="A29" s="148">
        <v>40807</v>
      </c>
      <c r="B29" s="205">
        <v>12.204000000000001</v>
      </c>
      <c r="C29" s="95">
        <f t="shared" si="0"/>
        <v>10.893183000000001</v>
      </c>
      <c r="D29" s="95">
        <v>2.5</v>
      </c>
      <c r="E29" s="95">
        <v>1.6</v>
      </c>
      <c r="F29" s="206">
        <v>406.81700000000001</v>
      </c>
      <c r="G29" s="116">
        <f t="shared" si="1"/>
        <v>0.40681699999999998</v>
      </c>
      <c r="H29" s="207">
        <v>4</v>
      </c>
      <c r="I29" s="116">
        <f t="shared" si="2"/>
        <v>4.0000000000000001E-3</v>
      </c>
      <c r="J29" s="207">
        <v>120</v>
      </c>
      <c r="K29" s="95">
        <f t="shared" si="3"/>
        <v>0.12</v>
      </c>
      <c r="L29" s="123">
        <f t="shared" si="4"/>
        <v>6.0000000000000001E-3</v>
      </c>
      <c r="M29" s="124">
        <f t="shared" si="5"/>
        <v>0.89999999999999991</v>
      </c>
      <c r="N29" s="208">
        <v>11.48</v>
      </c>
      <c r="O29" s="144">
        <f t="shared" si="6"/>
        <v>1.3128169999999999</v>
      </c>
      <c r="P29" s="144">
        <f t="shared" si="7"/>
        <v>0.11799999999999999</v>
      </c>
      <c r="Q29" s="145">
        <f t="shared" si="8"/>
        <v>1.4308169999999998</v>
      </c>
      <c r="R29" s="40"/>
    </row>
    <row r="30" spans="1:18" s="15" customFormat="1" ht="11.25" x14ac:dyDescent="0.2">
      <c r="A30" s="148">
        <v>40808</v>
      </c>
      <c r="B30" s="205">
        <v>11.96</v>
      </c>
      <c r="C30" s="95">
        <f t="shared" si="0"/>
        <v>10.579969000000002</v>
      </c>
      <c r="D30" s="95">
        <v>2.5</v>
      </c>
      <c r="E30" s="95">
        <v>1.6</v>
      </c>
      <c r="F30" s="209">
        <v>421.03100000000001</v>
      </c>
      <c r="G30" s="116">
        <f t="shared" si="1"/>
        <v>0.42103099999999999</v>
      </c>
      <c r="H30" s="210">
        <v>59</v>
      </c>
      <c r="I30" s="116">
        <f t="shared" si="2"/>
        <v>5.8999999999999997E-2</v>
      </c>
      <c r="J30" s="210">
        <v>4</v>
      </c>
      <c r="K30" s="95">
        <f t="shared" si="3"/>
        <v>4.0000000000000001E-3</v>
      </c>
      <c r="L30" s="123">
        <f t="shared" si="4"/>
        <v>2.0000000000000001E-4</v>
      </c>
      <c r="M30" s="124">
        <f t="shared" si="5"/>
        <v>0.89999999999999991</v>
      </c>
      <c r="N30" s="208">
        <v>11.48</v>
      </c>
      <c r="O30" s="144">
        <f t="shared" si="6"/>
        <v>1.3212309999999998</v>
      </c>
      <c r="P30" s="144">
        <f t="shared" si="7"/>
        <v>6.2799999999999995E-2</v>
      </c>
      <c r="Q30" s="145">
        <f t="shared" si="8"/>
        <v>1.3840309999999998</v>
      </c>
      <c r="R30" s="40"/>
    </row>
    <row r="31" spans="1:18" s="15" customFormat="1" ht="11.25" x14ac:dyDescent="0.2">
      <c r="A31" s="148">
        <v>40809</v>
      </c>
      <c r="B31" s="205">
        <v>11.693</v>
      </c>
      <c r="C31" s="95">
        <f t="shared" si="0"/>
        <v>10.395866</v>
      </c>
      <c r="D31" s="95">
        <v>2.5</v>
      </c>
      <c r="E31" s="95">
        <v>1.6</v>
      </c>
      <c r="F31" s="206">
        <v>390.13400000000001</v>
      </c>
      <c r="G31" s="116">
        <f t="shared" si="1"/>
        <v>0.39013400000000004</v>
      </c>
      <c r="H31" s="207">
        <v>7</v>
      </c>
      <c r="I31" s="116">
        <f t="shared" si="2"/>
        <v>7.0000000000000001E-3</v>
      </c>
      <c r="J31" s="207">
        <v>4</v>
      </c>
      <c r="K31" s="95">
        <f t="shared" si="3"/>
        <v>4.0000000000000001E-3</v>
      </c>
      <c r="L31" s="123">
        <f t="shared" si="4"/>
        <v>2.0000000000000001E-4</v>
      </c>
      <c r="M31" s="124">
        <f t="shared" si="5"/>
        <v>0.89999999999999991</v>
      </c>
      <c r="N31" s="208">
        <v>11.59</v>
      </c>
      <c r="O31" s="144">
        <f t="shared" si="6"/>
        <v>1.2903339999999999</v>
      </c>
      <c r="P31" s="144">
        <f t="shared" si="7"/>
        <v>1.0799999999999999E-2</v>
      </c>
      <c r="Q31" s="145">
        <f t="shared" si="8"/>
        <v>1.3011339999999998</v>
      </c>
      <c r="R31" s="40"/>
    </row>
    <row r="32" spans="1:18" s="15" customFormat="1" ht="11.25" x14ac:dyDescent="0.2">
      <c r="A32" s="148">
        <v>40810</v>
      </c>
      <c r="B32" s="205">
        <v>11.592000000000001</v>
      </c>
      <c r="C32" s="95">
        <f t="shared" si="0"/>
        <v>10.286038000000001</v>
      </c>
      <c r="D32" s="95">
        <v>2.5</v>
      </c>
      <c r="E32" s="95">
        <v>1.6</v>
      </c>
      <c r="F32" s="209">
        <v>398.96199999999999</v>
      </c>
      <c r="G32" s="116">
        <f t="shared" si="1"/>
        <v>0.39896199999999998</v>
      </c>
      <c r="H32" s="210">
        <v>7</v>
      </c>
      <c r="I32" s="116">
        <f t="shared" si="2"/>
        <v>7.0000000000000001E-3</v>
      </c>
      <c r="J32" s="210">
        <v>5</v>
      </c>
      <c r="K32" s="95">
        <f t="shared" si="3"/>
        <v>5.0000000000000001E-3</v>
      </c>
      <c r="L32" s="123">
        <f t="shared" si="4"/>
        <v>2.5000000000000001E-4</v>
      </c>
      <c r="M32" s="124">
        <f t="shared" si="5"/>
        <v>0.89999999999999991</v>
      </c>
      <c r="N32" s="208">
        <v>11.47</v>
      </c>
      <c r="O32" s="144">
        <f t="shared" si="6"/>
        <v>1.2992119999999998</v>
      </c>
      <c r="P32" s="144">
        <f t="shared" si="7"/>
        <v>1.175E-2</v>
      </c>
      <c r="Q32" s="145">
        <f t="shared" si="8"/>
        <v>1.3109619999999997</v>
      </c>
      <c r="R32" s="40"/>
    </row>
    <row r="33" spans="1:19" s="15" customFormat="1" ht="11.25" x14ac:dyDescent="0.2">
      <c r="A33" s="148">
        <v>40811</v>
      </c>
      <c r="B33" s="205">
        <v>11.285</v>
      </c>
      <c r="C33" s="95">
        <f t="shared" si="0"/>
        <v>9.9797390000000004</v>
      </c>
      <c r="D33" s="95">
        <v>2.5</v>
      </c>
      <c r="E33" s="95">
        <v>1.6</v>
      </c>
      <c r="F33" s="206">
        <v>399.26100000000002</v>
      </c>
      <c r="G33" s="116">
        <f t="shared" si="1"/>
        <v>0.39926100000000003</v>
      </c>
      <c r="H33" s="207">
        <v>6</v>
      </c>
      <c r="I33" s="116">
        <f t="shared" si="2"/>
        <v>6.0000000000000001E-3</v>
      </c>
      <c r="J33" s="207">
        <v>8</v>
      </c>
      <c r="K33" s="95">
        <f t="shared" si="3"/>
        <v>8.0000000000000002E-3</v>
      </c>
      <c r="L33" s="123">
        <f t="shared" si="4"/>
        <v>4.0000000000000002E-4</v>
      </c>
      <c r="M33" s="124">
        <f t="shared" si="5"/>
        <v>0.89999999999999991</v>
      </c>
      <c r="N33" s="208">
        <v>11.13</v>
      </c>
      <c r="O33" s="144">
        <f t="shared" si="6"/>
        <v>1.299661</v>
      </c>
      <c r="P33" s="144">
        <f t="shared" si="7"/>
        <v>1.3600000000000001E-2</v>
      </c>
      <c r="Q33" s="145">
        <f t="shared" si="8"/>
        <v>1.313261</v>
      </c>
      <c r="R33" s="40"/>
    </row>
    <row r="34" spans="1:19" s="15" customFormat="1" ht="11.25" x14ac:dyDescent="0.2">
      <c r="A34" s="148">
        <v>40812</v>
      </c>
      <c r="B34" s="205">
        <v>12.708</v>
      </c>
      <c r="C34" s="95">
        <f t="shared" si="0"/>
        <v>11.357552</v>
      </c>
      <c r="D34" s="95">
        <v>2.5</v>
      </c>
      <c r="E34" s="95">
        <v>1.6</v>
      </c>
      <c r="F34" s="209">
        <v>444.44799999999998</v>
      </c>
      <c r="G34" s="116">
        <f t="shared" si="1"/>
        <v>0.44444799999999995</v>
      </c>
      <c r="H34" s="210">
        <v>6</v>
      </c>
      <c r="I34" s="116">
        <f t="shared" si="2"/>
        <v>6.0000000000000001E-3</v>
      </c>
      <c r="J34" s="210">
        <v>7</v>
      </c>
      <c r="K34" s="95">
        <f t="shared" si="3"/>
        <v>7.0000000000000001E-3</v>
      </c>
      <c r="L34" s="123">
        <f t="shared" si="4"/>
        <v>3.5000000000000005E-4</v>
      </c>
      <c r="M34" s="124">
        <f t="shared" si="5"/>
        <v>0.89999999999999991</v>
      </c>
      <c r="N34" s="208">
        <v>11.37</v>
      </c>
      <c r="O34" s="144">
        <f t="shared" si="6"/>
        <v>1.3447979999999999</v>
      </c>
      <c r="P34" s="144">
        <f t="shared" si="7"/>
        <v>1.2650000000000002E-2</v>
      </c>
      <c r="Q34" s="145">
        <f t="shared" si="8"/>
        <v>1.357448</v>
      </c>
      <c r="R34" s="40"/>
    </row>
    <row r="35" spans="1:19" s="15" customFormat="1" ht="11.25" x14ac:dyDescent="0.2">
      <c r="A35" s="148">
        <v>40813</v>
      </c>
      <c r="B35" s="205">
        <v>12.092000000000001</v>
      </c>
      <c r="C35" s="95">
        <f t="shared" si="0"/>
        <v>10.789358</v>
      </c>
      <c r="D35" s="95">
        <v>2.5</v>
      </c>
      <c r="E35" s="95">
        <v>1.6</v>
      </c>
      <c r="F35" s="206">
        <v>396.642</v>
      </c>
      <c r="G35" s="116">
        <f t="shared" si="1"/>
        <v>0.39664199999999999</v>
      </c>
      <c r="H35" s="207">
        <v>6</v>
      </c>
      <c r="I35" s="116">
        <f t="shared" si="2"/>
        <v>6.0000000000000001E-3</v>
      </c>
      <c r="J35" s="207">
        <v>5</v>
      </c>
      <c r="K35" s="95">
        <f t="shared" si="3"/>
        <v>5.0000000000000001E-3</v>
      </c>
      <c r="L35" s="123">
        <f t="shared" si="4"/>
        <v>2.5000000000000001E-4</v>
      </c>
      <c r="M35" s="124">
        <f t="shared" si="5"/>
        <v>0.89999999999999991</v>
      </c>
      <c r="N35" s="208">
        <v>11.37</v>
      </c>
      <c r="O35" s="144">
        <f t="shared" si="6"/>
        <v>1.2968919999999999</v>
      </c>
      <c r="P35" s="144">
        <f t="shared" si="7"/>
        <v>1.0749999999999999E-2</v>
      </c>
      <c r="Q35" s="145">
        <f t="shared" si="8"/>
        <v>1.307642</v>
      </c>
      <c r="R35" s="40"/>
    </row>
    <row r="36" spans="1:19" s="15" customFormat="1" ht="11.25" x14ac:dyDescent="0.2">
      <c r="A36" s="148">
        <v>40814</v>
      </c>
      <c r="B36" s="205">
        <v>12.391</v>
      </c>
      <c r="C36" s="95">
        <f>B36-G36-I36-M36</f>
        <v>11.099729</v>
      </c>
      <c r="D36" s="95">
        <v>2.5</v>
      </c>
      <c r="E36" s="95">
        <v>1.6</v>
      </c>
      <c r="F36" s="209">
        <v>385.27100000000002</v>
      </c>
      <c r="G36" s="116">
        <f t="shared" si="1"/>
        <v>0.38527100000000003</v>
      </c>
      <c r="H36" s="210">
        <v>6</v>
      </c>
      <c r="I36" s="116">
        <f t="shared" si="2"/>
        <v>6.0000000000000001E-3</v>
      </c>
      <c r="J36" s="210">
        <v>211</v>
      </c>
      <c r="K36" s="95">
        <f t="shared" si="3"/>
        <v>0.21099999999999999</v>
      </c>
      <c r="L36" s="123">
        <f t="shared" si="4"/>
        <v>1.055E-2</v>
      </c>
      <c r="M36" s="124">
        <f>D36-E36</f>
        <v>0.89999999999999991</v>
      </c>
      <c r="N36" s="208">
        <v>11.48</v>
      </c>
      <c r="O36" s="144">
        <f>G36+L36+M36</f>
        <v>1.2958209999999999</v>
      </c>
      <c r="P36" s="144">
        <f t="shared" si="7"/>
        <v>0.20644999999999999</v>
      </c>
      <c r="Q36" s="145">
        <f t="shared" si="8"/>
        <v>1.5022709999999999</v>
      </c>
      <c r="R36" s="40"/>
    </row>
    <row r="37" spans="1:19" s="15" customFormat="1" ht="11.25" x14ac:dyDescent="0.2">
      <c r="A37" s="148">
        <v>40815</v>
      </c>
      <c r="B37" s="205">
        <v>11.964</v>
      </c>
      <c r="C37" s="95">
        <f>B37-G37-I37-M37</f>
        <v>10.66854</v>
      </c>
      <c r="D37" s="95">
        <v>2.5</v>
      </c>
      <c r="E37" s="95">
        <v>1.6</v>
      </c>
      <c r="F37" s="206">
        <v>389.46</v>
      </c>
      <c r="G37" s="116">
        <f t="shared" si="1"/>
        <v>0.38945999999999997</v>
      </c>
      <c r="H37" s="207">
        <v>6</v>
      </c>
      <c r="I37" s="116">
        <f t="shared" si="2"/>
        <v>6.0000000000000001E-3</v>
      </c>
      <c r="J37" s="207">
        <v>5</v>
      </c>
      <c r="K37" s="95">
        <f t="shared" si="3"/>
        <v>5.0000000000000001E-3</v>
      </c>
      <c r="L37" s="123">
        <f t="shared" si="4"/>
        <v>2.5000000000000001E-4</v>
      </c>
      <c r="M37" s="124">
        <f>D37-E37</f>
        <v>0.89999999999999991</v>
      </c>
      <c r="N37" s="208">
        <v>12.83</v>
      </c>
      <c r="O37" s="144">
        <f>G37+L37+M37</f>
        <v>1.2897099999999999</v>
      </c>
      <c r="P37" s="144">
        <f t="shared" si="7"/>
        <v>1.0749999999999999E-2</v>
      </c>
      <c r="Q37" s="145">
        <f t="shared" si="8"/>
        <v>1.3004599999999999</v>
      </c>
      <c r="R37" s="40"/>
    </row>
    <row r="38" spans="1:19" s="15" customFormat="1" ht="12" thickBot="1" x14ac:dyDescent="0.25">
      <c r="A38" s="151">
        <v>40816</v>
      </c>
      <c r="B38" s="217">
        <v>11.433999999999999</v>
      </c>
      <c r="C38" s="153">
        <f>B38-G38-I38-M38</f>
        <v>10.139539999999998</v>
      </c>
      <c r="D38" s="153">
        <v>2.5</v>
      </c>
      <c r="E38" s="153">
        <v>1.6</v>
      </c>
      <c r="F38" s="218">
        <v>389.46</v>
      </c>
      <c r="G38" s="152">
        <f t="shared" si="1"/>
        <v>0.38945999999999997</v>
      </c>
      <c r="H38" s="219">
        <v>5</v>
      </c>
      <c r="I38" s="152">
        <f t="shared" si="2"/>
        <v>5.0000000000000001E-3</v>
      </c>
      <c r="J38" s="219">
        <v>5</v>
      </c>
      <c r="K38" s="153">
        <f t="shared" si="3"/>
        <v>5.0000000000000001E-3</v>
      </c>
      <c r="L38" s="156">
        <f t="shared" si="4"/>
        <v>2.5000000000000001E-4</v>
      </c>
      <c r="M38" s="157">
        <f>D38-E38</f>
        <v>0.89999999999999991</v>
      </c>
      <c r="N38" s="220">
        <v>12.23</v>
      </c>
      <c r="O38" s="158">
        <f>G38+L38+M38</f>
        <v>1.2897099999999999</v>
      </c>
      <c r="P38" s="158">
        <f t="shared" si="7"/>
        <v>9.75E-3</v>
      </c>
      <c r="Q38" s="159">
        <f t="shared" si="8"/>
        <v>1.2994599999999998</v>
      </c>
      <c r="R38" s="40"/>
    </row>
    <row r="39" spans="1:19" s="15" customFormat="1" ht="11.25" x14ac:dyDescent="0.2">
      <c r="A39" s="35"/>
      <c r="B39" s="66"/>
      <c r="C39" s="10"/>
      <c r="D39" s="10"/>
      <c r="E39" s="13"/>
      <c r="F39" s="10"/>
      <c r="G39" s="10"/>
      <c r="H39" s="36"/>
      <c r="I39" s="36"/>
      <c r="J39" s="36"/>
      <c r="K39" s="36"/>
      <c r="L39" s="10"/>
      <c r="M39" s="13"/>
      <c r="N39" s="13"/>
      <c r="O39" s="11"/>
      <c r="P39" s="11"/>
      <c r="Q39" s="11"/>
      <c r="R39" s="11"/>
      <c r="S39" s="27"/>
    </row>
    <row r="40" spans="1:19" s="15" customFormat="1" ht="2.25" customHeight="1" x14ac:dyDescent="0.2">
      <c r="A40" s="35"/>
      <c r="B40" s="66"/>
      <c r="C40" s="10"/>
      <c r="D40" s="10"/>
      <c r="E40" s="13"/>
      <c r="F40" s="10"/>
      <c r="G40" s="10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12.75" customHeight="1" x14ac:dyDescent="0.2">
      <c r="A41" s="78" t="s">
        <v>33</v>
      </c>
      <c r="B41" s="79"/>
      <c r="C41" s="80"/>
      <c r="D41" s="80"/>
      <c r="E41" s="81"/>
      <c r="F41" s="80"/>
      <c r="G41" s="80"/>
      <c r="H41" s="82"/>
      <c r="I41" s="82"/>
      <c r="J41" s="82"/>
      <c r="K41" s="82"/>
      <c r="L41" s="80"/>
      <c r="M41" s="81"/>
      <c r="N41" s="81"/>
      <c r="O41" s="83"/>
      <c r="P41" s="83"/>
      <c r="Q41" s="11"/>
      <c r="R41" s="11"/>
      <c r="S41" s="27"/>
    </row>
    <row r="42" spans="1:19" s="15" customFormat="1" ht="12.75" customHeight="1" x14ac:dyDescent="0.2">
      <c r="A42" s="78" t="s">
        <v>34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2.75" customHeight="1" x14ac:dyDescent="0.2">
      <c r="A43" s="78" t="s">
        <v>35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2.75" customHeight="1" x14ac:dyDescent="0.2">
      <c r="A44" s="84" t="s">
        <v>36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2.75" customHeight="1" x14ac:dyDescent="0.2">
      <c r="A45" s="84" t="s">
        <v>37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2.75" customHeight="1" x14ac:dyDescent="0.2">
      <c r="A46" s="84" t="s">
        <v>38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2.75" customHeight="1" x14ac:dyDescent="0.2">
      <c r="A47" s="84" t="s">
        <v>39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2.75" customHeight="1" x14ac:dyDescent="0.2">
      <c r="A48" s="84" t="s">
        <v>40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2.75" customHeight="1" x14ac:dyDescent="0.2">
      <c r="A49" s="84" t="s">
        <v>41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5" customFormat="1" ht="12.75" customHeight="1" x14ac:dyDescent="0.2">
      <c r="A50" s="78" t="s">
        <v>42</v>
      </c>
      <c r="B50" s="85"/>
      <c r="C50" s="80"/>
      <c r="D50" s="80"/>
      <c r="E50" s="81"/>
      <c r="F50" s="80"/>
      <c r="G50" s="80"/>
      <c r="H50" s="80"/>
      <c r="I50" s="80"/>
      <c r="J50" s="80"/>
      <c r="K50" s="80"/>
      <c r="L50" s="80"/>
      <c r="M50" s="86"/>
      <c r="N50" s="81"/>
      <c r="O50" s="83"/>
      <c r="P50" s="87"/>
      <c r="Q50" s="14"/>
      <c r="R50" s="14"/>
      <c r="S50" s="14"/>
    </row>
    <row r="51" spans="1:19" s="15" customFormat="1" ht="12.75" customHeight="1" x14ac:dyDescent="0.2">
      <c r="A51" s="78" t="s">
        <v>43</v>
      </c>
      <c r="B51" s="79"/>
      <c r="C51" s="80"/>
      <c r="D51" s="80"/>
      <c r="E51" s="81"/>
      <c r="F51" s="80"/>
      <c r="G51" s="80"/>
      <c r="H51" s="82"/>
      <c r="I51" s="82"/>
      <c r="J51" s="82"/>
      <c r="K51" s="82"/>
      <c r="L51" s="80"/>
      <c r="M51" s="81"/>
      <c r="N51" s="81"/>
      <c r="O51" s="83"/>
      <c r="P51" s="83"/>
      <c r="Q51" s="11"/>
      <c r="R51" s="11"/>
      <c r="S51" s="27"/>
    </row>
    <row r="52" spans="1:19" s="5" customFormat="1" ht="12.75" customHeight="1" x14ac:dyDescent="0.2">
      <c r="A52" s="84" t="s">
        <v>44</v>
      </c>
      <c r="B52" s="85"/>
      <c r="C52" s="80"/>
      <c r="D52" s="80"/>
      <c r="E52" s="81"/>
      <c r="F52" s="80"/>
      <c r="G52" s="80"/>
      <c r="H52" s="80"/>
      <c r="I52" s="80"/>
      <c r="J52" s="80"/>
      <c r="K52" s="80"/>
      <c r="L52" s="80"/>
      <c r="M52" s="86"/>
      <c r="N52" s="81"/>
      <c r="O52" s="83"/>
      <c r="P52" s="87"/>
      <c r="Q52" s="14"/>
      <c r="R52" s="14"/>
      <c r="S52" s="14"/>
    </row>
    <row r="53" spans="1:19" s="5" customFormat="1" ht="12.75" customHeight="1" x14ac:dyDescent="0.2">
      <c r="A53" s="78" t="s">
        <v>45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2.75" customHeight="1" x14ac:dyDescent="0.2">
      <c r="A54" s="78"/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2.75" customHeight="1" x14ac:dyDescent="0.2">
      <c r="A55" s="84" t="s">
        <v>24</v>
      </c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.75" customHeight="1" x14ac:dyDescent="0.2">
      <c r="A56" s="84" t="s">
        <v>25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4.25" customHeight="1" x14ac:dyDescent="0.2">
      <c r="A57" s="51"/>
      <c r="B57" s="67"/>
      <c r="C57" s="10"/>
      <c r="D57" s="10"/>
      <c r="E57" s="13"/>
      <c r="F57" s="10"/>
      <c r="G57" s="10"/>
      <c r="H57" s="10"/>
      <c r="I57" s="10"/>
      <c r="J57" s="10"/>
      <c r="K57" s="10"/>
      <c r="L57" s="10"/>
      <c r="M57" s="12"/>
      <c r="N57" s="13"/>
      <c r="O57" s="11"/>
      <c r="P57" s="14"/>
      <c r="Q57" s="14"/>
      <c r="R57" s="14"/>
      <c r="S57" s="14"/>
    </row>
    <row r="58" spans="1:19" s="5" customFormat="1" ht="14.25" customHeight="1" x14ac:dyDescent="0.2"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1.25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A60" s="32"/>
      <c r="B60" s="67"/>
      <c r="C60" s="10"/>
      <c r="D60" s="10"/>
      <c r="E60" s="13"/>
      <c r="F60" s="17"/>
      <c r="G60" s="17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4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0"/>
      <c r="G62" s="10"/>
      <c r="H62" s="10"/>
      <c r="I62" s="10"/>
      <c r="J62" s="10"/>
      <c r="K62" s="10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18"/>
      <c r="B63" s="68"/>
      <c r="C63" s="4"/>
      <c r="D63" s="4"/>
      <c r="E63" s="4"/>
      <c r="F63" s="4"/>
      <c r="G63" s="4"/>
      <c r="H63" s="4"/>
      <c r="I63" s="4"/>
      <c r="J63" s="4"/>
      <c r="K63" s="4"/>
      <c r="M63" s="12"/>
      <c r="N63" s="4"/>
      <c r="O63" s="4"/>
      <c r="P63" s="23"/>
      <c r="Q63" s="23"/>
      <c r="R63" s="23"/>
      <c r="S63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9" sqref="A9:Q39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1.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1.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1.5" customHeight="1" x14ac:dyDescent="0.2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0.75" customHeight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2.75" customHeight="1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7"/>
      <c r="D8" s="413"/>
      <c r="E8" s="413"/>
      <c r="F8" s="413"/>
      <c r="G8" s="413"/>
      <c r="H8" s="407"/>
      <c r="I8" s="407"/>
      <c r="J8" s="407"/>
      <c r="K8" s="407"/>
      <c r="L8" s="418"/>
      <c r="M8" s="411"/>
      <c r="N8" s="413"/>
      <c r="O8" s="407"/>
      <c r="P8" s="407"/>
      <c r="Q8" s="407"/>
      <c r="R8" s="42"/>
    </row>
    <row r="9" spans="1:19" s="15" customFormat="1" ht="11.25" x14ac:dyDescent="0.2">
      <c r="A9" s="185">
        <v>40817</v>
      </c>
      <c r="B9" s="186">
        <v>11.544</v>
      </c>
      <c r="C9" s="119">
        <f>B9-G9-I9-M9</f>
        <v>10.334576999999999</v>
      </c>
      <c r="D9" s="119">
        <v>2.5</v>
      </c>
      <c r="E9" s="119">
        <v>1.7</v>
      </c>
      <c r="F9" s="186">
        <v>404.423</v>
      </c>
      <c r="G9" s="118">
        <f>F9/1000</f>
        <v>0.40442299999999998</v>
      </c>
      <c r="H9" s="221">
        <v>5</v>
      </c>
      <c r="I9" s="118">
        <f>H9/1000</f>
        <v>5.0000000000000001E-3</v>
      </c>
      <c r="J9" s="221">
        <v>5</v>
      </c>
      <c r="K9" s="119">
        <f>J9/1000</f>
        <v>5.0000000000000001E-3</v>
      </c>
      <c r="L9" s="120">
        <f>K9*0.05</f>
        <v>2.5000000000000001E-4</v>
      </c>
      <c r="M9" s="222">
        <f>D9-E9</f>
        <v>0.8</v>
      </c>
      <c r="N9" s="119">
        <v>11.73</v>
      </c>
      <c r="O9" s="223">
        <f>G9+L9+M9</f>
        <v>1.2046730000000001</v>
      </c>
      <c r="P9" s="223">
        <f>I9+K9-L9</f>
        <v>9.75E-3</v>
      </c>
      <c r="Q9" s="181">
        <f>O9+P9</f>
        <v>1.214423</v>
      </c>
      <c r="R9" s="40"/>
    </row>
    <row r="10" spans="1:19" s="15" customFormat="1" ht="11.25" x14ac:dyDescent="0.2">
      <c r="A10" s="188">
        <v>40818</v>
      </c>
      <c r="B10" s="125">
        <v>11.302</v>
      </c>
      <c r="C10" s="95">
        <f t="shared" ref="C10:C39" si="0">B10-G10-I10-M10</f>
        <v>10.119060999999999</v>
      </c>
      <c r="D10" s="95">
        <v>2.5</v>
      </c>
      <c r="E10" s="95">
        <v>1.7</v>
      </c>
      <c r="F10" s="125">
        <v>377.93900000000002</v>
      </c>
      <c r="G10" s="116">
        <f t="shared" ref="G10:G39" si="1">F10/1000</f>
        <v>0.37793900000000002</v>
      </c>
      <c r="H10" s="224">
        <v>5</v>
      </c>
      <c r="I10" s="116">
        <f t="shared" ref="I10:I39" si="2">H10/1000</f>
        <v>5.0000000000000001E-3</v>
      </c>
      <c r="J10" s="224">
        <v>5</v>
      </c>
      <c r="K10" s="95">
        <f t="shared" ref="K10:K39" si="3">J10/1000</f>
        <v>5.0000000000000001E-3</v>
      </c>
      <c r="L10" s="123">
        <f t="shared" ref="L10:L39" si="4">K10*0.05</f>
        <v>2.5000000000000001E-4</v>
      </c>
      <c r="M10" s="164">
        <f t="shared" ref="M10:M39" si="5">D10-E10</f>
        <v>0.8</v>
      </c>
      <c r="N10" s="95">
        <v>11.32</v>
      </c>
      <c r="O10" s="178">
        <f t="shared" ref="O10:O39" si="6">G10+L10+M10</f>
        <v>1.1781890000000002</v>
      </c>
      <c r="P10" s="178">
        <f t="shared" ref="P10:P39" si="7">I10+K10-L10</f>
        <v>9.75E-3</v>
      </c>
      <c r="Q10" s="182">
        <f>O10+P10</f>
        <v>1.1879390000000001</v>
      </c>
      <c r="R10" s="40"/>
    </row>
    <row r="11" spans="1:19" s="15" customFormat="1" ht="11.25" x14ac:dyDescent="0.2">
      <c r="A11" s="188">
        <v>40819</v>
      </c>
      <c r="B11" s="125">
        <v>11.571</v>
      </c>
      <c r="C11" s="95">
        <f t="shared" si="0"/>
        <v>10.354469999999997</v>
      </c>
      <c r="D11" s="95">
        <v>2.5</v>
      </c>
      <c r="E11" s="95">
        <v>1.7</v>
      </c>
      <c r="F11" s="125">
        <v>411.53</v>
      </c>
      <c r="G11" s="116">
        <f t="shared" si="1"/>
        <v>0.41152999999999995</v>
      </c>
      <c r="H11" s="224">
        <v>5</v>
      </c>
      <c r="I11" s="116">
        <f t="shared" si="2"/>
        <v>5.0000000000000001E-3</v>
      </c>
      <c r="J11" s="224">
        <v>5</v>
      </c>
      <c r="K11" s="95">
        <f t="shared" si="3"/>
        <v>5.0000000000000001E-3</v>
      </c>
      <c r="L11" s="123">
        <f t="shared" si="4"/>
        <v>2.5000000000000001E-4</v>
      </c>
      <c r="M11" s="164">
        <f t="shared" si="5"/>
        <v>0.8</v>
      </c>
      <c r="N11" s="95">
        <v>11.13</v>
      </c>
      <c r="O11" s="178">
        <f t="shared" si="6"/>
        <v>1.2117800000000001</v>
      </c>
      <c r="P11" s="178">
        <f t="shared" si="7"/>
        <v>9.75E-3</v>
      </c>
      <c r="Q11" s="182">
        <f t="shared" ref="Q11:Q39" si="8">O11+P11</f>
        <v>1.22153</v>
      </c>
      <c r="R11" s="40"/>
    </row>
    <row r="12" spans="1:19" s="15" customFormat="1" ht="11.25" x14ac:dyDescent="0.2">
      <c r="A12" s="188">
        <v>40820</v>
      </c>
      <c r="B12" s="125">
        <v>12.045</v>
      </c>
      <c r="C12" s="95">
        <f t="shared" si="0"/>
        <v>10.826225999999998</v>
      </c>
      <c r="D12" s="95">
        <v>2.5</v>
      </c>
      <c r="E12" s="95">
        <v>1.7</v>
      </c>
      <c r="F12" s="125">
        <v>413.774</v>
      </c>
      <c r="G12" s="116">
        <f t="shared" si="1"/>
        <v>0.41377399999999998</v>
      </c>
      <c r="H12" s="224">
        <v>5</v>
      </c>
      <c r="I12" s="116">
        <f t="shared" si="2"/>
        <v>5.0000000000000001E-3</v>
      </c>
      <c r="J12" s="224">
        <v>5</v>
      </c>
      <c r="K12" s="95">
        <f t="shared" si="3"/>
        <v>5.0000000000000001E-3</v>
      </c>
      <c r="L12" s="123">
        <f t="shared" si="4"/>
        <v>2.5000000000000001E-4</v>
      </c>
      <c r="M12" s="164">
        <f t="shared" si="5"/>
        <v>0.8</v>
      </c>
      <c r="N12" s="95">
        <v>11</v>
      </c>
      <c r="O12" s="178">
        <f t="shared" si="6"/>
        <v>1.214024</v>
      </c>
      <c r="P12" s="178">
        <f t="shared" si="7"/>
        <v>9.75E-3</v>
      </c>
      <c r="Q12" s="182">
        <f t="shared" si="8"/>
        <v>1.2237739999999999</v>
      </c>
      <c r="R12" s="40"/>
    </row>
    <row r="13" spans="1:19" s="15" customFormat="1" ht="11.25" x14ac:dyDescent="0.2">
      <c r="A13" s="188">
        <v>40821</v>
      </c>
      <c r="B13" s="125">
        <v>11.804</v>
      </c>
      <c r="C13" s="95">
        <f t="shared" si="0"/>
        <v>10.611893999999999</v>
      </c>
      <c r="D13" s="95">
        <v>2.5</v>
      </c>
      <c r="E13" s="95">
        <v>1.7</v>
      </c>
      <c r="F13" s="125">
        <v>361.10599999999999</v>
      </c>
      <c r="G13" s="116">
        <f t="shared" si="1"/>
        <v>0.36110599999999998</v>
      </c>
      <c r="H13" s="224">
        <v>31</v>
      </c>
      <c r="I13" s="116">
        <f t="shared" si="2"/>
        <v>3.1E-2</v>
      </c>
      <c r="J13" s="224">
        <v>5</v>
      </c>
      <c r="K13" s="95">
        <f t="shared" si="3"/>
        <v>5.0000000000000001E-3</v>
      </c>
      <c r="L13" s="123">
        <f t="shared" si="4"/>
        <v>2.5000000000000001E-4</v>
      </c>
      <c r="M13" s="164">
        <f t="shared" si="5"/>
        <v>0.8</v>
      </c>
      <c r="N13" s="95">
        <v>10.64</v>
      </c>
      <c r="O13" s="178">
        <f t="shared" si="6"/>
        <v>1.1613560000000001</v>
      </c>
      <c r="P13" s="178">
        <f t="shared" si="7"/>
        <v>3.5749999999999997E-2</v>
      </c>
      <c r="Q13" s="182">
        <f t="shared" si="8"/>
        <v>1.197106</v>
      </c>
      <c r="R13" s="40"/>
    </row>
    <row r="14" spans="1:19" s="15" customFormat="1" ht="11.25" x14ac:dyDescent="0.2">
      <c r="A14" s="188">
        <v>40822</v>
      </c>
      <c r="B14" s="125">
        <v>11.916</v>
      </c>
      <c r="C14" s="95">
        <f t="shared" si="0"/>
        <v>10.765080999999999</v>
      </c>
      <c r="D14" s="95">
        <v>2.5</v>
      </c>
      <c r="E14" s="95">
        <v>1.7</v>
      </c>
      <c r="F14" s="125">
        <v>345.91899999999998</v>
      </c>
      <c r="G14" s="116">
        <f t="shared" si="1"/>
        <v>0.34591899999999998</v>
      </c>
      <c r="H14" s="224">
        <v>5</v>
      </c>
      <c r="I14" s="116">
        <f t="shared" si="2"/>
        <v>5.0000000000000001E-3</v>
      </c>
      <c r="J14" s="224">
        <v>5</v>
      </c>
      <c r="K14" s="95">
        <f t="shared" si="3"/>
        <v>5.0000000000000001E-3</v>
      </c>
      <c r="L14" s="123">
        <f t="shared" si="4"/>
        <v>2.5000000000000001E-4</v>
      </c>
      <c r="M14" s="164">
        <f t="shared" si="5"/>
        <v>0.8</v>
      </c>
      <c r="N14" s="95">
        <v>10.64</v>
      </c>
      <c r="O14" s="178">
        <f t="shared" si="6"/>
        <v>1.146169</v>
      </c>
      <c r="P14" s="178">
        <f t="shared" si="7"/>
        <v>9.75E-3</v>
      </c>
      <c r="Q14" s="182">
        <f t="shared" si="8"/>
        <v>1.1559189999999999</v>
      </c>
      <c r="R14" s="40"/>
    </row>
    <row r="15" spans="1:19" s="15" customFormat="1" ht="11.25" x14ac:dyDescent="0.2">
      <c r="A15" s="188">
        <v>40823</v>
      </c>
      <c r="B15" s="125">
        <v>11.087</v>
      </c>
      <c r="C15" s="95">
        <f t="shared" si="0"/>
        <v>9.8942599999999974</v>
      </c>
      <c r="D15" s="95">
        <v>2.5</v>
      </c>
      <c r="E15" s="95">
        <v>1.7</v>
      </c>
      <c r="F15" s="125">
        <v>387.74</v>
      </c>
      <c r="G15" s="116">
        <f t="shared" si="1"/>
        <v>0.38774000000000003</v>
      </c>
      <c r="H15" s="224">
        <v>5</v>
      </c>
      <c r="I15" s="116">
        <f t="shared" si="2"/>
        <v>5.0000000000000001E-3</v>
      </c>
      <c r="J15" s="224">
        <v>5</v>
      </c>
      <c r="K15" s="95">
        <f t="shared" si="3"/>
        <v>5.0000000000000001E-3</v>
      </c>
      <c r="L15" s="123">
        <f t="shared" si="4"/>
        <v>2.5000000000000001E-4</v>
      </c>
      <c r="M15" s="164">
        <f t="shared" si="5"/>
        <v>0.8</v>
      </c>
      <c r="N15" s="95">
        <v>10.29</v>
      </c>
      <c r="O15" s="178">
        <f t="shared" si="6"/>
        <v>1.1879900000000001</v>
      </c>
      <c r="P15" s="178">
        <f t="shared" si="7"/>
        <v>9.75E-3</v>
      </c>
      <c r="Q15" s="182">
        <f t="shared" si="8"/>
        <v>1.19774</v>
      </c>
      <c r="R15" s="40"/>
    </row>
    <row r="16" spans="1:19" s="15" customFormat="1" ht="11.25" x14ac:dyDescent="0.2">
      <c r="A16" s="188">
        <v>40824</v>
      </c>
      <c r="B16" s="125">
        <v>11.086</v>
      </c>
      <c r="C16" s="95">
        <f t="shared" si="0"/>
        <v>9.8802429999999983</v>
      </c>
      <c r="D16" s="95">
        <v>2.5</v>
      </c>
      <c r="E16" s="95">
        <v>1.7</v>
      </c>
      <c r="F16" s="125">
        <v>400.75700000000001</v>
      </c>
      <c r="G16" s="116">
        <f t="shared" si="1"/>
        <v>0.40075700000000003</v>
      </c>
      <c r="H16" s="224">
        <v>5</v>
      </c>
      <c r="I16" s="116">
        <f t="shared" si="2"/>
        <v>5.0000000000000001E-3</v>
      </c>
      <c r="J16" s="224">
        <v>5</v>
      </c>
      <c r="K16" s="95">
        <f t="shared" si="3"/>
        <v>5.0000000000000001E-3</v>
      </c>
      <c r="L16" s="123">
        <f t="shared" si="4"/>
        <v>2.5000000000000001E-4</v>
      </c>
      <c r="M16" s="164">
        <f t="shared" si="5"/>
        <v>0.8</v>
      </c>
      <c r="N16" s="95">
        <v>9.58</v>
      </c>
      <c r="O16" s="178">
        <f t="shared" si="6"/>
        <v>1.2010070000000002</v>
      </c>
      <c r="P16" s="178">
        <f t="shared" si="7"/>
        <v>9.75E-3</v>
      </c>
      <c r="Q16" s="182">
        <f t="shared" si="8"/>
        <v>1.2107570000000001</v>
      </c>
      <c r="R16" s="40"/>
    </row>
    <row r="17" spans="1:18" s="15" customFormat="1" ht="11.25" x14ac:dyDescent="0.2">
      <c r="A17" s="188">
        <v>40825</v>
      </c>
      <c r="B17" s="125">
        <v>10.815</v>
      </c>
      <c r="C17" s="95">
        <f t="shared" si="0"/>
        <v>9.6197919999999986</v>
      </c>
      <c r="D17" s="95">
        <v>2.5</v>
      </c>
      <c r="E17" s="95">
        <v>1.7</v>
      </c>
      <c r="F17" s="125">
        <v>390.20800000000003</v>
      </c>
      <c r="G17" s="116">
        <f t="shared" si="1"/>
        <v>0.390208</v>
      </c>
      <c r="H17" s="224">
        <v>5</v>
      </c>
      <c r="I17" s="116">
        <f t="shared" si="2"/>
        <v>5.0000000000000001E-3</v>
      </c>
      <c r="J17" s="224">
        <v>4</v>
      </c>
      <c r="K17" s="95">
        <f t="shared" si="3"/>
        <v>4.0000000000000001E-3</v>
      </c>
      <c r="L17" s="123">
        <f t="shared" si="4"/>
        <v>2.0000000000000001E-4</v>
      </c>
      <c r="M17" s="164">
        <f t="shared" si="5"/>
        <v>0.8</v>
      </c>
      <c r="N17" s="95">
        <v>9.7200000000000006</v>
      </c>
      <c r="O17" s="178">
        <f t="shared" si="6"/>
        <v>1.1904080000000001</v>
      </c>
      <c r="P17" s="178">
        <f t="shared" si="7"/>
        <v>8.8000000000000005E-3</v>
      </c>
      <c r="Q17" s="182">
        <f t="shared" si="8"/>
        <v>1.1992080000000001</v>
      </c>
      <c r="R17" s="40"/>
    </row>
    <row r="18" spans="1:18" s="15" customFormat="1" ht="11.25" x14ac:dyDescent="0.2">
      <c r="A18" s="188">
        <v>40826</v>
      </c>
      <c r="B18" s="125">
        <v>11.212999999999999</v>
      </c>
      <c r="C18" s="95">
        <f t="shared" si="0"/>
        <v>10.100880999999998</v>
      </c>
      <c r="D18" s="95">
        <v>2.5</v>
      </c>
      <c r="E18" s="95">
        <v>1.7</v>
      </c>
      <c r="F18" s="125">
        <v>306.11900000000003</v>
      </c>
      <c r="G18" s="116">
        <f t="shared" si="1"/>
        <v>0.30611900000000003</v>
      </c>
      <c r="H18" s="224">
        <v>6</v>
      </c>
      <c r="I18" s="116">
        <f t="shared" si="2"/>
        <v>6.0000000000000001E-3</v>
      </c>
      <c r="J18" s="224">
        <v>5</v>
      </c>
      <c r="K18" s="95">
        <f t="shared" si="3"/>
        <v>5.0000000000000001E-3</v>
      </c>
      <c r="L18" s="123">
        <f t="shared" si="4"/>
        <v>2.5000000000000001E-4</v>
      </c>
      <c r="M18" s="164">
        <f t="shared" si="5"/>
        <v>0.8</v>
      </c>
      <c r="N18" s="95">
        <v>9.89</v>
      </c>
      <c r="O18" s="178">
        <f t="shared" si="6"/>
        <v>1.1063689999999999</v>
      </c>
      <c r="P18" s="178">
        <f t="shared" si="7"/>
        <v>1.0749999999999999E-2</v>
      </c>
      <c r="Q18" s="182">
        <f t="shared" si="8"/>
        <v>1.117119</v>
      </c>
      <c r="R18" s="40"/>
    </row>
    <row r="19" spans="1:18" s="15" customFormat="1" ht="11.25" x14ac:dyDescent="0.2">
      <c r="A19" s="188">
        <v>40827</v>
      </c>
      <c r="B19" s="125">
        <v>10.661</v>
      </c>
      <c r="C19" s="95">
        <f t="shared" si="0"/>
        <v>9.6949149999999982</v>
      </c>
      <c r="D19" s="95">
        <v>2.5</v>
      </c>
      <c r="E19" s="95">
        <v>1.7</v>
      </c>
      <c r="F19" s="125">
        <v>160.08500000000001</v>
      </c>
      <c r="G19" s="116">
        <f t="shared" si="1"/>
        <v>0.16008500000000001</v>
      </c>
      <c r="H19" s="224">
        <v>6</v>
      </c>
      <c r="I19" s="116">
        <f t="shared" si="2"/>
        <v>6.0000000000000001E-3</v>
      </c>
      <c r="J19" s="224">
        <v>4</v>
      </c>
      <c r="K19" s="95">
        <f t="shared" si="3"/>
        <v>4.0000000000000001E-3</v>
      </c>
      <c r="L19" s="123">
        <f t="shared" si="4"/>
        <v>2.0000000000000001E-4</v>
      </c>
      <c r="M19" s="164">
        <f t="shared" si="5"/>
        <v>0.8</v>
      </c>
      <c r="N19" s="95">
        <v>10.029999999999999</v>
      </c>
      <c r="O19" s="178">
        <f t="shared" si="6"/>
        <v>0.96028500000000006</v>
      </c>
      <c r="P19" s="178">
        <f t="shared" si="7"/>
        <v>9.7999999999999997E-3</v>
      </c>
      <c r="Q19" s="182">
        <f t="shared" si="8"/>
        <v>0.97008500000000009</v>
      </c>
      <c r="R19" s="40"/>
    </row>
    <row r="20" spans="1:18" s="15" customFormat="1" ht="11.25" x14ac:dyDescent="0.2">
      <c r="A20" s="188">
        <v>40828</v>
      </c>
      <c r="B20" s="125">
        <v>11.379</v>
      </c>
      <c r="C20" s="95">
        <f t="shared" si="0"/>
        <v>10.408813</v>
      </c>
      <c r="D20" s="95">
        <v>2.5</v>
      </c>
      <c r="E20" s="95">
        <v>1.7</v>
      </c>
      <c r="F20" s="125">
        <v>159.18700000000001</v>
      </c>
      <c r="G20" s="116">
        <f t="shared" si="1"/>
        <v>0.15918700000000002</v>
      </c>
      <c r="H20" s="224">
        <v>11</v>
      </c>
      <c r="I20" s="116">
        <f t="shared" si="2"/>
        <v>1.0999999999999999E-2</v>
      </c>
      <c r="J20" s="224">
        <v>3</v>
      </c>
      <c r="K20" s="95">
        <f t="shared" si="3"/>
        <v>3.0000000000000001E-3</v>
      </c>
      <c r="L20" s="123">
        <f t="shared" si="4"/>
        <v>1.5000000000000001E-4</v>
      </c>
      <c r="M20" s="164">
        <f t="shared" si="5"/>
        <v>0.8</v>
      </c>
      <c r="N20" s="95">
        <v>10.89</v>
      </c>
      <c r="O20" s="178">
        <f t="shared" si="6"/>
        <v>0.95933700000000011</v>
      </c>
      <c r="P20" s="178">
        <f t="shared" si="7"/>
        <v>1.3849999999999998E-2</v>
      </c>
      <c r="Q20" s="182">
        <f t="shared" si="8"/>
        <v>0.97318700000000014</v>
      </c>
      <c r="R20" s="40"/>
    </row>
    <row r="21" spans="1:18" s="15" customFormat="1" ht="11.25" x14ac:dyDescent="0.2">
      <c r="A21" s="188">
        <v>40829</v>
      </c>
      <c r="B21" s="125">
        <v>11.614000000000001</v>
      </c>
      <c r="C21" s="95">
        <f t="shared" si="0"/>
        <v>10.634371</v>
      </c>
      <c r="D21" s="95">
        <v>2.5</v>
      </c>
      <c r="E21" s="95">
        <v>1.7</v>
      </c>
      <c r="F21" s="125">
        <v>162.62899999999999</v>
      </c>
      <c r="G21" s="116">
        <f t="shared" si="1"/>
        <v>0.162629</v>
      </c>
      <c r="H21" s="224">
        <v>17</v>
      </c>
      <c r="I21" s="116">
        <f t="shared" si="2"/>
        <v>1.7000000000000001E-2</v>
      </c>
      <c r="J21" s="224">
        <v>3</v>
      </c>
      <c r="K21" s="95">
        <f t="shared" si="3"/>
        <v>3.0000000000000001E-3</v>
      </c>
      <c r="L21" s="123">
        <f t="shared" si="4"/>
        <v>1.5000000000000001E-4</v>
      </c>
      <c r="M21" s="164">
        <f t="shared" si="5"/>
        <v>0.8</v>
      </c>
      <c r="N21" s="95">
        <v>11.12</v>
      </c>
      <c r="O21" s="178">
        <f t="shared" si="6"/>
        <v>0.96277900000000005</v>
      </c>
      <c r="P21" s="178">
        <f t="shared" si="7"/>
        <v>1.985E-2</v>
      </c>
      <c r="Q21" s="182">
        <f t="shared" si="8"/>
        <v>0.98262900000000009</v>
      </c>
      <c r="R21" s="40"/>
    </row>
    <row r="22" spans="1:18" s="15" customFormat="1" ht="11.25" x14ac:dyDescent="0.2">
      <c r="A22" s="188">
        <v>40830</v>
      </c>
      <c r="B22" s="125">
        <v>11.260999999999999</v>
      </c>
      <c r="C22" s="95">
        <f t="shared" si="0"/>
        <v>10.229301999999999</v>
      </c>
      <c r="D22" s="95">
        <v>2.5</v>
      </c>
      <c r="E22" s="95">
        <v>1.7</v>
      </c>
      <c r="F22" s="125">
        <v>214.69800000000001</v>
      </c>
      <c r="G22" s="116">
        <f t="shared" si="1"/>
        <v>0.214698</v>
      </c>
      <c r="H22" s="224">
        <v>17</v>
      </c>
      <c r="I22" s="116">
        <f t="shared" si="2"/>
        <v>1.7000000000000001E-2</v>
      </c>
      <c r="J22" s="224">
        <v>3</v>
      </c>
      <c r="K22" s="95">
        <f t="shared" si="3"/>
        <v>3.0000000000000001E-3</v>
      </c>
      <c r="L22" s="123">
        <f t="shared" si="4"/>
        <v>1.5000000000000001E-4</v>
      </c>
      <c r="M22" s="164">
        <f t="shared" si="5"/>
        <v>0.8</v>
      </c>
      <c r="N22" s="95">
        <v>10.56</v>
      </c>
      <c r="O22" s="178">
        <f t="shared" si="6"/>
        <v>1.014848</v>
      </c>
      <c r="P22" s="178">
        <f t="shared" si="7"/>
        <v>1.985E-2</v>
      </c>
      <c r="Q22" s="182">
        <f t="shared" si="8"/>
        <v>1.0346979999999999</v>
      </c>
      <c r="R22" s="40"/>
    </row>
    <row r="23" spans="1:18" s="15" customFormat="1" ht="11.25" x14ac:dyDescent="0.2">
      <c r="A23" s="188">
        <v>40831</v>
      </c>
      <c r="B23" s="125">
        <v>10.728999999999999</v>
      </c>
      <c r="C23" s="95">
        <f t="shared" si="0"/>
        <v>9.7437879999999986</v>
      </c>
      <c r="D23" s="95">
        <v>2.5</v>
      </c>
      <c r="E23" s="95">
        <v>1.7</v>
      </c>
      <c r="F23" s="125">
        <v>169.21199999999999</v>
      </c>
      <c r="G23" s="116">
        <f t="shared" si="1"/>
        <v>0.169212</v>
      </c>
      <c r="H23" s="224">
        <v>16</v>
      </c>
      <c r="I23" s="116">
        <f t="shared" si="2"/>
        <v>1.6E-2</v>
      </c>
      <c r="J23" s="224">
        <v>3</v>
      </c>
      <c r="K23" s="95">
        <f t="shared" si="3"/>
        <v>3.0000000000000001E-3</v>
      </c>
      <c r="L23" s="123">
        <f t="shared" si="4"/>
        <v>1.5000000000000001E-4</v>
      </c>
      <c r="M23" s="164">
        <f t="shared" si="5"/>
        <v>0.8</v>
      </c>
      <c r="N23" s="95">
        <v>10.039999999999999</v>
      </c>
      <c r="O23" s="178">
        <f t="shared" si="6"/>
        <v>0.96936200000000006</v>
      </c>
      <c r="P23" s="178">
        <f t="shared" si="7"/>
        <v>1.8849999999999999E-2</v>
      </c>
      <c r="Q23" s="182">
        <f t="shared" si="8"/>
        <v>0.98821200000000009</v>
      </c>
      <c r="R23" s="40"/>
    </row>
    <row r="24" spans="1:18" s="15" customFormat="1" ht="11.25" x14ac:dyDescent="0.2">
      <c r="A24" s="188">
        <v>40832</v>
      </c>
      <c r="B24" s="125">
        <v>10.635</v>
      </c>
      <c r="C24" s="95">
        <f t="shared" si="0"/>
        <v>9.6492369999999994</v>
      </c>
      <c r="D24" s="95">
        <v>2.5</v>
      </c>
      <c r="E24" s="95">
        <v>1.7</v>
      </c>
      <c r="F24" s="125">
        <v>168.76300000000001</v>
      </c>
      <c r="G24" s="116">
        <f t="shared" si="1"/>
        <v>0.168763</v>
      </c>
      <c r="H24" s="224">
        <v>17</v>
      </c>
      <c r="I24" s="116">
        <f t="shared" si="2"/>
        <v>1.7000000000000001E-2</v>
      </c>
      <c r="J24" s="224">
        <v>3</v>
      </c>
      <c r="K24" s="95">
        <f t="shared" si="3"/>
        <v>3.0000000000000001E-3</v>
      </c>
      <c r="L24" s="123">
        <f t="shared" si="4"/>
        <v>1.5000000000000001E-4</v>
      </c>
      <c r="M24" s="164">
        <f t="shared" si="5"/>
        <v>0.8</v>
      </c>
      <c r="N24" s="95">
        <v>10.210000000000001</v>
      </c>
      <c r="O24" s="178">
        <f t="shared" si="6"/>
        <v>0.96891300000000002</v>
      </c>
      <c r="P24" s="178">
        <f t="shared" si="7"/>
        <v>1.985E-2</v>
      </c>
      <c r="Q24" s="182">
        <f t="shared" si="8"/>
        <v>0.98876300000000006</v>
      </c>
      <c r="R24" s="40"/>
    </row>
    <row r="25" spans="1:18" s="15" customFormat="1" ht="11.25" x14ac:dyDescent="0.2">
      <c r="A25" s="188">
        <v>40833</v>
      </c>
      <c r="B25" s="125">
        <v>12.167</v>
      </c>
      <c r="C25" s="95">
        <f t="shared" si="0"/>
        <v>11.182759999999998</v>
      </c>
      <c r="D25" s="95">
        <v>2.5</v>
      </c>
      <c r="E25" s="95">
        <v>1.7</v>
      </c>
      <c r="F25" s="125">
        <v>168.24</v>
      </c>
      <c r="G25" s="116">
        <f t="shared" si="1"/>
        <v>0.16824</v>
      </c>
      <c r="H25" s="224">
        <v>16</v>
      </c>
      <c r="I25" s="116">
        <f t="shared" si="2"/>
        <v>1.6E-2</v>
      </c>
      <c r="J25" s="224">
        <v>3</v>
      </c>
      <c r="K25" s="95">
        <f t="shared" si="3"/>
        <v>3.0000000000000001E-3</v>
      </c>
      <c r="L25" s="123">
        <f t="shared" si="4"/>
        <v>1.5000000000000001E-4</v>
      </c>
      <c r="M25" s="164">
        <f t="shared" si="5"/>
        <v>0.8</v>
      </c>
      <c r="N25" s="95">
        <v>10.16</v>
      </c>
      <c r="O25" s="178">
        <f t="shared" si="6"/>
        <v>0.96839000000000008</v>
      </c>
      <c r="P25" s="178">
        <f t="shared" si="7"/>
        <v>1.8849999999999999E-2</v>
      </c>
      <c r="Q25" s="182">
        <f t="shared" si="8"/>
        <v>0.98724000000000012</v>
      </c>
      <c r="R25" s="40"/>
    </row>
    <row r="26" spans="1:18" s="15" customFormat="1" ht="11.25" x14ac:dyDescent="0.2">
      <c r="A26" s="188">
        <v>40834</v>
      </c>
      <c r="B26" s="125">
        <v>11.632</v>
      </c>
      <c r="C26" s="95">
        <f t="shared" si="0"/>
        <v>10.629356</v>
      </c>
      <c r="D26" s="95">
        <v>2.5</v>
      </c>
      <c r="E26" s="95">
        <v>1.7</v>
      </c>
      <c r="F26" s="125">
        <v>186.64400000000001</v>
      </c>
      <c r="G26" s="116">
        <f t="shared" si="1"/>
        <v>0.186644</v>
      </c>
      <c r="H26" s="224">
        <v>16</v>
      </c>
      <c r="I26" s="116">
        <f t="shared" si="2"/>
        <v>1.6E-2</v>
      </c>
      <c r="J26" s="224">
        <v>3</v>
      </c>
      <c r="K26" s="95">
        <f t="shared" si="3"/>
        <v>3.0000000000000001E-3</v>
      </c>
      <c r="L26" s="123">
        <f t="shared" si="4"/>
        <v>1.5000000000000001E-4</v>
      </c>
      <c r="M26" s="164">
        <f t="shared" si="5"/>
        <v>0.8</v>
      </c>
      <c r="N26" s="95">
        <v>10.23</v>
      </c>
      <c r="O26" s="178">
        <f t="shared" si="6"/>
        <v>0.98679400000000006</v>
      </c>
      <c r="P26" s="178">
        <f t="shared" si="7"/>
        <v>1.8849999999999999E-2</v>
      </c>
      <c r="Q26" s="182">
        <f t="shared" si="8"/>
        <v>1.005644</v>
      </c>
      <c r="R26" s="40"/>
    </row>
    <row r="27" spans="1:18" s="15" customFormat="1" ht="11.25" x14ac:dyDescent="0.2">
      <c r="A27" s="188">
        <v>40835</v>
      </c>
      <c r="B27" s="125">
        <v>12.19</v>
      </c>
      <c r="C27" s="95">
        <f t="shared" si="0"/>
        <v>10.937330999999999</v>
      </c>
      <c r="D27" s="95">
        <v>2.5</v>
      </c>
      <c r="E27" s="95">
        <v>1.7</v>
      </c>
      <c r="F27" s="125">
        <v>166.66900000000001</v>
      </c>
      <c r="G27" s="116">
        <f t="shared" si="1"/>
        <v>0.16666900000000001</v>
      </c>
      <c r="H27" s="224">
        <v>286</v>
      </c>
      <c r="I27" s="116">
        <f t="shared" si="2"/>
        <v>0.28599999999999998</v>
      </c>
      <c r="J27" s="224">
        <v>407</v>
      </c>
      <c r="K27" s="95">
        <f t="shared" si="3"/>
        <v>0.40699999999999997</v>
      </c>
      <c r="L27" s="123">
        <f t="shared" si="4"/>
        <v>2.035E-2</v>
      </c>
      <c r="M27" s="164">
        <f t="shared" si="5"/>
        <v>0.8</v>
      </c>
      <c r="N27" s="95">
        <v>11.34</v>
      </c>
      <c r="O27" s="178">
        <f t="shared" si="6"/>
        <v>0.98701900000000009</v>
      </c>
      <c r="P27" s="178">
        <f t="shared" si="7"/>
        <v>0.67264999999999997</v>
      </c>
      <c r="Q27" s="182">
        <f t="shared" si="8"/>
        <v>1.6596690000000001</v>
      </c>
      <c r="R27" s="40"/>
    </row>
    <row r="28" spans="1:18" s="15" customFormat="1" ht="11.25" x14ac:dyDescent="0.2">
      <c r="A28" s="188">
        <v>40836</v>
      </c>
      <c r="B28" s="125">
        <v>13.212</v>
      </c>
      <c r="C28" s="95">
        <f t="shared" si="0"/>
        <v>11.471378999999999</v>
      </c>
      <c r="D28" s="95">
        <v>2.5</v>
      </c>
      <c r="E28" s="95">
        <v>1.7</v>
      </c>
      <c r="F28" s="125">
        <v>165.62100000000001</v>
      </c>
      <c r="G28" s="116">
        <f t="shared" si="1"/>
        <v>0.16562100000000002</v>
      </c>
      <c r="H28" s="224">
        <v>775</v>
      </c>
      <c r="I28" s="116">
        <f t="shared" si="2"/>
        <v>0.77500000000000002</v>
      </c>
      <c r="J28" s="224">
        <v>300</v>
      </c>
      <c r="K28" s="95">
        <f t="shared" si="3"/>
        <v>0.3</v>
      </c>
      <c r="L28" s="123">
        <f t="shared" si="4"/>
        <v>1.4999999999999999E-2</v>
      </c>
      <c r="M28" s="164">
        <f t="shared" si="5"/>
        <v>0.8</v>
      </c>
      <c r="N28" s="95">
        <v>10.46</v>
      </c>
      <c r="O28" s="178">
        <f t="shared" si="6"/>
        <v>0.98062100000000008</v>
      </c>
      <c r="P28" s="178">
        <f t="shared" si="7"/>
        <v>1.06</v>
      </c>
      <c r="Q28" s="182">
        <f t="shared" si="8"/>
        <v>2.0406210000000002</v>
      </c>
      <c r="R28" s="40"/>
    </row>
    <row r="29" spans="1:18" s="15" customFormat="1" ht="11.25" x14ac:dyDescent="0.2">
      <c r="A29" s="188">
        <v>40837</v>
      </c>
      <c r="B29" s="125">
        <v>11.042</v>
      </c>
      <c r="C29" s="95">
        <f t="shared" si="0"/>
        <v>10.073071999999998</v>
      </c>
      <c r="D29" s="95">
        <v>2.5</v>
      </c>
      <c r="E29" s="95">
        <v>1.7</v>
      </c>
      <c r="F29" s="125">
        <v>162.928</v>
      </c>
      <c r="G29" s="116">
        <f t="shared" si="1"/>
        <v>0.16292799999999999</v>
      </c>
      <c r="H29" s="224">
        <v>6</v>
      </c>
      <c r="I29" s="116">
        <f t="shared" si="2"/>
        <v>6.0000000000000001E-3</v>
      </c>
      <c r="J29" s="224">
        <v>3</v>
      </c>
      <c r="K29" s="95">
        <f t="shared" si="3"/>
        <v>3.0000000000000001E-3</v>
      </c>
      <c r="L29" s="123">
        <f t="shared" si="4"/>
        <v>1.5000000000000001E-4</v>
      </c>
      <c r="M29" s="164">
        <f t="shared" si="5"/>
        <v>0.8</v>
      </c>
      <c r="N29" s="95">
        <v>10.65</v>
      </c>
      <c r="O29" s="178">
        <f t="shared" si="6"/>
        <v>0.9630780000000001</v>
      </c>
      <c r="P29" s="178">
        <f t="shared" si="7"/>
        <v>8.8500000000000002E-3</v>
      </c>
      <c r="Q29" s="182">
        <f t="shared" si="8"/>
        <v>0.97192800000000013</v>
      </c>
      <c r="R29" s="40"/>
    </row>
    <row r="30" spans="1:18" s="15" customFormat="1" ht="11.25" x14ac:dyDescent="0.2">
      <c r="A30" s="188">
        <v>40838</v>
      </c>
      <c r="B30" s="125">
        <v>10.898999999999999</v>
      </c>
      <c r="C30" s="95">
        <f t="shared" si="0"/>
        <v>9.932465999999998</v>
      </c>
      <c r="D30" s="95">
        <v>2.5</v>
      </c>
      <c r="E30" s="95">
        <v>1.7</v>
      </c>
      <c r="F30" s="125">
        <v>160.53399999999999</v>
      </c>
      <c r="G30" s="116">
        <f t="shared" si="1"/>
        <v>0.16053399999999998</v>
      </c>
      <c r="H30" s="224">
        <v>6</v>
      </c>
      <c r="I30" s="116">
        <f t="shared" si="2"/>
        <v>6.0000000000000001E-3</v>
      </c>
      <c r="J30" s="224">
        <v>3</v>
      </c>
      <c r="K30" s="95">
        <f t="shared" si="3"/>
        <v>3.0000000000000001E-3</v>
      </c>
      <c r="L30" s="123">
        <f t="shared" si="4"/>
        <v>1.5000000000000001E-4</v>
      </c>
      <c r="M30" s="164">
        <f t="shared" si="5"/>
        <v>0.8</v>
      </c>
      <c r="N30" s="95">
        <v>9.6999999999999993</v>
      </c>
      <c r="O30" s="178">
        <f t="shared" si="6"/>
        <v>0.96068400000000009</v>
      </c>
      <c r="P30" s="178">
        <f t="shared" si="7"/>
        <v>8.8500000000000002E-3</v>
      </c>
      <c r="Q30" s="182">
        <f t="shared" si="8"/>
        <v>0.96953400000000012</v>
      </c>
      <c r="R30" s="40"/>
    </row>
    <row r="31" spans="1:18" s="15" customFormat="1" ht="11.25" x14ac:dyDescent="0.2">
      <c r="A31" s="188">
        <v>40839</v>
      </c>
      <c r="B31" s="125">
        <v>10.821999999999999</v>
      </c>
      <c r="C31" s="95">
        <f t="shared" si="0"/>
        <v>9.844243999999998</v>
      </c>
      <c r="D31" s="95">
        <v>2.5</v>
      </c>
      <c r="E31" s="95">
        <v>1.7</v>
      </c>
      <c r="F31" s="125">
        <v>171.756</v>
      </c>
      <c r="G31" s="116">
        <f t="shared" si="1"/>
        <v>0.17175599999999999</v>
      </c>
      <c r="H31" s="224">
        <v>6</v>
      </c>
      <c r="I31" s="116">
        <f t="shared" si="2"/>
        <v>6.0000000000000001E-3</v>
      </c>
      <c r="J31" s="224">
        <v>3</v>
      </c>
      <c r="K31" s="95">
        <f t="shared" si="3"/>
        <v>3.0000000000000001E-3</v>
      </c>
      <c r="L31" s="123">
        <f t="shared" si="4"/>
        <v>1.5000000000000001E-4</v>
      </c>
      <c r="M31" s="164">
        <f t="shared" si="5"/>
        <v>0.8</v>
      </c>
      <c r="N31" s="95">
        <v>9.82</v>
      </c>
      <c r="O31" s="178">
        <f t="shared" si="6"/>
        <v>0.97190600000000005</v>
      </c>
      <c r="P31" s="178">
        <f t="shared" si="7"/>
        <v>8.8500000000000002E-3</v>
      </c>
      <c r="Q31" s="182">
        <f t="shared" si="8"/>
        <v>0.98075600000000007</v>
      </c>
      <c r="R31" s="40"/>
    </row>
    <row r="32" spans="1:18" s="15" customFormat="1" ht="11.25" x14ac:dyDescent="0.2">
      <c r="A32" s="188">
        <v>40840</v>
      </c>
      <c r="B32" s="125">
        <v>12.785</v>
      </c>
      <c r="C32" s="95">
        <f t="shared" si="0"/>
        <v>10.809808</v>
      </c>
      <c r="D32" s="95">
        <v>2.5</v>
      </c>
      <c r="E32" s="95">
        <v>1.7</v>
      </c>
      <c r="F32" s="125">
        <v>167.19200000000001</v>
      </c>
      <c r="G32" s="116">
        <f t="shared" si="1"/>
        <v>0.16719200000000001</v>
      </c>
      <c r="H32" s="224">
        <v>1008</v>
      </c>
      <c r="I32" s="116">
        <f t="shared" si="2"/>
        <v>1.008</v>
      </c>
      <c r="J32" s="224">
        <v>1</v>
      </c>
      <c r="K32" s="95">
        <f t="shared" si="3"/>
        <v>1E-3</v>
      </c>
      <c r="L32" s="123">
        <f t="shared" si="4"/>
        <v>5.0000000000000002E-5</v>
      </c>
      <c r="M32" s="164">
        <f t="shared" si="5"/>
        <v>0.8</v>
      </c>
      <c r="N32" s="95">
        <v>10.06</v>
      </c>
      <c r="O32" s="178">
        <f t="shared" si="6"/>
        <v>0.96724200000000005</v>
      </c>
      <c r="P32" s="178">
        <f t="shared" si="7"/>
        <v>1.0089499999999998</v>
      </c>
      <c r="Q32" s="182">
        <f t="shared" si="8"/>
        <v>1.9761919999999997</v>
      </c>
      <c r="R32" s="40"/>
    </row>
    <row r="33" spans="1:19" s="15" customFormat="1" ht="11.25" x14ac:dyDescent="0.2">
      <c r="A33" s="188">
        <v>40841</v>
      </c>
      <c r="B33" s="125">
        <v>11.709</v>
      </c>
      <c r="C33" s="95">
        <f t="shared" si="0"/>
        <v>10.566752999999999</v>
      </c>
      <c r="D33" s="95">
        <v>2.5</v>
      </c>
      <c r="E33" s="95">
        <v>1.7</v>
      </c>
      <c r="F33" s="125">
        <v>165.24700000000001</v>
      </c>
      <c r="G33" s="116">
        <f t="shared" si="1"/>
        <v>0.165247</v>
      </c>
      <c r="H33" s="224">
        <v>177</v>
      </c>
      <c r="I33" s="116">
        <f t="shared" si="2"/>
        <v>0.17699999999999999</v>
      </c>
      <c r="J33" s="224">
        <v>0</v>
      </c>
      <c r="K33" s="95">
        <f t="shared" si="3"/>
        <v>0</v>
      </c>
      <c r="L33" s="123">
        <f t="shared" si="4"/>
        <v>0</v>
      </c>
      <c r="M33" s="164">
        <f t="shared" si="5"/>
        <v>0.8</v>
      </c>
      <c r="N33" s="95">
        <v>10.06</v>
      </c>
      <c r="O33" s="178">
        <f t="shared" si="6"/>
        <v>0.96524700000000008</v>
      </c>
      <c r="P33" s="178">
        <f t="shared" si="7"/>
        <v>0.17699999999999999</v>
      </c>
      <c r="Q33" s="182">
        <f t="shared" si="8"/>
        <v>1.142247</v>
      </c>
      <c r="R33" s="40"/>
    </row>
    <row r="34" spans="1:19" s="15" customFormat="1" ht="11.25" x14ac:dyDescent="0.2">
      <c r="A34" s="188">
        <v>40842</v>
      </c>
      <c r="B34" s="125">
        <v>12.226000000000001</v>
      </c>
      <c r="C34" s="95">
        <f t="shared" si="0"/>
        <v>10.662000000000001</v>
      </c>
      <c r="D34" s="95">
        <v>2.5</v>
      </c>
      <c r="E34" s="95">
        <v>1.7</v>
      </c>
      <c r="F34" s="125">
        <v>174</v>
      </c>
      <c r="G34" s="116">
        <f t="shared" si="1"/>
        <v>0.17399999999999999</v>
      </c>
      <c r="H34" s="224">
        <v>590</v>
      </c>
      <c r="I34" s="116">
        <f t="shared" si="2"/>
        <v>0.59</v>
      </c>
      <c r="J34" s="224">
        <v>0</v>
      </c>
      <c r="K34" s="95">
        <f t="shared" si="3"/>
        <v>0</v>
      </c>
      <c r="L34" s="123">
        <f t="shared" si="4"/>
        <v>0</v>
      </c>
      <c r="M34" s="164">
        <f t="shared" si="5"/>
        <v>0.8</v>
      </c>
      <c r="N34" s="95">
        <v>9.92</v>
      </c>
      <c r="O34" s="178">
        <f t="shared" si="6"/>
        <v>0.97399999999999998</v>
      </c>
      <c r="P34" s="178">
        <f t="shared" si="7"/>
        <v>0.59</v>
      </c>
      <c r="Q34" s="182">
        <f t="shared" si="8"/>
        <v>1.5640000000000001</v>
      </c>
      <c r="R34" s="40"/>
    </row>
    <row r="35" spans="1:19" s="15" customFormat="1" ht="11.25" x14ac:dyDescent="0.2">
      <c r="A35" s="188">
        <v>40843</v>
      </c>
      <c r="B35" s="125">
        <v>12.493</v>
      </c>
      <c r="C35" s="95">
        <f t="shared" si="0"/>
        <v>10.622665</v>
      </c>
      <c r="D35" s="95">
        <v>2.5</v>
      </c>
      <c r="E35" s="95">
        <v>1.7</v>
      </c>
      <c r="F35" s="125">
        <v>170.33500000000001</v>
      </c>
      <c r="G35" s="116">
        <f t="shared" si="1"/>
        <v>0.17033500000000001</v>
      </c>
      <c r="H35" s="224">
        <v>900</v>
      </c>
      <c r="I35" s="116">
        <f t="shared" si="2"/>
        <v>0.9</v>
      </c>
      <c r="J35" s="224">
        <v>0</v>
      </c>
      <c r="K35" s="95">
        <f t="shared" si="3"/>
        <v>0</v>
      </c>
      <c r="L35" s="123">
        <f t="shared" si="4"/>
        <v>0</v>
      </c>
      <c r="M35" s="164">
        <f t="shared" si="5"/>
        <v>0.8</v>
      </c>
      <c r="N35" s="95">
        <v>10.27</v>
      </c>
      <c r="O35" s="178">
        <f t="shared" si="6"/>
        <v>0.97033500000000006</v>
      </c>
      <c r="P35" s="178">
        <f t="shared" si="7"/>
        <v>0.9</v>
      </c>
      <c r="Q35" s="182">
        <f t="shared" si="8"/>
        <v>1.8703350000000001</v>
      </c>
      <c r="R35" s="40"/>
    </row>
    <row r="36" spans="1:19" s="15" customFormat="1" ht="11.25" x14ac:dyDescent="0.2">
      <c r="A36" s="188">
        <v>40844</v>
      </c>
      <c r="B36" s="125">
        <v>11.964</v>
      </c>
      <c r="C36" s="95">
        <f>B36-G36-I36-M36</f>
        <v>10.720961999999998</v>
      </c>
      <c r="D36" s="95">
        <v>2.5</v>
      </c>
      <c r="E36" s="95">
        <v>1.7</v>
      </c>
      <c r="F36" s="125">
        <v>159.03800000000001</v>
      </c>
      <c r="G36" s="116">
        <f t="shared" si="1"/>
        <v>0.15903800000000001</v>
      </c>
      <c r="H36" s="224">
        <v>284</v>
      </c>
      <c r="I36" s="116">
        <f t="shared" si="2"/>
        <v>0.28399999999999997</v>
      </c>
      <c r="J36" s="224">
        <v>0</v>
      </c>
      <c r="K36" s="95">
        <f t="shared" si="3"/>
        <v>0</v>
      </c>
      <c r="L36" s="123">
        <f t="shared" si="4"/>
        <v>0</v>
      </c>
      <c r="M36" s="164">
        <f>D36-E36</f>
        <v>0.8</v>
      </c>
      <c r="N36" s="95">
        <v>10.119999999999999</v>
      </c>
      <c r="O36" s="178">
        <f>G36+L36+M36</f>
        <v>0.95903800000000006</v>
      </c>
      <c r="P36" s="178">
        <f t="shared" si="7"/>
        <v>0.28399999999999997</v>
      </c>
      <c r="Q36" s="182">
        <f t="shared" si="8"/>
        <v>1.2430380000000001</v>
      </c>
      <c r="R36" s="40"/>
    </row>
    <row r="37" spans="1:19" s="15" customFormat="1" ht="11.25" x14ac:dyDescent="0.2">
      <c r="A37" s="188">
        <v>40845</v>
      </c>
      <c r="B37" s="125">
        <v>11.88</v>
      </c>
      <c r="C37" s="95">
        <f>B37-G37-I37-M37</f>
        <v>10.096596</v>
      </c>
      <c r="D37" s="95">
        <v>2.5</v>
      </c>
      <c r="E37" s="95">
        <v>1.7</v>
      </c>
      <c r="F37" s="125">
        <v>162.404</v>
      </c>
      <c r="G37" s="116">
        <f t="shared" si="1"/>
        <v>0.16240399999999999</v>
      </c>
      <c r="H37" s="224">
        <v>821</v>
      </c>
      <c r="I37" s="116">
        <f t="shared" si="2"/>
        <v>0.82099999999999995</v>
      </c>
      <c r="J37" s="224">
        <v>0</v>
      </c>
      <c r="K37" s="95">
        <f t="shared" si="3"/>
        <v>0</v>
      </c>
      <c r="L37" s="123">
        <f t="shared" si="4"/>
        <v>0</v>
      </c>
      <c r="M37" s="164">
        <f>D37-E37</f>
        <v>0.8</v>
      </c>
      <c r="N37" s="95">
        <v>9.89</v>
      </c>
      <c r="O37" s="178">
        <f>G37+L37+M37</f>
        <v>0.96240400000000004</v>
      </c>
      <c r="P37" s="178">
        <f t="shared" si="7"/>
        <v>0.82099999999999995</v>
      </c>
      <c r="Q37" s="182">
        <f t="shared" si="8"/>
        <v>1.783404</v>
      </c>
      <c r="R37" s="40"/>
    </row>
    <row r="38" spans="1:19" s="15" customFormat="1" ht="11.25" x14ac:dyDescent="0.2">
      <c r="A38" s="188">
        <v>40846</v>
      </c>
      <c r="B38" s="125">
        <v>11.04</v>
      </c>
      <c r="C38" s="95">
        <f>B38-G38-I38-M38</f>
        <v>9.8617679999999979</v>
      </c>
      <c r="D38" s="95">
        <v>2.5</v>
      </c>
      <c r="E38" s="95">
        <v>1.7</v>
      </c>
      <c r="F38" s="125">
        <v>171.232</v>
      </c>
      <c r="G38" s="116">
        <f t="shared" si="1"/>
        <v>0.171232</v>
      </c>
      <c r="H38" s="224">
        <v>207</v>
      </c>
      <c r="I38" s="116">
        <f t="shared" si="2"/>
        <v>0.20699999999999999</v>
      </c>
      <c r="J38" s="224">
        <v>0</v>
      </c>
      <c r="K38" s="95">
        <f t="shared" si="3"/>
        <v>0</v>
      </c>
      <c r="L38" s="123">
        <f t="shared" si="4"/>
        <v>0</v>
      </c>
      <c r="M38" s="164">
        <f>D38-E38</f>
        <v>0.8</v>
      </c>
      <c r="N38" s="95">
        <v>9.83</v>
      </c>
      <c r="O38" s="178">
        <f>G38+L38+M38</f>
        <v>0.9712320000000001</v>
      </c>
      <c r="P38" s="178">
        <f t="shared" si="7"/>
        <v>0.20699999999999999</v>
      </c>
      <c r="Q38" s="182">
        <f t="shared" si="8"/>
        <v>1.1782320000000002</v>
      </c>
      <c r="R38" s="40"/>
    </row>
    <row r="39" spans="1:19" s="15" customFormat="1" ht="12" thickBot="1" x14ac:dyDescent="0.25">
      <c r="A39" s="189">
        <v>40847</v>
      </c>
      <c r="B39" s="167">
        <v>12.099</v>
      </c>
      <c r="C39" s="153">
        <f t="shared" si="0"/>
        <v>10.345846999999999</v>
      </c>
      <c r="D39" s="153">
        <v>2.5</v>
      </c>
      <c r="E39" s="153">
        <v>1.7</v>
      </c>
      <c r="F39" s="167">
        <v>163.15299999999999</v>
      </c>
      <c r="G39" s="152">
        <f t="shared" si="1"/>
        <v>0.16315299999999999</v>
      </c>
      <c r="H39" s="225">
        <v>790</v>
      </c>
      <c r="I39" s="152">
        <f t="shared" si="2"/>
        <v>0.79</v>
      </c>
      <c r="J39" s="225">
        <v>0</v>
      </c>
      <c r="K39" s="153">
        <f t="shared" si="3"/>
        <v>0</v>
      </c>
      <c r="L39" s="156">
        <f t="shared" si="4"/>
        <v>0</v>
      </c>
      <c r="M39" s="169">
        <f t="shared" si="5"/>
        <v>0.8</v>
      </c>
      <c r="N39" s="153">
        <v>9.6199999999999992</v>
      </c>
      <c r="O39" s="190">
        <f t="shared" si="6"/>
        <v>0.96315300000000004</v>
      </c>
      <c r="P39" s="190">
        <f t="shared" si="7"/>
        <v>0.79</v>
      </c>
      <c r="Q39" s="191">
        <f t="shared" si="8"/>
        <v>1.7531530000000002</v>
      </c>
      <c r="R39" s="40"/>
    </row>
    <row r="40" spans="1:19" s="15" customFormat="1" ht="11.25" x14ac:dyDescent="0.2">
      <c r="A40" s="35"/>
      <c r="B40" s="66"/>
      <c r="C40" s="10"/>
      <c r="D40" s="10"/>
      <c r="E40" s="13"/>
      <c r="F40" s="10"/>
      <c r="G40" s="10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2.25" customHeight="1" x14ac:dyDescent="0.2">
      <c r="A41" s="35"/>
      <c r="B41" s="66"/>
      <c r="C41" s="10"/>
      <c r="D41" s="10"/>
      <c r="E41" s="13"/>
      <c r="F41" s="10"/>
      <c r="G41" s="10"/>
      <c r="H41" s="36"/>
      <c r="I41" s="36"/>
      <c r="J41" s="36"/>
      <c r="K41" s="36"/>
      <c r="L41" s="10"/>
      <c r="M41" s="13"/>
      <c r="N41" s="13"/>
      <c r="O41" s="11"/>
      <c r="P41" s="11"/>
      <c r="Q41" s="11"/>
      <c r="R41" s="11"/>
      <c r="S41" s="27"/>
    </row>
    <row r="42" spans="1:19" s="15" customFormat="1" ht="12.75" customHeight="1" x14ac:dyDescent="0.2">
      <c r="A42" s="78" t="s">
        <v>33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2.75" customHeight="1" x14ac:dyDescent="0.2">
      <c r="A43" s="78" t="s">
        <v>34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2.75" customHeight="1" x14ac:dyDescent="0.2">
      <c r="A44" s="78" t="s">
        <v>35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2.75" customHeight="1" x14ac:dyDescent="0.2">
      <c r="A45" s="84" t="s">
        <v>36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2.75" customHeight="1" x14ac:dyDescent="0.2">
      <c r="A46" s="84" t="s">
        <v>37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2.75" customHeight="1" x14ac:dyDescent="0.2">
      <c r="A47" s="84" t="s">
        <v>38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2.75" customHeight="1" x14ac:dyDescent="0.2">
      <c r="A48" s="84" t="s">
        <v>39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2.75" customHeight="1" x14ac:dyDescent="0.2">
      <c r="A49" s="84" t="s">
        <v>40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15" customFormat="1" ht="12.75" customHeight="1" x14ac:dyDescent="0.2">
      <c r="A50" s="84" t="s">
        <v>41</v>
      </c>
      <c r="B50" s="79"/>
      <c r="C50" s="80"/>
      <c r="D50" s="80"/>
      <c r="E50" s="81"/>
      <c r="F50" s="80"/>
      <c r="G50" s="80"/>
      <c r="H50" s="82"/>
      <c r="I50" s="82"/>
      <c r="J50" s="82"/>
      <c r="K50" s="82"/>
      <c r="L50" s="80"/>
      <c r="M50" s="81"/>
      <c r="N50" s="81"/>
      <c r="O50" s="83"/>
      <c r="P50" s="83"/>
      <c r="Q50" s="11"/>
      <c r="R50" s="11"/>
      <c r="S50" s="27"/>
    </row>
    <row r="51" spans="1:19" s="5" customFormat="1" ht="12.75" customHeight="1" x14ac:dyDescent="0.2">
      <c r="A51" s="78" t="s">
        <v>42</v>
      </c>
      <c r="B51" s="85"/>
      <c r="C51" s="80"/>
      <c r="D51" s="80"/>
      <c r="E51" s="81"/>
      <c r="F51" s="80"/>
      <c r="G51" s="80"/>
      <c r="H51" s="80"/>
      <c r="I51" s="80"/>
      <c r="J51" s="80"/>
      <c r="K51" s="80"/>
      <c r="L51" s="80"/>
      <c r="M51" s="86"/>
      <c r="N51" s="81"/>
      <c r="O51" s="83"/>
      <c r="P51" s="87"/>
      <c r="Q51" s="14"/>
      <c r="R51" s="14"/>
      <c r="S51" s="14"/>
    </row>
    <row r="52" spans="1:19" s="15" customFormat="1" ht="12.75" customHeight="1" x14ac:dyDescent="0.2">
      <c r="A52" s="78" t="s">
        <v>43</v>
      </c>
      <c r="B52" s="79"/>
      <c r="C52" s="80"/>
      <c r="D52" s="80"/>
      <c r="E52" s="81"/>
      <c r="F52" s="80"/>
      <c r="G52" s="80"/>
      <c r="H52" s="82"/>
      <c r="I52" s="82"/>
      <c r="J52" s="82"/>
      <c r="K52" s="82"/>
      <c r="L52" s="80"/>
      <c r="M52" s="81"/>
      <c r="N52" s="81"/>
      <c r="O52" s="83"/>
      <c r="P52" s="83"/>
      <c r="Q52" s="11"/>
      <c r="R52" s="11"/>
      <c r="S52" s="27"/>
    </row>
    <row r="53" spans="1:19" s="5" customFormat="1" ht="12.75" customHeight="1" x14ac:dyDescent="0.2">
      <c r="A53" s="84" t="s">
        <v>44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2.75" customHeight="1" x14ac:dyDescent="0.2">
      <c r="A54" s="78" t="s">
        <v>45</v>
      </c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2.75" customHeight="1" x14ac:dyDescent="0.2">
      <c r="A55" s="78"/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.75" customHeight="1" x14ac:dyDescent="0.2">
      <c r="A56" s="84" t="s">
        <v>24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2.75" customHeight="1" x14ac:dyDescent="0.2">
      <c r="A57" s="84" t="s">
        <v>25</v>
      </c>
      <c r="B57" s="85"/>
      <c r="C57" s="80"/>
      <c r="D57" s="80"/>
      <c r="E57" s="81"/>
      <c r="F57" s="80"/>
      <c r="G57" s="80"/>
      <c r="H57" s="80"/>
      <c r="I57" s="80"/>
      <c r="J57" s="80"/>
      <c r="K57" s="80"/>
      <c r="L57" s="80"/>
      <c r="M57" s="86"/>
      <c r="N57" s="81"/>
      <c r="O57" s="83"/>
      <c r="P57" s="87"/>
      <c r="Q57" s="14"/>
      <c r="R57" s="14"/>
      <c r="S57" s="14"/>
    </row>
    <row r="58" spans="1:19" s="5" customFormat="1" ht="14.25" customHeight="1" x14ac:dyDescent="0.2">
      <c r="A58" s="51"/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4.25" customHeight="1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B60" s="67"/>
      <c r="C60" s="10"/>
      <c r="D60" s="10"/>
      <c r="E60" s="13"/>
      <c r="F60" s="10"/>
      <c r="G60" s="10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10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7"/>
      <c r="G62" s="17"/>
      <c r="H62" s="10"/>
      <c r="I62" s="10"/>
      <c r="J62" s="10"/>
      <c r="K62" s="10"/>
      <c r="L62" s="4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32"/>
      <c r="B63" s="67"/>
      <c r="C63" s="10"/>
      <c r="D63" s="10"/>
      <c r="E63" s="13"/>
      <c r="F63" s="10"/>
      <c r="G63" s="10"/>
      <c r="H63" s="10"/>
      <c r="I63" s="10"/>
      <c r="J63" s="10"/>
      <c r="K63" s="10"/>
      <c r="M63" s="12"/>
      <c r="N63" s="13"/>
      <c r="O63" s="11"/>
      <c r="P63" s="14"/>
      <c r="Q63" s="14"/>
      <c r="R63" s="14"/>
      <c r="S63" s="14"/>
    </row>
    <row r="64" spans="1:19" s="5" customFormat="1" ht="11.25" x14ac:dyDescent="0.2">
      <c r="A64" s="18"/>
      <c r="B64" s="68"/>
      <c r="C64" s="4"/>
      <c r="D64" s="4"/>
      <c r="E64" s="4"/>
      <c r="F64" s="4"/>
      <c r="G64" s="4"/>
      <c r="H64" s="4"/>
      <c r="I64" s="4"/>
      <c r="J64" s="4"/>
      <c r="K64" s="4"/>
      <c r="M64" s="12"/>
      <c r="N64" s="4"/>
      <c r="O64" s="4"/>
      <c r="P64" s="23"/>
      <c r="Q64" s="23"/>
      <c r="R64" s="23"/>
      <c r="S64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A41" sqref="A41:M53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1.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1.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1.5" customHeight="1" x14ac:dyDescent="0.2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0.75" customHeight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2.75" customHeight="1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7"/>
      <c r="D8" s="413"/>
      <c r="E8" s="413"/>
      <c r="F8" s="413"/>
      <c r="G8" s="413"/>
      <c r="H8" s="407"/>
      <c r="I8" s="407"/>
      <c r="J8" s="407"/>
      <c r="K8" s="407"/>
      <c r="L8" s="418"/>
      <c r="M8" s="411"/>
      <c r="N8" s="413"/>
      <c r="O8" s="407"/>
      <c r="P8" s="407"/>
      <c r="Q8" s="407"/>
      <c r="R8" s="42"/>
    </row>
    <row r="9" spans="1:19" s="15" customFormat="1" ht="11.25" x14ac:dyDescent="0.2">
      <c r="A9" s="226">
        <v>40848</v>
      </c>
      <c r="B9" s="227">
        <v>12.292999999999999</v>
      </c>
      <c r="C9" s="94">
        <f>B9-G9-I9-M9</f>
        <v>10.62482</v>
      </c>
      <c r="D9" s="119">
        <v>2.2999999999999998</v>
      </c>
      <c r="E9" s="94">
        <v>1.6</v>
      </c>
      <c r="F9" s="227">
        <v>162.18</v>
      </c>
      <c r="G9" s="118">
        <f>F9/1000</f>
        <v>0.16218000000000002</v>
      </c>
      <c r="H9" s="228">
        <v>806</v>
      </c>
      <c r="I9" s="118">
        <f>H9/1000</f>
        <v>0.80600000000000005</v>
      </c>
      <c r="J9" s="228">
        <v>432</v>
      </c>
      <c r="K9" s="119">
        <f>J9/1000</f>
        <v>0.432</v>
      </c>
      <c r="L9" s="120">
        <f>K9*0.05</f>
        <v>2.1600000000000001E-2</v>
      </c>
      <c r="M9" s="161">
        <f>D9-E9</f>
        <v>0.69999999999999973</v>
      </c>
      <c r="N9" s="162">
        <v>10.48</v>
      </c>
      <c r="O9" s="177">
        <f>G9+L9+M9</f>
        <v>0.88377999999999979</v>
      </c>
      <c r="P9" s="177">
        <f>I9+K9-L9</f>
        <v>1.2163999999999999</v>
      </c>
      <c r="Q9" s="181">
        <f>O9+P9</f>
        <v>2.1001799999999999</v>
      </c>
      <c r="R9" s="40"/>
    </row>
    <row r="10" spans="1:19" s="15" customFormat="1" ht="11.25" x14ac:dyDescent="0.2">
      <c r="A10" s="188">
        <v>40849</v>
      </c>
      <c r="B10" s="125">
        <v>12.31</v>
      </c>
      <c r="C10" s="95">
        <f t="shared" ref="C10:C38" si="0">B10-G10-I10-M10</f>
        <v>10.457875000000001</v>
      </c>
      <c r="D10" s="95">
        <v>2.2999999999999998</v>
      </c>
      <c r="E10" s="95">
        <v>1.6</v>
      </c>
      <c r="F10" s="125">
        <v>194.125</v>
      </c>
      <c r="G10" s="116">
        <f t="shared" ref="G10:G38" si="1">F10/1000</f>
        <v>0.19412499999999999</v>
      </c>
      <c r="H10" s="229">
        <v>958</v>
      </c>
      <c r="I10" s="116">
        <f t="shared" ref="I10:I38" si="2">H10/1000</f>
        <v>0.95799999999999996</v>
      </c>
      <c r="J10" s="229">
        <v>228</v>
      </c>
      <c r="K10" s="95">
        <f t="shared" ref="K10:K38" si="3">J10/1000</f>
        <v>0.22800000000000001</v>
      </c>
      <c r="L10" s="123">
        <f t="shared" ref="L10:L38" si="4">K10*0.05</f>
        <v>1.14E-2</v>
      </c>
      <c r="M10" s="164">
        <f t="shared" ref="M10:M38" si="5">D10-E10</f>
        <v>0.69999999999999973</v>
      </c>
      <c r="N10" s="165">
        <v>10.029999999999999</v>
      </c>
      <c r="O10" s="178">
        <f t="shared" ref="O10:O38" si="6">G10+L10+M10</f>
        <v>0.90552499999999969</v>
      </c>
      <c r="P10" s="178">
        <f t="shared" ref="P10:P38" si="7">I10+K10-L10</f>
        <v>1.1745999999999999</v>
      </c>
      <c r="Q10" s="182">
        <f>O10+P10</f>
        <v>2.0801249999999998</v>
      </c>
      <c r="R10" s="40"/>
    </row>
    <row r="11" spans="1:19" s="15" customFormat="1" ht="11.25" x14ac:dyDescent="0.2">
      <c r="A11" s="188">
        <v>40850</v>
      </c>
      <c r="B11" s="125">
        <v>11.601000000000001</v>
      </c>
      <c r="C11" s="95">
        <f t="shared" si="0"/>
        <v>10.028910000000002</v>
      </c>
      <c r="D11" s="95">
        <v>2.2999999999999998</v>
      </c>
      <c r="E11" s="95">
        <v>1.6</v>
      </c>
      <c r="F11" s="125">
        <v>168.09</v>
      </c>
      <c r="G11" s="116">
        <f t="shared" si="1"/>
        <v>0.16809000000000002</v>
      </c>
      <c r="H11" s="229">
        <v>704</v>
      </c>
      <c r="I11" s="116">
        <f t="shared" si="2"/>
        <v>0.70399999999999996</v>
      </c>
      <c r="J11" s="229">
        <v>6</v>
      </c>
      <c r="K11" s="95">
        <f t="shared" si="3"/>
        <v>6.0000000000000001E-3</v>
      </c>
      <c r="L11" s="123">
        <f t="shared" si="4"/>
        <v>3.0000000000000003E-4</v>
      </c>
      <c r="M11" s="164">
        <f t="shared" si="5"/>
        <v>0.69999999999999973</v>
      </c>
      <c r="N11" s="165">
        <v>10.31</v>
      </c>
      <c r="O11" s="178">
        <f t="shared" si="6"/>
        <v>0.86838999999999977</v>
      </c>
      <c r="P11" s="178">
        <f t="shared" si="7"/>
        <v>0.7097</v>
      </c>
      <c r="Q11" s="182">
        <f t="shared" ref="Q11:Q38" si="8">O11+P11</f>
        <v>1.5780899999999998</v>
      </c>
      <c r="R11" s="40"/>
    </row>
    <row r="12" spans="1:19" s="15" customFormat="1" ht="11.25" x14ac:dyDescent="0.2">
      <c r="A12" s="188">
        <v>40851</v>
      </c>
      <c r="B12" s="125">
        <v>10.737</v>
      </c>
      <c r="C12" s="95">
        <f t="shared" si="0"/>
        <v>8.9910969999999999</v>
      </c>
      <c r="D12" s="95">
        <v>2.2999999999999998</v>
      </c>
      <c r="E12" s="95">
        <v>1.6</v>
      </c>
      <c r="F12" s="125">
        <v>152.90299999999999</v>
      </c>
      <c r="G12" s="116">
        <f t="shared" si="1"/>
        <v>0.15290299999999998</v>
      </c>
      <c r="H12" s="229">
        <v>893</v>
      </c>
      <c r="I12" s="116">
        <f t="shared" si="2"/>
        <v>0.89300000000000002</v>
      </c>
      <c r="J12" s="229">
        <v>62</v>
      </c>
      <c r="K12" s="95">
        <f t="shared" si="3"/>
        <v>6.2E-2</v>
      </c>
      <c r="L12" s="123">
        <f t="shared" si="4"/>
        <v>3.1000000000000003E-3</v>
      </c>
      <c r="M12" s="164">
        <f t="shared" si="5"/>
        <v>0.69999999999999973</v>
      </c>
      <c r="N12" s="165">
        <v>11.38</v>
      </c>
      <c r="O12" s="178">
        <f t="shared" si="6"/>
        <v>0.85600299999999974</v>
      </c>
      <c r="P12" s="178">
        <f t="shared" si="7"/>
        <v>0.95190000000000008</v>
      </c>
      <c r="Q12" s="182">
        <f t="shared" si="8"/>
        <v>1.8079029999999998</v>
      </c>
      <c r="R12" s="40"/>
    </row>
    <row r="13" spans="1:19" s="15" customFormat="1" ht="11.25" x14ac:dyDescent="0.2">
      <c r="A13" s="188">
        <v>40852</v>
      </c>
      <c r="B13" s="125">
        <v>10.202</v>
      </c>
      <c r="C13" s="95">
        <f t="shared" si="0"/>
        <v>9.2841070000000006</v>
      </c>
      <c r="D13" s="95">
        <v>2.2999999999999998</v>
      </c>
      <c r="E13" s="95">
        <v>1.6</v>
      </c>
      <c r="F13" s="125">
        <v>166.893</v>
      </c>
      <c r="G13" s="116">
        <f t="shared" si="1"/>
        <v>0.16689300000000001</v>
      </c>
      <c r="H13" s="229">
        <v>51</v>
      </c>
      <c r="I13" s="116">
        <f t="shared" si="2"/>
        <v>5.0999999999999997E-2</v>
      </c>
      <c r="J13" s="229">
        <v>0</v>
      </c>
      <c r="K13" s="95">
        <f t="shared" si="3"/>
        <v>0</v>
      </c>
      <c r="L13" s="123">
        <f t="shared" si="4"/>
        <v>0</v>
      </c>
      <c r="M13" s="164">
        <f t="shared" si="5"/>
        <v>0.69999999999999973</v>
      </c>
      <c r="N13" s="165">
        <v>10.62</v>
      </c>
      <c r="O13" s="178">
        <f t="shared" si="6"/>
        <v>0.86689299999999969</v>
      </c>
      <c r="P13" s="178">
        <f t="shared" si="7"/>
        <v>5.0999999999999997E-2</v>
      </c>
      <c r="Q13" s="182">
        <f t="shared" si="8"/>
        <v>0.91789299999999974</v>
      </c>
      <c r="R13" s="40"/>
    </row>
    <row r="14" spans="1:19" s="15" customFormat="1" ht="11.25" x14ac:dyDescent="0.2">
      <c r="A14" s="188">
        <v>40853</v>
      </c>
      <c r="B14" s="116">
        <v>10.669</v>
      </c>
      <c r="C14" s="95">
        <f t="shared" si="0"/>
        <v>9.790516000000002</v>
      </c>
      <c r="D14" s="95">
        <v>2.2999999999999998</v>
      </c>
      <c r="E14" s="95">
        <v>1.6</v>
      </c>
      <c r="F14" s="116">
        <v>170.48400000000001</v>
      </c>
      <c r="G14" s="116">
        <f t="shared" si="1"/>
        <v>0.170484</v>
      </c>
      <c r="H14" s="230">
        <v>8</v>
      </c>
      <c r="I14" s="116">
        <f t="shared" si="2"/>
        <v>8.0000000000000002E-3</v>
      </c>
      <c r="J14" s="230">
        <v>0</v>
      </c>
      <c r="K14" s="95">
        <f t="shared" si="3"/>
        <v>0</v>
      </c>
      <c r="L14" s="123">
        <f t="shared" si="4"/>
        <v>0</v>
      </c>
      <c r="M14" s="164">
        <f t="shared" si="5"/>
        <v>0.69999999999999973</v>
      </c>
      <c r="N14" s="165">
        <v>10.87</v>
      </c>
      <c r="O14" s="178">
        <f t="shared" si="6"/>
        <v>0.8704839999999997</v>
      </c>
      <c r="P14" s="178">
        <f t="shared" si="7"/>
        <v>8.0000000000000002E-3</v>
      </c>
      <c r="Q14" s="182">
        <f t="shared" si="8"/>
        <v>0.87848399999999971</v>
      </c>
      <c r="R14" s="40"/>
    </row>
    <row r="15" spans="1:19" s="15" customFormat="1" ht="11.25" x14ac:dyDescent="0.2">
      <c r="A15" s="188">
        <v>40854</v>
      </c>
      <c r="B15" s="116">
        <v>11.404999999999999</v>
      </c>
      <c r="C15" s="95">
        <f t="shared" si="0"/>
        <v>9.9595510000000012</v>
      </c>
      <c r="D15" s="95">
        <v>2.2999999999999998</v>
      </c>
      <c r="E15" s="95">
        <v>1.6</v>
      </c>
      <c r="F15" s="116">
        <v>174.44900000000001</v>
      </c>
      <c r="G15" s="116">
        <f t="shared" si="1"/>
        <v>0.17444900000000002</v>
      </c>
      <c r="H15" s="230">
        <v>571</v>
      </c>
      <c r="I15" s="116">
        <f t="shared" si="2"/>
        <v>0.57099999999999995</v>
      </c>
      <c r="J15" s="230">
        <v>139</v>
      </c>
      <c r="K15" s="95">
        <f t="shared" si="3"/>
        <v>0.13900000000000001</v>
      </c>
      <c r="L15" s="123">
        <f t="shared" si="4"/>
        <v>6.9500000000000013E-3</v>
      </c>
      <c r="M15" s="164">
        <f t="shared" si="5"/>
        <v>0.69999999999999973</v>
      </c>
      <c r="N15" s="165">
        <v>10.94</v>
      </c>
      <c r="O15" s="178">
        <f t="shared" si="6"/>
        <v>0.88139899999999982</v>
      </c>
      <c r="P15" s="178">
        <f t="shared" si="7"/>
        <v>0.70304999999999995</v>
      </c>
      <c r="Q15" s="182">
        <f t="shared" si="8"/>
        <v>1.5844489999999998</v>
      </c>
      <c r="R15" s="40"/>
    </row>
    <row r="16" spans="1:19" s="15" customFormat="1" ht="11.25" x14ac:dyDescent="0.2">
      <c r="A16" s="188">
        <v>40855</v>
      </c>
      <c r="B16" s="116">
        <v>10.608000000000001</v>
      </c>
      <c r="C16" s="95">
        <f t="shared" si="0"/>
        <v>9.7170200000000015</v>
      </c>
      <c r="D16" s="95">
        <v>2.2999999999999998</v>
      </c>
      <c r="E16" s="95">
        <v>1.6</v>
      </c>
      <c r="F16" s="116">
        <v>171.98</v>
      </c>
      <c r="G16" s="116">
        <f t="shared" si="1"/>
        <v>0.17197999999999999</v>
      </c>
      <c r="H16" s="230">
        <v>19</v>
      </c>
      <c r="I16" s="116">
        <f t="shared" si="2"/>
        <v>1.9E-2</v>
      </c>
      <c r="J16" s="230">
        <v>45</v>
      </c>
      <c r="K16" s="95">
        <f t="shared" si="3"/>
        <v>4.4999999999999998E-2</v>
      </c>
      <c r="L16" s="123">
        <f t="shared" si="4"/>
        <v>2.2499999999999998E-3</v>
      </c>
      <c r="M16" s="164">
        <f t="shared" si="5"/>
        <v>0.69999999999999973</v>
      </c>
      <c r="N16" s="165">
        <v>10.43</v>
      </c>
      <c r="O16" s="178">
        <f t="shared" si="6"/>
        <v>0.87422999999999973</v>
      </c>
      <c r="P16" s="178">
        <f t="shared" si="7"/>
        <v>6.1749999999999999E-2</v>
      </c>
      <c r="Q16" s="182">
        <f t="shared" si="8"/>
        <v>0.9359799999999997</v>
      </c>
      <c r="R16" s="40"/>
    </row>
    <row r="17" spans="1:18" s="15" customFormat="1" ht="11.25" x14ac:dyDescent="0.2">
      <c r="A17" s="188">
        <v>40856</v>
      </c>
      <c r="B17" s="116">
        <v>9.9239999999999995</v>
      </c>
      <c r="C17" s="95">
        <f t="shared" si="0"/>
        <v>8.6681489999999997</v>
      </c>
      <c r="D17" s="95">
        <v>2.2999999999999998</v>
      </c>
      <c r="E17" s="95">
        <v>1.6</v>
      </c>
      <c r="F17" s="116">
        <v>173.851</v>
      </c>
      <c r="G17" s="116">
        <f t="shared" si="1"/>
        <v>0.17385100000000001</v>
      </c>
      <c r="H17" s="230">
        <v>382</v>
      </c>
      <c r="I17" s="116">
        <f t="shared" si="2"/>
        <v>0.38200000000000001</v>
      </c>
      <c r="J17" s="230">
        <v>107</v>
      </c>
      <c r="K17" s="95">
        <f t="shared" si="3"/>
        <v>0.107</v>
      </c>
      <c r="L17" s="123">
        <f t="shared" si="4"/>
        <v>5.3500000000000006E-3</v>
      </c>
      <c r="M17" s="164">
        <f t="shared" si="5"/>
        <v>0.69999999999999973</v>
      </c>
      <c r="N17" s="165">
        <v>10.45</v>
      </c>
      <c r="O17" s="178">
        <f t="shared" si="6"/>
        <v>0.87920099999999968</v>
      </c>
      <c r="P17" s="178">
        <f t="shared" si="7"/>
        <v>0.48364999999999997</v>
      </c>
      <c r="Q17" s="182">
        <f t="shared" si="8"/>
        <v>1.3628509999999996</v>
      </c>
      <c r="R17" s="40"/>
    </row>
    <row r="18" spans="1:18" s="15" customFormat="1" ht="11.25" x14ac:dyDescent="0.2">
      <c r="A18" s="188">
        <v>40857</v>
      </c>
      <c r="B18" s="116">
        <v>12.968999999999999</v>
      </c>
      <c r="C18" s="95">
        <f t="shared" si="0"/>
        <v>11.281546000000001</v>
      </c>
      <c r="D18" s="95">
        <v>2.2999999999999998</v>
      </c>
      <c r="E18" s="95">
        <v>1.6</v>
      </c>
      <c r="F18" s="116">
        <v>242.45400000000001</v>
      </c>
      <c r="G18" s="116">
        <f t="shared" si="1"/>
        <v>0.242454</v>
      </c>
      <c r="H18" s="230">
        <v>745</v>
      </c>
      <c r="I18" s="116">
        <f t="shared" si="2"/>
        <v>0.745</v>
      </c>
      <c r="J18" s="230">
        <v>153</v>
      </c>
      <c r="K18" s="95">
        <f t="shared" si="3"/>
        <v>0.153</v>
      </c>
      <c r="L18" s="123">
        <f t="shared" si="4"/>
        <v>7.6500000000000005E-3</v>
      </c>
      <c r="M18" s="164">
        <f t="shared" si="5"/>
        <v>0.69999999999999973</v>
      </c>
      <c r="N18" s="165">
        <v>10.36</v>
      </c>
      <c r="O18" s="178">
        <f t="shared" si="6"/>
        <v>0.95010399999999973</v>
      </c>
      <c r="P18" s="178">
        <f t="shared" si="7"/>
        <v>0.89034999999999997</v>
      </c>
      <c r="Q18" s="182">
        <f t="shared" si="8"/>
        <v>1.8404539999999998</v>
      </c>
      <c r="R18" s="40"/>
    </row>
    <row r="19" spans="1:18" s="15" customFormat="1" ht="11.25" x14ac:dyDescent="0.2">
      <c r="A19" s="188">
        <v>40858</v>
      </c>
      <c r="B19" s="116">
        <v>10.378</v>
      </c>
      <c r="C19" s="95">
        <f t="shared" si="0"/>
        <v>8.9202550000000009</v>
      </c>
      <c r="D19" s="95">
        <v>2.2999999999999998</v>
      </c>
      <c r="E19" s="95">
        <v>1.6</v>
      </c>
      <c r="F19" s="116">
        <v>305.745</v>
      </c>
      <c r="G19" s="116">
        <f t="shared" si="1"/>
        <v>0.30574499999999999</v>
      </c>
      <c r="H19" s="230">
        <v>452</v>
      </c>
      <c r="I19" s="116">
        <f t="shared" si="2"/>
        <v>0.45200000000000001</v>
      </c>
      <c r="J19" s="230">
        <v>4</v>
      </c>
      <c r="K19" s="95">
        <f t="shared" si="3"/>
        <v>4.0000000000000001E-3</v>
      </c>
      <c r="L19" s="123">
        <f t="shared" si="4"/>
        <v>2.0000000000000001E-4</v>
      </c>
      <c r="M19" s="164">
        <f t="shared" si="5"/>
        <v>0.69999999999999973</v>
      </c>
      <c r="N19" s="165">
        <v>10.1</v>
      </c>
      <c r="O19" s="178">
        <f t="shared" si="6"/>
        <v>1.0059449999999996</v>
      </c>
      <c r="P19" s="178">
        <f t="shared" si="7"/>
        <v>0.45580000000000004</v>
      </c>
      <c r="Q19" s="182">
        <f t="shared" si="8"/>
        <v>1.4617449999999996</v>
      </c>
      <c r="R19" s="40"/>
    </row>
    <row r="20" spans="1:18" s="15" customFormat="1" ht="11.25" x14ac:dyDescent="0.2">
      <c r="A20" s="188">
        <v>40859</v>
      </c>
      <c r="B20" s="116">
        <v>11.571999999999999</v>
      </c>
      <c r="C20" s="95">
        <f t="shared" si="0"/>
        <v>9.7870699999999999</v>
      </c>
      <c r="D20" s="95">
        <v>2.2999999999999998</v>
      </c>
      <c r="E20" s="95">
        <v>1.6</v>
      </c>
      <c r="F20" s="116">
        <v>331.93</v>
      </c>
      <c r="G20" s="116">
        <f t="shared" si="1"/>
        <v>0.33193</v>
      </c>
      <c r="H20" s="230">
        <v>753</v>
      </c>
      <c r="I20" s="116">
        <f t="shared" si="2"/>
        <v>0.753</v>
      </c>
      <c r="J20" s="230">
        <v>4</v>
      </c>
      <c r="K20" s="95">
        <f t="shared" si="3"/>
        <v>4.0000000000000001E-3</v>
      </c>
      <c r="L20" s="123">
        <f t="shared" si="4"/>
        <v>2.0000000000000001E-4</v>
      </c>
      <c r="M20" s="164">
        <f t="shared" si="5"/>
        <v>0.69999999999999973</v>
      </c>
      <c r="N20" s="165">
        <v>9.7899999999999991</v>
      </c>
      <c r="O20" s="178">
        <f t="shared" si="6"/>
        <v>1.0321299999999998</v>
      </c>
      <c r="P20" s="178">
        <f t="shared" si="7"/>
        <v>0.75680000000000003</v>
      </c>
      <c r="Q20" s="182">
        <f t="shared" si="8"/>
        <v>1.7889299999999997</v>
      </c>
      <c r="R20" s="40"/>
    </row>
    <row r="21" spans="1:18" s="15" customFormat="1" ht="11.25" x14ac:dyDescent="0.2">
      <c r="A21" s="188">
        <v>40860</v>
      </c>
      <c r="B21" s="116">
        <v>9.8800000000000008</v>
      </c>
      <c r="C21" s="95">
        <f t="shared" si="0"/>
        <v>8.4967940000000013</v>
      </c>
      <c r="D21" s="95">
        <v>2.2999999999999998</v>
      </c>
      <c r="E21" s="95">
        <v>1.6</v>
      </c>
      <c r="F21" s="116">
        <v>311.20600000000002</v>
      </c>
      <c r="G21" s="116">
        <f t="shared" si="1"/>
        <v>0.31120600000000004</v>
      </c>
      <c r="H21" s="230">
        <v>372</v>
      </c>
      <c r="I21" s="116">
        <f t="shared" si="2"/>
        <v>0.372</v>
      </c>
      <c r="J21" s="230">
        <v>4</v>
      </c>
      <c r="K21" s="95">
        <f t="shared" si="3"/>
        <v>4.0000000000000001E-3</v>
      </c>
      <c r="L21" s="123">
        <f t="shared" si="4"/>
        <v>2.0000000000000001E-4</v>
      </c>
      <c r="M21" s="164">
        <f t="shared" si="5"/>
        <v>0.69999999999999973</v>
      </c>
      <c r="N21" s="165">
        <v>9.6999999999999993</v>
      </c>
      <c r="O21" s="178">
        <f t="shared" si="6"/>
        <v>1.0114059999999998</v>
      </c>
      <c r="P21" s="178">
        <f t="shared" si="7"/>
        <v>0.37580000000000002</v>
      </c>
      <c r="Q21" s="182">
        <f t="shared" si="8"/>
        <v>1.3872059999999999</v>
      </c>
      <c r="R21" s="40"/>
    </row>
    <row r="22" spans="1:18" s="15" customFormat="1" ht="11.25" x14ac:dyDescent="0.2">
      <c r="A22" s="188">
        <v>40861</v>
      </c>
      <c r="B22" s="116">
        <v>11.423</v>
      </c>
      <c r="C22" s="95">
        <f t="shared" si="0"/>
        <v>10.009437000000002</v>
      </c>
      <c r="D22" s="95">
        <v>2.2999999999999998</v>
      </c>
      <c r="E22" s="95">
        <v>1.6</v>
      </c>
      <c r="F22" s="116">
        <v>298.56299999999999</v>
      </c>
      <c r="G22" s="116">
        <f t="shared" si="1"/>
        <v>0.29856299999999997</v>
      </c>
      <c r="H22" s="230">
        <v>415</v>
      </c>
      <c r="I22" s="116">
        <f t="shared" si="2"/>
        <v>0.41499999999999998</v>
      </c>
      <c r="J22" s="230">
        <v>85</v>
      </c>
      <c r="K22" s="95">
        <f t="shared" si="3"/>
        <v>8.5000000000000006E-2</v>
      </c>
      <c r="L22" s="123">
        <f t="shared" si="4"/>
        <v>4.2500000000000003E-3</v>
      </c>
      <c r="M22" s="164">
        <f t="shared" si="5"/>
        <v>0.69999999999999973</v>
      </c>
      <c r="N22" s="165">
        <v>9.9600000000000009</v>
      </c>
      <c r="O22" s="178">
        <f t="shared" si="6"/>
        <v>1.0028129999999997</v>
      </c>
      <c r="P22" s="178">
        <f t="shared" si="7"/>
        <v>0.49575000000000002</v>
      </c>
      <c r="Q22" s="182">
        <f t="shared" si="8"/>
        <v>1.4985629999999999</v>
      </c>
      <c r="R22" s="40"/>
    </row>
    <row r="23" spans="1:18" s="15" customFormat="1" ht="11.25" x14ac:dyDescent="0.2">
      <c r="A23" s="188">
        <v>40862</v>
      </c>
      <c r="B23" s="116">
        <v>11.698</v>
      </c>
      <c r="C23" s="95">
        <f t="shared" si="0"/>
        <v>9.9776640000000008</v>
      </c>
      <c r="D23" s="95">
        <v>2.2999999999999998</v>
      </c>
      <c r="E23" s="95">
        <v>1.6</v>
      </c>
      <c r="F23" s="116">
        <v>309.33600000000001</v>
      </c>
      <c r="G23" s="116">
        <f t="shared" si="1"/>
        <v>0.309336</v>
      </c>
      <c r="H23" s="230">
        <v>711</v>
      </c>
      <c r="I23" s="116">
        <f t="shared" si="2"/>
        <v>0.71099999999999997</v>
      </c>
      <c r="J23" s="230">
        <v>341</v>
      </c>
      <c r="K23" s="95">
        <f t="shared" si="3"/>
        <v>0.34100000000000003</v>
      </c>
      <c r="L23" s="123">
        <f t="shared" si="4"/>
        <v>1.7050000000000003E-2</v>
      </c>
      <c r="M23" s="164">
        <f t="shared" si="5"/>
        <v>0.69999999999999973</v>
      </c>
      <c r="N23" s="165">
        <v>10.23</v>
      </c>
      <c r="O23" s="178">
        <f t="shared" si="6"/>
        <v>1.0263859999999998</v>
      </c>
      <c r="P23" s="178">
        <f t="shared" si="7"/>
        <v>1.03495</v>
      </c>
      <c r="Q23" s="182">
        <f t="shared" si="8"/>
        <v>2.0613359999999998</v>
      </c>
      <c r="R23" s="40"/>
    </row>
    <row r="24" spans="1:18" s="15" customFormat="1" ht="11.25" x14ac:dyDescent="0.2">
      <c r="A24" s="188">
        <v>40863</v>
      </c>
      <c r="B24" s="116">
        <v>12.042999999999999</v>
      </c>
      <c r="C24" s="95">
        <f t="shared" si="0"/>
        <v>9.8762299999999996</v>
      </c>
      <c r="D24" s="95">
        <v>2.2999999999999998</v>
      </c>
      <c r="E24" s="95">
        <v>1.6</v>
      </c>
      <c r="F24" s="116">
        <v>285.77</v>
      </c>
      <c r="G24" s="116">
        <f t="shared" si="1"/>
        <v>0.28576999999999997</v>
      </c>
      <c r="H24" s="230">
        <v>1181</v>
      </c>
      <c r="I24" s="116">
        <f t="shared" si="2"/>
        <v>1.181</v>
      </c>
      <c r="J24" s="230">
        <v>283</v>
      </c>
      <c r="K24" s="95">
        <f t="shared" si="3"/>
        <v>0.28299999999999997</v>
      </c>
      <c r="L24" s="123">
        <f t="shared" si="4"/>
        <v>1.4149999999999999E-2</v>
      </c>
      <c r="M24" s="164">
        <f t="shared" si="5"/>
        <v>0.69999999999999973</v>
      </c>
      <c r="N24" s="165">
        <v>10.08</v>
      </c>
      <c r="O24" s="178">
        <f t="shared" si="6"/>
        <v>0.9999199999999997</v>
      </c>
      <c r="P24" s="178">
        <f t="shared" si="7"/>
        <v>1.4498499999999999</v>
      </c>
      <c r="Q24" s="182">
        <f t="shared" si="8"/>
        <v>2.4497699999999996</v>
      </c>
      <c r="R24" s="40"/>
    </row>
    <row r="25" spans="1:18" s="15" customFormat="1" ht="11.25" x14ac:dyDescent="0.2">
      <c r="A25" s="188">
        <v>40864</v>
      </c>
      <c r="B25" s="116">
        <v>10.403</v>
      </c>
      <c r="C25" s="95">
        <f t="shared" si="0"/>
        <v>9.233905</v>
      </c>
      <c r="D25" s="95">
        <v>2.2999999999999998</v>
      </c>
      <c r="E25" s="95">
        <v>1.6</v>
      </c>
      <c r="F25" s="116">
        <v>236.095</v>
      </c>
      <c r="G25" s="116">
        <f t="shared" si="1"/>
        <v>0.236095</v>
      </c>
      <c r="H25" s="230">
        <v>233</v>
      </c>
      <c r="I25" s="116">
        <f t="shared" si="2"/>
        <v>0.23300000000000001</v>
      </c>
      <c r="J25" s="230">
        <v>272</v>
      </c>
      <c r="K25" s="95">
        <f t="shared" si="3"/>
        <v>0.27200000000000002</v>
      </c>
      <c r="L25" s="123">
        <f t="shared" si="4"/>
        <v>1.3600000000000001E-2</v>
      </c>
      <c r="M25" s="164">
        <f t="shared" si="5"/>
        <v>0.69999999999999973</v>
      </c>
      <c r="N25" s="165">
        <v>10.199999999999999</v>
      </c>
      <c r="O25" s="178">
        <f t="shared" si="6"/>
        <v>0.94969499999999973</v>
      </c>
      <c r="P25" s="178">
        <f t="shared" si="7"/>
        <v>0.4914</v>
      </c>
      <c r="Q25" s="182">
        <f t="shared" si="8"/>
        <v>1.4410949999999998</v>
      </c>
      <c r="R25" s="40"/>
    </row>
    <row r="26" spans="1:18" s="15" customFormat="1" ht="11.25" x14ac:dyDescent="0.2">
      <c r="A26" s="188">
        <v>40865</v>
      </c>
      <c r="B26" s="116">
        <v>11.022</v>
      </c>
      <c r="C26" s="95">
        <f t="shared" si="0"/>
        <v>9.8385010000000008</v>
      </c>
      <c r="D26" s="95">
        <v>2.2999999999999998</v>
      </c>
      <c r="E26" s="95">
        <v>1.6</v>
      </c>
      <c r="F26" s="116">
        <v>164.499</v>
      </c>
      <c r="G26" s="116">
        <f t="shared" si="1"/>
        <v>0.16449900000000001</v>
      </c>
      <c r="H26" s="230">
        <v>319</v>
      </c>
      <c r="I26" s="116">
        <f t="shared" si="2"/>
        <v>0.31900000000000001</v>
      </c>
      <c r="J26" s="230">
        <v>13</v>
      </c>
      <c r="K26" s="95">
        <f t="shared" si="3"/>
        <v>1.2999999999999999E-2</v>
      </c>
      <c r="L26" s="123">
        <f t="shared" si="4"/>
        <v>6.4999999999999997E-4</v>
      </c>
      <c r="M26" s="164">
        <f t="shared" si="5"/>
        <v>0.69999999999999973</v>
      </c>
      <c r="N26" s="165">
        <v>9.5399999999999991</v>
      </c>
      <c r="O26" s="178">
        <f t="shared" si="6"/>
        <v>0.86514899999999972</v>
      </c>
      <c r="P26" s="178">
        <f t="shared" si="7"/>
        <v>0.33135000000000003</v>
      </c>
      <c r="Q26" s="182">
        <f t="shared" si="8"/>
        <v>1.1964989999999998</v>
      </c>
      <c r="R26" s="40"/>
    </row>
    <row r="27" spans="1:18" s="15" customFormat="1" ht="11.25" x14ac:dyDescent="0.2">
      <c r="A27" s="188">
        <v>40866</v>
      </c>
      <c r="B27" s="116">
        <v>10.973000000000001</v>
      </c>
      <c r="C27" s="95">
        <f t="shared" si="0"/>
        <v>9.4231390000000026</v>
      </c>
      <c r="D27" s="95">
        <v>2.2999999999999998</v>
      </c>
      <c r="E27" s="95">
        <v>1.6</v>
      </c>
      <c r="F27" s="116">
        <v>159.86099999999999</v>
      </c>
      <c r="G27" s="116">
        <f t="shared" si="1"/>
        <v>0.159861</v>
      </c>
      <c r="H27" s="230">
        <v>690</v>
      </c>
      <c r="I27" s="116">
        <f t="shared" si="2"/>
        <v>0.69</v>
      </c>
      <c r="J27" s="230">
        <v>3</v>
      </c>
      <c r="K27" s="95">
        <f t="shared" si="3"/>
        <v>3.0000000000000001E-3</v>
      </c>
      <c r="L27" s="123">
        <f t="shared" si="4"/>
        <v>1.5000000000000001E-4</v>
      </c>
      <c r="M27" s="164">
        <f t="shared" si="5"/>
        <v>0.69999999999999973</v>
      </c>
      <c r="N27" s="165">
        <v>9.74</v>
      </c>
      <c r="O27" s="178">
        <f t="shared" si="6"/>
        <v>0.86001099999999975</v>
      </c>
      <c r="P27" s="178">
        <f t="shared" si="7"/>
        <v>0.69284999999999997</v>
      </c>
      <c r="Q27" s="182">
        <f t="shared" si="8"/>
        <v>1.5528609999999996</v>
      </c>
      <c r="R27" s="40"/>
    </row>
    <row r="28" spans="1:18" s="15" customFormat="1" ht="11.25" x14ac:dyDescent="0.2">
      <c r="A28" s="188">
        <v>40867</v>
      </c>
      <c r="B28" s="116">
        <v>10.483000000000001</v>
      </c>
      <c r="C28" s="95">
        <f t="shared" si="0"/>
        <v>9.0016110000000022</v>
      </c>
      <c r="D28" s="95">
        <v>2.2999999999999998</v>
      </c>
      <c r="E28" s="95">
        <v>1.6</v>
      </c>
      <c r="F28" s="116">
        <v>168.38900000000001</v>
      </c>
      <c r="G28" s="116">
        <f t="shared" si="1"/>
        <v>0.16838900000000001</v>
      </c>
      <c r="H28" s="230">
        <v>613</v>
      </c>
      <c r="I28" s="116">
        <f t="shared" si="2"/>
        <v>0.61299999999999999</v>
      </c>
      <c r="J28" s="230">
        <v>0</v>
      </c>
      <c r="K28" s="95">
        <f t="shared" si="3"/>
        <v>0</v>
      </c>
      <c r="L28" s="123">
        <f t="shared" si="4"/>
        <v>0</v>
      </c>
      <c r="M28" s="164">
        <f t="shared" si="5"/>
        <v>0.69999999999999973</v>
      </c>
      <c r="N28" s="165">
        <v>9.84</v>
      </c>
      <c r="O28" s="178">
        <f t="shared" si="6"/>
        <v>0.86838899999999974</v>
      </c>
      <c r="P28" s="178">
        <f t="shared" si="7"/>
        <v>0.61299999999999999</v>
      </c>
      <c r="Q28" s="182">
        <f t="shared" si="8"/>
        <v>1.4813889999999996</v>
      </c>
      <c r="R28" s="40"/>
    </row>
    <row r="29" spans="1:18" s="15" customFormat="1" ht="11.25" x14ac:dyDescent="0.2">
      <c r="A29" s="188">
        <v>40868</v>
      </c>
      <c r="B29" s="116">
        <v>11.946999999999999</v>
      </c>
      <c r="C29" s="95">
        <f t="shared" si="0"/>
        <v>10.126087</v>
      </c>
      <c r="D29" s="95">
        <v>2.2999999999999998</v>
      </c>
      <c r="E29" s="95">
        <v>1.6</v>
      </c>
      <c r="F29" s="116">
        <v>168.91300000000001</v>
      </c>
      <c r="G29" s="116">
        <f t="shared" si="1"/>
        <v>0.16891300000000001</v>
      </c>
      <c r="H29" s="230">
        <v>952</v>
      </c>
      <c r="I29" s="116">
        <f t="shared" si="2"/>
        <v>0.95199999999999996</v>
      </c>
      <c r="J29" s="230">
        <v>157</v>
      </c>
      <c r="K29" s="95">
        <f t="shared" si="3"/>
        <v>0.157</v>
      </c>
      <c r="L29" s="123">
        <f t="shared" si="4"/>
        <v>7.8500000000000011E-3</v>
      </c>
      <c r="M29" s="164">
        <f t="shared" si="5"/>
        <v>0.69999999999999973</v>
      </c>
      <c r="N29" s="165">
        <v>9.44</v>
      </c>
      <c r="O29" s="178">
        <f t="shared" si="6"/>
        <v>0.87676299999999974</v>
      </c>
      <c r="P29" s="178">
        <f t="shared" si="7"/>
        <v>1.1011500000000001</v>
      </c>
      <c r="Q29" s="182">
        <f t="shared" si="8"/>
        <v>1.9779129999999998</v>
      </c>
      <c r="R29" s="40"/>
    </row>
    <row r="30" spans="1:18" s="15" customFormat="1" ht="11.25" x14ac:dyDescent="0.2">
      <c r="A30" s="188">
        <v>40869</v>
      </c>
      <c r="B30" s="116">
        <v>10.363</v>
      </c>
      <c r="C30" s="95">
        <f t="shared" si="0"/>
        <v>8.8200050000000001</v>
      </c>
      <c r="D30" s="95">
        <v>2.2999999999999998</v>
      </c>
      <c r="E30" s="95">
        <v>1.6</v>
      </c>
      <c r="F30" s="116">
        <v>165.995</v>
      </c>
      <c r="G30" s="116">
        <f t="shared" si="1"/>
        <v>0.165995</v>
      </c>
      <c r="H30" s="230">
        <v>677</v>
      </c>
      <c r="I30" s="116">
        <f t="shared" si="2"/>
        <v>0.67700000000000005</v>
      </c>
      <c r="J30" s="230">
        <v>38</v>
      </c>
      <c r="K30" s="95">
        <f t="shared" si="3"/>
        <v>3.7999999999999999E-2</v>
      </c>
      <c r="L30" s="123">
        <f t="shared" si="4"/>
        <v>1.9E-3</v>
      </c>
      <c r="M30" s="164">
        <f t="shared" si="5"/>
        <v>0.69999999999999973</v>
      </c>
      <c r="N30" s="165">
        <v>9.5399999999999991</v>
      </c>
      <c r="O30" s="178">
        <f t="shared" si="6"/>
        <v>0.86789499999999975</v>
      </c>
      <c r="P30" s="178">
        <f t="shared" si="7"/>
        <v>0.71310000000000007</v>
      </c>
      <c r="Q30" s="182">
        <f t="shared" si="8"/>
        <v>1.5809949999999997</v>
      </c>
      <c r="R30" s="40"/>
    </row>
    <row r="31" spans="1:18" s="15" customFormat="1" ht="11.25" x14ac:dyDescent="0.2">
      <c r="A31" s="188">
        <v>40870</v>
      </c>
      <c r="B31" s="116">
        <v>10.930999999999999</v>
      </c>
      <c r="C31" s="95">
        <f t="shared" si="0"/>
        <v>9.6886529999999986</v>
      </c>
      <c r="D31" s="95">
        <v>2.2999999999999998</v>
      </c>
      <c r="E31" s="95">
        <v>1.6</v>
      </c>
      <c r="F31" s="116">
        <v>175.34700000000001</v>
      </c>
      <c r="G31" s="116">
        <f t="shared" si="1"/>
        <v>0.175347</v>
      </c>
      <c r="H31" s="230">
        <v>367</v>
      </c>
      <c r="I31" s="116">
        <f t="shared" si="2"/>
        <v>0.36699999999999999</v>
      </c>
      <c r="J31" s="230">
        <v>0</v>
      </c>
      <c r="K31" s="95">
        <f t="shared" si="3"/>
        <v>0</v>
      </c>
      <c r="L31" s="123">
        <f t="shared" si="4"/>
        <v>0</v>
      </c>
      <c r="M31" s="164">
        <f t="shared" si="5"/>
        <v>0.69999999999999973</v>
      </c>
      <c r="N31" s="165">
        <v>10.74</v>
      </c>
      <c r="O31" s="178">
        <f t="shared" si="6"/>
        <v>0.87534699999999976</v>
      </c>
      <c r="P31" s="178">
        <f t="shared" si="7"/>
        <v>0.36699999999999999</v>
      </c>
      <c r="Q31" s="182">
        <f t="shared" si="8"/>
        <v>1.2423469999999996</v>
      </c>
      <c r="R31" s="40"/>
    </row>
    <row r="32" spans="1:18" s="15" customFormat="1" ht="11.25" x14ac:dyDescent="0.2">
      <c r="A32" s="188">
        <v>40871</v>
      </c>
      <c r="B32" s="116">
        <v>9.0709999999999997</v>
      </c>
      <c r="C32" s="95">
        <f t="shared" si="0"/>
        <v>7.9488450000000004</v>
      </c>
      <c r="D32" s="95">
        <v>2.2999999999999998</v>
      </c>
      <c r="E32" s="95">
        <v>1.6</v>
      </c>
      <c r="F32" s="116">
        <v>152.155</v>
      </c>
      <c r="G32" s="116">
        <f t="shared" si="1"/>
        <v>0.15215500000000001</v>
      </c>
      <c r="H32" s="230">
        <v>270</v>
      </c>
      <c r="I32" s="116">
        <f t="shared" si="2"/>
        <v>0.27</v>
      </c>
      <c r="J32" s="230">
        <v>0</v>
      </c>
      <c r="K32" s="95">
        <f t="shared" si="3"/>
        <v>0</v>
      </c>
      <c r="L32" s="123">
        <f t="shared" si="4"/>
        <v>0</v>
      </c>
      <c r="M32" s="164">
        <f t="shared" si="5"/>
        <v>0.69999999999999973</v>
      </c>
      <c r="N32" s="165">
        <v>8.94</v>
      </c>
      <c r="O32" s="178">
        <f t="shared" si="6"/>
        <v>0.85215499999999977</v>
      </c>
      <c r="P32" s="178">
        <f t="shared" si="7"/>
        <v>0.27</v>
      </c>
      <c r="Q32" s="182">
        <f t="shared" si="8"/>
        <v>1.1221549999999998</v>
      </c>
      <c r="R32" s="40"/>
    </row>
    <row r="33" spans="1:19" s="15" customFormat="1" ht="11.25" x14ac:dyDescent="0.2">
      <c r="A33" s="188">
        <v>40872</v>
      </c>
      <c r="B33" s="116">
        <v>9.1780000000000008</v>
      </c>
      <c r="C33" s="95">
        <f t="shared" si="0"/>
        <v>8.2597500000000021</v>
      </c>
      <c r="D33" s="95">
        <v>2.2999999999999998</v>
      </c>
      <c r="E33" s="95">
        <v>1.6</v>
      </c>
      <c r="F33" s="116">
        <v>154.25</v>
      </c>
      <c r="G33" s="116">
        <f t="shared" si="1"/>
        <v>0.15425</v>
      </c>
      <c r="H33" s="230">
        <v>64</v>
      </c>
      <c r="I33" s="116">
        <f t="shared" si="2"/>
        <v>6.4000000000000001E-2</v>
      </c>
      <c r="J33" s="230">
        <v>0</v>
      </c>
      <c r="K33" s="95">
        <f t="shared" si="3"/>
        <v>0</v>
      </c>
      <c r="L33" s="123">
        <f t="shared" si="4"/>
        <v>0</v>
      </c>
      <c r="M33" s="164">
        <f t="shared" si="5"/>
        <v>0.69999999999999973</v>
      </c>
      <c r="N33" s="165">
        <v>8.39</v>
      </c>
      <c r="O33" s="178">
        <f t="shared" si="6"/>
        <v>0.85424999999999973</v>
      </c>
      <c r="P33" s="178">
        <f t="shared" si="7"/>
        <v>6.4000000000000001E-2</v>
      </c>
      <c r="Q33" s="182">
        <f t="shared" si="8"/>
        <v>0.91824999999999979</v>
      </c>
      <c r="R33" s="40"/>
    </row>
    <row r="34" spans="1:19" s="15" customFormat="1" ht="11.25" x14ac:dyDescent="0.2">
      <c r="A34" s="188">
        <v>40873</v>
      </c>
      <c r="B34" s="116">
        <v>9.7880000000000003</v>
      </c>
      <c r="C34" s="95">
        <f t="shared" si="0"/>
        <v>8.9222340000000013</v>
      </c>
      <c r="D34" s="95">
        <v>2.2999999999999998</v>
      </c>
      <c r="E34" s="95">
        <v>1.6</v>
      </c>
      <c r="F34" s="116">
        <v>157.76599999999999</v>
      </c>
      <c r="G34" s="116">
        <f t="shared" si="1"/>
        <v>0.15776599999999999</v>
      </c>
      <c r="H34" s="230">
        <v>8</v>
      </c>
      <c r="I34" s="116">
        <f t="shared" si="2"/>
        <v>8.0000000000000002E-3</v>
      </c>
      <c r="J34" s="230">
        <v>0</v>
      </c>
      <c r="K34" s="95">
        <f t="shared" si="3"/>
        <v>0</v>
      </c>
      <c r="L34" s="123">
        <f t="shared" si="4"/>
        <v>0</v>
      </c>
      <c r="M34" s="164">
        <f t="shared" si="5"/>
        <v>0.69999999999999973</v>
      </c>
      <c r="N34" s="165">
        <v>8.4700000000000006</v>
      </c>
      <c r="O34" s="178">
        <f t="shared" si="6"/>
        <v>0.8577659999999997</v>
      </c>
      <c r="P34" s="178">
        <f t="shared" si="7"/>
        <v>8.0000000000000002E-3</v>
      </c>
      <c r="Q34" s="182">
        <f t="shared" si="8"/>
        <v>0.8657659999999997</v>
      </c>
      <c r="R34" s="40"/>
    </row>
    <row r="35" spans="1:19" s="15" customFormat="1" ht="11.25" x14ac:dyDescent="0.2">
      <c r="A35" s="188">
        <v>40874</v>
      </c>
      <c r="B35" s="116">
        <v>9.5030000000000001</v>
      </c>
      <c r="C35" s="95">
        <f t="shared" si="0"/>
        <v>8.6272840000000013</v>
      </c>
      <c r="D35" s="95">
        <v>2.2999999999999998</v>
      </c>
      <c r="E35" s="95">
        <v>1.6</v>
      </c>
      <c r="F35" s="116">
        <v>167.71600000000001</v>
      </c>
      <c r="G35" s="116">
        <f t="shared" si="1"/>
        <v>0.167716</v>
      </c>
      <c r="H35" s="230">
        <v>8</v>
      </c>
      <c r="I35" s="116">
        <f t="shared" si="2"/>
        <v>8.0000000000000002E-3</v>
      </c>
      <c r="J35" s="230">
        <v>0</v>
      </c>
      <c r="K35" s="95">
        <f t="shared" si="3"/>
        <v>0</v>
      </c>
      <c r="L35" s="123">
        <f t="shared" si="4"/>
        <v>0</v>
      </c>
      <c r="M35" s="164">
        <f t="shared" si="5"/>
        <v>0.69999999999999973</v>
      </c>
      <c r="N35" s="165">
        <v>9.08</v>
      </c>
      <c r="O35" s="178">
        <f t="shared" si="6"/>
        <v>0.86771599999999971</v>
      </c>
      <c r="P35" s="178">
        <f t="shared" si="7"/>
        <v>8.0000000000000002E-3</v>
      </c>
      <c r="Q35" s="182">
        <f t="shared" si="8"/>
        <v>0.87571599999999972</v>
      </c>
      <c r="R35" s="40"/>
    </row>
    <row r="36" spans="1:19" s="15" customFormat="1" ht="11.25" x14ac:dyDescent="0.2">
      <c r="A36" s="188">
        <v>40875</v>
      </c>
      <c r="B36" s="116">
        <v>12.775</v>
      </c>
      <c r="C36" s="95">
        <f t="shared" si="0"/>
        <v>10.884835000000001</v>
      </c>
      <c r="D36" s="95">
        <v>2.2999999999999998</v>
      </c>
      <c r="E36" s="95">
        <v>1.6</v>
      </c>
      <c r="F36" s="116">
        <v>168.16499999999999</v>
      </c>
      <c r="G36" s="116">
        <f t="shared" si="1"/>
        <v>0.16816499999999998</v>
      </c>
      <c r="H36" s="230">
        <v>1022</v>
      </c>
      <c r="I36" s="116">
        <f t="shared" si="2"/>
        <v>1.022</v>
      </c>
      <c r="J36" s="230">
        <v>53</v>
      </c>
      <c r="K36" s="95">
        <f t="shared" si="3"/>
        <v>5.2999999999999999E-2</v>
      </c>
      <c r="L36" s="123">
        <f t="shared" si="4"/>
        <v>2.65E-3</v>
      </c>
      <c r="M36" s="164">
        <f t="shared" si="5"/>
        <v>0.69999999999999973</v>
      </c>
      <c r="N36" s="165">
        <v>9.48</v>
      </c>
      <c r="O36" s="178">
        <f t="shared" si="6"/>
        <v>0.87081499999999967</v>
      </c>
      <c r="P36" s="178">
        <f t="shared" si="7"/>
        <v>1.0723499999999999</v>
      </c>
      <c r="Q36" s="182">
        <f t="shared" si="8"/>
        <v>1.9431649999999996</v>
      </c>
      <c r="R36" s="40"/>
    </row>
    <row r="37" spans="1:19" s="15" customFormat="1" ht="11.25" x14ac:dyDescent="0.2">
      <c r="A37" s="188">
        <v>40876</v>
      </c>
      <c r="B37" s="116">
        <v>10.468</v>
      </c>
      <c r="C37" s="95">
        <f t="shared" si="0"/>
        <v>9.5731320000000011</v>
      </c>
      <c r="D37" s="95">
        <v>2.2999999999999998</v>
      </c>
      <c r="E37" s="95">
        <v>1.6</v>
      </c>
      <c r="F37" s="116">
        <v>186.86799999999999</v>
      </c>
      <c r="G37" s="116">
        <f t="shared" si="1"/>
        <v>0.18686800000000001</v>
      </c>
      <c r="H37" s="230">
        <v>8</v>
      </c>
      <c r="I37" s="116">
        <f t="shared" si="2"/>
        <v>8.0000000000000002E-3</v>
      </c>
      <c r="J37" s="230">
        <v>249</v>
      </c>
      <c r="K37" s="95">
        <f t="shared" si="3"/>
        <v>0.249</v>
      </c>
      <c r="L37" s="123">
        <f t="shared" si="4"/>
        <v>1.2450000000000001E-2</v>
      </c>
      <c r="M37" s="164">
        <f t="shared" si="5"/>
        <v>0.69999999999999973</v>
      </c>
      <c r="N37" s="165">
        <v>10.220000000000001</v>
      </c>
      <c r="O37" s="178">
        <f t="shared" si="6"/>
        <v>0.89931799999999973</v>
      </c>
      <c r="P37" s="178">
        <f t="shared" si="7"/>
        <v>0.24455000000000002</v>
      </c>
      <c r="Q37" s="182">
        <f t="shared" si="8"/>
        <v>1.1438679999999997</v>
      </c>
      <c r="R37" s="40"/>
    </row>
    <row r="38" spans="1:19" s="15" customFormat="1" ht="12" thickBot="1" x14ac:dyDescent="0.25">
      <c r="A38" s="189">
        <v>40877</v>
      </c>
      <c r="B38" s="152">
        <v>12.557</v>
      </c>
      <c r="C38" s="153">
        <f t="shared" si="0"/>
        <v>10.482563000000001</v>
      </c>
      <c r="D38" s="153">
        <v>2.2999999999999998</v>
      </c>
      <c r="E38" s="153">
        <v>1.6</v>
      </c>
      <c r="F38" s="152">
        <v>169.43700000000001</v>
      </c>
      <c r="G38" s="152">
        <f t="shared" si="1"/>
        <v>0.169437</v>
      </c>
      <c r="H38" s="231">
        <v>1205</v>
      </c>
      <c r="I38" s="152">
        <f t="shared" si="2"/>
        <v>1.2050000000000001</v>
      </c>
      <c r="J38" s="231">
        <v>6</v>
      </c>
      <c r="K38" s="153">
        <f t="shared" si="3"/>
        <v>6.0000000000000001E-3</v>
      </c>
      <c r="L38" s="156">
        <f t="shared" si="4"/>
        <v>3.0000000000000003E-4</v>
      </c>
      <c r="M38" s="169">
        <f t="shared" si="5"/>
        <v>0.69999999999999973</v>
      </c>
      <c r="N38" s="170">
        <v>10.1</v>
      </c>
      <c r="O38" s="190">
        <f t="shared" si="6"/>
        <v>0.86973699999999976</v>
      </c>
      <c r="P38" s="190">
        <f t="shared" si="7"/>
        <v>1.2107000000000001</v>
      </c>
      <c r="Q38" s="191">
        <f t="shared" si="8"/>
        <v>2.0804369999999999</v>
      </c>
      <c r="R38" s="40"/>
    </row>
    <row r="39" spans="1:19" s="15" customFormat="1" ht="11.25" x14ac:dyDescent="0.2">
      <c r="A39" s="35"/>
      <c r="B39" s="66"/>
      <c r="C39" s="10"/>
      <c r="D39" s="10"/>
      <c r="E39" s="13"/>
      <c r="F39" s="10"/>
      <c r="G39" s="10"/>
      <c r="H39" s="36"/>
      <c r="I39" s="36"/>
      <c r="J39" s="36"/>
      <c r="K39" s="36"/>
      <c r="L39" s="10"/>
      <c r="M39" s="13"/>
      <c r="N39" s="13"/>
      <c r="O39" s="11"/>
      <c r="P39" s="11"/>
      <c r="Q39" s="11"/>
      <c r="R39" s="11"/>
      <c r="S39" s="27"/>
    </row>
    <row r="40" spans="1:19" s="15" customFormat="1" ht="2.25" customHeight="1" x14ac:dyDescent="0.2">
      <c r="A40" s="35"/>
      <c r="B40" s="66"/>
      <c r="C40" s="10"/>
      <c r="D40" s="10"/>
      <c r="E40" s="13"/>
      <c r="F40" s="10"/>
      <c r="G40" s="10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12.75" customHeight="1" x14ac:dyDescent="0.2">
      <c r="A41" s="78" t="s">
        <v>33</v>
      </c>
      <c r="B41" s="79"/>
      <c r="C41" s="80"/>
      <c r="D41" s="80"/>
      <c r="E41" s="81"/>
      <c r="F41" s="80"/>
      <c r="G41" s="80"/>
      <c r="H41" s="82"/>
      <c r="I41" s="82"/>
      <c r="J41" s="82"/>
      <c r="K41" s="82"/>
      <c r="L41" s="80"/>
      <c r="M41" s="81"/>
      <c r="N41" s="81"/>
      <c r="O41" s="83"/>
      <c r="P41" s="83"/>
      <c r="Q41" s="11"/>
      <c r="R41" s="11"/>
      <c r="S41" s="27"/>
    </row>
    <row r="42" spans="1:19" s="15" customFormat="1" ht="12.75" customHeight="1" x14ac:dyDescent="0.2">
      <c r="A42" s="78" t="s">
        <v>34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2.75" customHeight="1" x14ac:dyDescent="0.2">
      <c r="A43" s="78" t="s">
        <v>35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2.75" customHeight="1" x14ac:dyDescent="0.2">
      <c r="A44" s="84" t="s">
        <v>36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2.75" customHeight="1" x14ac:dyDescent="0.2">
      <c r="A45" s="84" t="s">
        <v>37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2.75" customHeight="1" x14ac:dyDescent="0.2">
      <c r="A46" s="84" t="s">
        <v>38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2.75" customHeight="1" x14ac:dyDescent="0.2">
      <c r="A47" s="84" t="s">
        <v>39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2.75" customHeight="1" x14ac:dyDescent="0.2">
      <c r="A48" s="84" t="s">
        <v>40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2.75" customHeight="1" x14ac:dyDescent="0.2">
      <c r="A49" s="84" t="s">
        <v>41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5" customFormat="1" ht="12.75" customHeight="1" x14ac:dyDescent="0.2">
      <c r="A50" s="78" t="s">
        <v>42</v>
      </c>
      <c r="B50" s="85"/>
      <c r="C50" s="80"/>
      <c r="D50" s="80"/>
      <c r="E50" s="81"/>
      <c r="F50" s="80"/>
      <c r="G50" s="80"/>
      <c r="H50" s="80"/>
      <c r="I50" s="80"/>
      <c r="J50" s="80"/>
      <c r="K50" s="80"/>
      <c r="L50" s="80"/>
      <c r="M50" s="86"/>
      <c r="N50" s="81"/>
      <c r="O50" s="83"/>
      <c r="P50" s="87"/>
      <c r="Q50" s="14"/>
      <c r="R50" s="14"/>
      <c r="S50" s="14"/>
    </row>
    <row r="51" spans="1:19" s="15" customFormat="1" ht="12.75" customHeight="1" x14ac:dyDescent="0.2">
      <c r="A51" s="78" t="s">
        <v>43</v>
      </c>
      <c r="B51" s="79"/>
      <c r="C51" s="80"/>
      <c r="D51" s="80"/>
      <c r="E51" s="81"/>
      <c r="F51" s="80"/>
      <c r="G51" s="80"/>
      <c r="H51" s="82"/>
      <c r="I51" s="82"/>
      <c r="J51" s="82"/>
      <c r="K51" s="82"/>
      <c r="L51" s="80"/>
      <c r="M51" s="81"/>
      <c r="N51" s="81"/>
      <c r="O51" s="83"/>
      <c r="P51" s="83"/>
      <c r="Q51" s="11"/>
      <c r="R51" s="11"/>
      <c r="S51" s="27"/>
    </row>
    <row r="52" spans="1:19" s="5" customFormat="1" ht="12.75" customHeight="1" x14ac:dyDescent="0.2">
      <c r="A52" s="84" t="s">
        <v>44</v>
      </c>
      <c r="B52" s="85"/>
      <c r="C52" s="80"/>
      <c r="D52" s="80"/>
      <c r="E52" s="81"/>
      <c r="F52" s="80"/>
      <c r="G52" s="80"/>
      <c r="H52" s="80"/>
      <c r="I52" s="80"/>
      <c r="J52" s="80"/>
      <c r="K52" s="80"/>
      <c r="L52" s="80"/>
      <c r="M52" s="86"/>
      <c r="N52" s="81"/>
      <c r="O52" s="83"/>
      <c r="P52" s="87"/>
      <c r="Q52" s="14"/>
      <c r="R52" s="14"/>
      <c r="S52" s="14"/>
    </row>
    <row r="53" spans="1:19" s="5" customFormat="1" ht="12.75" customHeight="1" x14ac:dyDescent="0.2">
      <c r="A53" s="78" t="s">
        <v>45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2.75" customHeight="1" x14ac:dyDescent="0.2">
      <c r="A54" s="78"/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2.75" customHeight="1" x14ac:dyDescent="0.2">
      <c r="A55" s="84" t="s">
        <v>24</v>
      </c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.75" customHeight="1" x14ac:dyDescent="0.2">
      <c r="A56" s="84" t="s">
        <v>25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4.25" customHeight="1" x14ac:dyDescent="0.2">
      <c r="A57" s="51"/>
      <c r="B57" s="67"/>
      <c r="C57" s="10"/>
      <c r="D57" s="10"/>
      <c r="E57" s="13"/>
      <c r="F57" s="10"/>
      <c r="G57" s="10"/>
      <c r="H57" s="10"/>
      <c r="I57" s="10"/>
      <c r="J57" s="10"/>
      <c r="K57" s="10"/>
      <c r="L57" s="10"/>
      <c r="M57" s="12"/>
      <c r="N57" s="13"/>
      <c r="O57" s="11"/>
      <c r="P57" s="14"/>
      <c r="Q57" s="14"/>
      <c r="R57" s="14"/>
      <c r="S57" s="14"/>
    </row>
    <row r="58" spans="1:19" s="5" customFormat="1" ht="14.25" customHeight="1" x14ac:dyDescent="0.2"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1.25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A60" s="32"/>
      <c r="B60" s="67"/>
      <c r="C60" s="10"/>
      <c r="D60" s="10"/>
      <c r="E60" s="13"/>
      <c r="F60" s="17"/>
      <c r="G60" s="17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4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0"/>
      <c r="G62" s="10"/>
      <c r="H62" s="10"/>
      <c r="I62" s="10"/>
      <c r="J62" s="10"/>
      <c r="K62" s="10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18"/>
      <c r="B63" s="68"/>
      <c r="C63" s="4"/>
      <c r="D63" s="4"/>
      <c r="E63" s="4"/>
      <c r="F63" s="4"/>
      <c r="G63" s="4"/>
      <c r="H63" s="4"/>
      <c r="I63" s="4"/>
      <c r="J63" s="4"/>
      <c r="K63" s="4"/>
      <c r="M63" s="12"/>
      <c r="N63" s="4"/>
      <c r="O63" s="4"/>
      <c r="P63" s="23"/>
      <c r="Q63" s="23"/>
      <c r="R63" s="23"/>
      <c r="S63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19" workbookViewId="0">
      <selection activeCell="A42" sqref="A42:M54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1.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1.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1.5" customHeight="1" x14ac:dyDescent="0.2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0.75" customHeight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2.75" customHeight="1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5"/>
      <c r="B8" s="421"/>
      <c r="C8" s="408"/>
      <c r="D8" s="414"/>
      <c r="E8" s="414"/>
      <c r="F8" s="414"/>
      <c r="G8" s="414"/>
      <c r="H8" s="408"/>
      <c r="I8" s="408"/>
      <c r="J8" s="408"/>
      <c r="K8" s="408"/>
      <c r="L8" s="415"/>
      <c r="M8" s="412"/>
      <c r="N8" s="414"/>
      <c r="O8" s="408"/>
      <c r="P8" s="408"/>
      <c r="Q8" s="408"/>
      <c r="R8" s="42"/>
    </row>
    <row r="9" spans="1:19" s="15" customFormat="1" ht="12" x14ac:dyDescent="0.2">
      <c r="A9" s="204">
        <v>40878</v>
      </c>
      <c r="B9" s="186">
        <v>10.675000000000001</v>
      </c>
      <c r="C9" s="94">
        <f>B9-G9-I9-M9</f>
        <v>9.8635410000000014</v>
      </c>
      <c r="D9" s="94">
        <v>2</v>
      </c>
      <c r="E9" s="119">
        <v>1.4</v>
      </c>
      <c r="F9" s="232">
        <v>160.459</v>
      </c>
      <c r="G9" s="118">
        <f>F9/1000</f>
        <v>0.16045899999999999</v>
      </c>
      <c r="H9" s="233">
        <v>51</v>
      </c>
      <c r="I9" s="118">
        <f>H9/1000</f>
        <v>5.0999999999999997E-2</v>
      </c>
      <c r="J9" s="233">
        <v>72</v>
      </c>
      <c r="K9" s="119">
        <f>J9/1000</f>
        <v>7.1999999999999995E-2</v>
      </c>
      <c r="L9" s="120">
        <f>K9*0.05</f>
        <v>3.5999999999999999E-3</v>
      </c>
      <c r="M9" s="121">
        <f>D9-E9</f>
        <v>0.60000000000000009</v>
      </c>
      <c r="N9" s="89">
        <v>9.65</v>
      </c>
      <c r="O9" s="142">
        <f>G9+L9+M9</f>
        <v>0.76405900000000004</v>
      </c>
      <c r="P9" s="142">
        <f>I9+K9-L9</f>
        <v>0.11939999999999999</v>
      </c>
      <c r="Q9" s="143">
        <f>O9+P9</f>
        <v>0.88345899999999999</v>
      </c>
      <c r="R9" s="40"/>
    </row>
    <row r="10" spans="1:19" s="15" customFormat="1" ht="12" x14ac:dyDescent="0.2">
      <c r="A10" s="148">
        <v>40879</v>
      </c>
      <c r="B10" s="125">
        <v>11.599</v>
      </c>
      <c r="C10" s="95">
        <f t="shared" ref="C10:C39" si="0">B10-G10-I10-M10</f>
        <v>10.056463000000001</v>
      </c>
      <c r="D10" s="95">
        <v>2</v>
      </c>
      <c r="E10" s="95">
        <v>1.4</v>
      </c>
      <c r="F10" s="234">
        <v>149.53700000000001</v>
      </c>
      <c r="G10" s="116">
        <f t="shared" ref="G10:G39" si="1">F10/1000</f>
        <v>0.149537</v>
      </c>
      <c r="H10" s="235">
        <v>793</v>
      </c>
      <c r="I10" s="116">
        <f t="shared" ref="I10:I39" si="2">H10/1000</f>
        <v>0.79300000000000004</v>
      </c>
      <c r="J10" s="235">
        <v>0</v>
      </c>
      <c r="K10" s="95">
        <f t="shared" ref="K10:K39" si="3">J10/1000</f>
        <v>0</v>
      </c>
      <c r="L10" s="123">
        <f t="shared" ref="L10:L39" si="4">K10*0.05</f>
        <v>0</v>
      </c>
      <c r="M10" s="124">
        <f t="shared" ref="M10:M39" si="5">D10-E10</f>
        <v>0.60000000000000009</v>
      </c>
      <c r="N10" s="73">
        <v>9.6999999999999993</v>
      </c>
      <c r="O10" s="144">
        <f t="shared" ref="O10:O39" si="6">G10+L10+M10</f>
        <v>0.74953700000000012</v>
      </c>
      <c r="P10" s="144">
        <f t="shared" ref="P10:P39" si="7">I10+K10-L10</f>
        <v>0.79300000000000004</v>
      </c>
      <c r="Q10" s="145">
        <f>O10+P10</f>
        <v>1.5425370000000003</v>
      </c>
      <c r="R10" s="40"/>
    </row>
    <row r="11" spans="1:19" s="15" customFormat="1" ht="12" x14ac:dyDescent="0.2">
      <c r="A11" s="148">
        <v>40880</v>
      </c>
      <c r="B11" s="125">
        <v>10.305999999999999</v>
      </c>
      <c r="C11" s="95">
        <f t="shared" si="0"/>
        <v>9.5171069999999993</v>
      </c>
      <c r="D11" s="95">
        <v>2</v>
      </c>
      <c r="E11" s="95">
        <v>1.4</v>
      </c>
      <c r="F11" s="236">
        <v>166.893</v>
      </c>
      <c r="G11" s="116">
        <f t="shared" si="1"/>
        <v>0.16689300000000001</v>
      </c>
      <c r="H11" s="235">
        <v>22</v>
      </c>
      <c r="I11" s="116">
        <f t="shared" si="2"/>
        <v>2.1999999999999999E-2</v>
      </c>
      <c r="J11" s="235">
        <v>0</v>
      </c>
      <c r="K11" s="95">
        <f t="shared" si="3"/>
        <v>0</v>
      </c>
      <c r="L11" s="123">
        <f t="shared" si="4"/>
        <v>0</v>
      </c>
      <c r="M11" s="124">
        <f t="shared" si="5"/>
        <v>0.60000000000000009</v>
      </c>
      <c r="N11" s="73">
        <v>9.26</v>
      </c>
      <c r="O11" s="144">
        <f t="shared" si="6"/>
        <v>0.76689300000000005</v>
      </c>
      <c r="P11" s="144">
        <f t="shared" si="7"/>
        <v>2.1999999999999999E-2</v>
      </c>
      <c r="Q11" s="145">
        <f t="shared" ref="Q11:Q39" si="8">O11+P11</f>
        <v>0.78889300000000007</v>
      </c>
      <c r="R11" s="40"/>
    </row>
    <row r="12" spans="1:19" s="15" customFormat="1" ht="12" x14ac:dyDescent="0.2">
      <c r="A12" s="148">
        <v>40881</v>
      </c>
      <c r="B12" s="125">
        <v>10.18</v>
      </c>
      <c r="C12" s="95">
        <f t="shared" si="0"/>
        <v>9.41465</v>
      </c>
      <c r="D12" s="95">
        <v>2</v>
      </c>
      <c r="E12" s="95">
        <v>1.4</v>
      </c>
      <c r="F12" s="234">
        <v>164.35</v>
      </c>
      <c r="G12" s="116">
        <f t="shared" si="1"/>
        <v>0.16435</v>
      </c>
      <c r="H12" s="235">
        <v>1</v>
      </c>
      <c r="I12" s="116">
        <f t="shared" si="2"/>
        <v>1E-3</v>
      </c>
      <c r="J12" s="235">
        <v>0</v>
      </c>
      <c r="K12" s="95">
        <f t="shared" si="3"/>
        <v>0</v>
      </c>
      <c r="L12" s="123">
        <f t="shared" si="4"/>
        <v>0</v>
      </c>
      <c r="M12" s="124">
        <f t="shared" si="5"/>
        <v>0.60000000000000009</v>
      </c>
      <c r="N12" s="73">
        <v>9.24</v>
      </c>
      <c r="O12" s="144">
        <f t="shared" si="6"/>
        <v>0.76435000000000008</v>
      </c>
      <c r="P12" s="144">
        <f t="shared" si="7"/>
        <v>1E-3</v>
      </c>
      <c r="Q12" s="145">
        <f t="shared" si="8"/>
        <v>0.76535000000000009</v>
      </c>
      <c r="R12" s="40"/>
    </row>
    <row r="13" spans="1:19" s="15" customFormat="1" ht="12" x14ac:dyDescent="0.2">
      <c r="A13" s="148">
        <v>40882</v>
      </c>
      <c r="B13" s="125">
        <v>11.872999999999999</v>
      </c>
      <c r="C13" s="95">
        <f t="shared" si="0"/>
        <v>10.637162</v>
      </c>
      <c r="D13" s="95">
        <v>2</v>
      </c>
      <c r="E13" s="95">
        <v>1.4</v>
      </c>
      <c r="F13" s="236">
        <v>168.83799999999999</v>
      </c>
      <c r="G13" s="116">
        <f t="shared" si="1"/>
        <v>0.16883799999999999</v>
      </c>
      <c r="H13" s="235">
        <v>467</v>
      </c>
      <c r="I13" s="116">
        <f t="shared" si="2"/>
        <v>0.46700000000000003</v>
      </c>
      <c r="J13" s="235">
        <v>0</v>
      </c>
      <c r="K13" s="95">
        <f t="shared" si="3"/>
        <v>0</v>
      </c>
      <c r="L13" s="123">
        <f t="shared" si="4"/>
        <v>0</v>
      </c>
      <c r="M13" s="124">
        <f t="shared" si="5"/>
        <v>0.60000000000000009</v>
      </c>
      <c r="N13" s="73">
        <v>9.51</v>
      </c>
      <c r="O13" s="144">
        <f t="shared" si="6"/>
        <v>0.76883800000000013</v>
      </c>
      <c r="P13" s="144">
        <f t="shared" si="7"/>
        <v>0.46700000000000003</v>
      </c>
      <c r="Q13" s="145">
        <f t="shared" si="8"/>
        <v>1.2358380000000002</v>
      </c>
      <c r="R13" s="40"/>
    </row>
    <row r="14" spans="1:19" s="15" customFormat="1" ht="12" x14ac:dyDescent="0.2">
      <c r="A14" s="148">
        <v>40883</v>
      </c>
      <c r="B14" s="125">
        <v>11.018000000000001</v>
      </c>
      <c r="C14" s="95">
        <f t="shared" si="0"/>
        <v>9.6260640000000013</v>
      </c>
      <c r="D14" s="95">
        <v>2</v>
      </c>
      <c r="E14" s="95">
        <v>1.4</v>
      </c>
      <c r="F14" s="234">
        <v>159.93600000000001</v>
      </c>
      <c r="G14" s="116">
        <f t="shared" si="1"/>
        <v>0.15993599999999999</v>
      </c>
      <c r="H14" s="235">
        <v>632</v>
      </c>
      <c r="I14" s="116">
        <f t="shared" si="2"/>
        <v>0.63200000000000001</v>
      </c>
      <c r="J14" s="235">
        <v>0</v>
      </c>
      <c r="K14" s="95">
        <f t="shared" si="3"/>
        <v>0</v>
      </c>
      <c r="L14" s="123">
        <f t="shared" si="4"/>
        <v>0</v>
      </c>
      <c r="M14" s="124">
        <f t="shared" si="5"/>
        <v>0.60000000000000009</v>
      </c>
      <c r="N14" s="73">
        <v>10.039999999999999</v>
      </c>
      <c r="O14" s="144">
        <f t="shared" si="6"/>
        <v>0.75993600000000006</v>
      </c>
      <c r="P14" s="144">
        <f t="shared" si="7"/>
        <v>0.63200000000000001</v>
      </c>
      <c r="Q14" s="145">
        <f t="shared" si="8"/>
        <v>1.3919360000000001</v>
      </c>
      <c r="R14" s="40"/>
    </row>
    <row r="15" spans="1:19" s="15" customFormat="1" ht="12" x14ac:dyDescent="0.2">
      <c r="A15" s="148">
        <v>40884</v>
      </c>
      <c r="B15" s="125">
        <v>11.587</v>
      </c>
      <c r="C15" s="95">
        <f t="shared" si="0"/>
        <v>10.167596</v>
      </c>
      <c r="D15" s="95">
        <v>2</v>
      </c>
      <c r="E15" s="95">
        <v>1.4</v>
      </c>
      <c r="F15" s="236">
        <v>162.404</v>
      </c>
      <c r="G15" s="116">
        <f t="shared" si="1"/>
        <v>0.16240399999999999</v>
      </c>
      <c r="H15" s="235">
        <v>657</v>
      </c>
      <c r="I15" s="116">
        <f t="shared" si="2"/>
        <v>0.65700000000000003</v>
      </c>
      <c r="J15" s="235">
        <v>90</v>
      </c>
      <c r="K15" s="95">
        <f t="shared" si="3"/>
        <v>0.09</v>
      </c>
      <c r="L15" s="123">
        <f t="shared" si="4"/>
        <v>4.4999999999999997E-3</v>
      </c>
      <c r="M15" s="124">
        <f t="shared" si="5"/>
        <v>0.60000000000000009</v>
      </c>
      <c r="N15" s="73">
        <v>10.23</v>
      </c>
      <c r="O15" s="144">
        <f t="shared" si="6"/>
        <v>0.76690400000000003</v>
      </c>
      <c r="P15" s="144">
        <f t="shared" si="7"/>
        <v>0.74250000000000005</v>
      </c>
      <c r="Q15" s="145">
        <f t="shared" si="8"/>
        <v>1.509404</v>
      </c>
      <c r="R15" s="40"/>
    </row>
    <row r="16" spans="1:19" s="15" customFormat="1" ht="12" x14ac:dyDescent="0.2">
      <c r="A16" s="148">
        <v>40885</v>
      </c>
      <c r="B16" s="125">
        <v>11.037000000000001</v>
      </c>
      <c r="C16" s="95">
        <f t="shared" si="0"/>
        <v>9.5565680000000022</v>
      </c>
      <c r="D16" s="95">
        <v>2</v>
      </c>
      <c r="E16" s="95">
        <v>1.4</v>
      </c>
      <c r="F16" s="234">
        <v>161.43199999999999</v>
      </c>
      <c r="G16" s="116">
        <f t="shared" si="1"/>
        <v>0.16143199999999999</v>
      </c>
      <c r="H16" s="235">
        <v>719</v>
      </c>
      <c r="I16" s="116">
        <f t="shared" si="2"/>
        <v>0.71899999999999997</v>
      </c>
      <c r="J16" s="235">
        <v>96</v>
      </c>
      <c r="K16" s="95">
        <f t="shared" si="3"/>
        <v>9.6000000000000002E-2</v>
      </c>
      <c r="L16" s="123">
        <f t="shared" si="4"/>
        <v>4.8000000000000004E-3</v>
      </c>
      <c r="M16" s="124">
        <f t="shared" si="5"/>
        <v>0.60000000000000009</v>
      </c>
      <c r="N16" s="73">
        <v>9.69</v>
      </c>
      <c r="O16" s="144">
        <f t="shared" si="6"/>
        <v>0.76623200000000002</v>
      </c>
      <c r="P16" s="144">
        <f t="shared" si="7"/>
        <v>0.81019999999999992</v>
      </c>
      <c r="Q16" s="145">
        <f t="shared" si="8"/>
        <v>1.5764320000000001</v>
      </c>
      <c r="R16" s="40"/>
    </row>
    <row r="17" spans="1:18" s="15" customFormat="1" ht="12" x14ac:dyDescent="0.2">
      <c r="A17" s="148">
        <v>40886</v>
      </c>
      <c r="B17" s="125">
        <v>11.433</v>
      </c>
      <c r="C17" s="95">
        <f t="shared" si="0"/>
        <v>10.260601000000001</v>
      </c>
      <c r="D17" s="95">
        <v>2</v>
      </c>
      <c r="E17" s="95">
        <v>1.4</v>
      </c>
      <c r="F17" s="236">
        <v>154.399</v>
      </c>
      <c r="G17" s="116">
        <f t="shared" si="1"/>
        <v>0.15439900000000001</v>
      </c>
      <c r="H17" s="235">
        <v>418</v>
      </c>
      <c r="I17" s="116">
        <f t="shared" si="2"/>
        <v>0.41799999999999998</v>
      </c>
      <c r="J17" s="235">
        <v>31</v>
      </c>
      <c r="K17" s="95">
        <f t="shared" si="3"/>
        <v>3.1E-2</v>
      </c>
      <c r="L17" s="123">
        <f t="shared" si="4"/>
        <v>1.5500000000000002E-3</v>
      </c>
      <c r="M17" s="124">
        <f t="shared" si="5"/>
        <v>0.60000000000000009</v>
      </c>
      <c r="N17" s="73">
        <v>9.6199999999999992</v>
      </c>
      <c r="O17" s="144">
        <f t="shared" si="6"/>
        <v>0.75594900000000009</v>
      </c>
      <c r="P17" s="144">
        <f t="shared" si="7"/>
        <v>0.44744999999999996</v>
      </c>
      <c r="Q17" s="145">
        <f t="shared" si="8"/>
        <v>1.2033990000000001</v>
      </c>
      <c r="R17" s="40"/>
    </row>
    <row r="18" spans="1:18" s="15" customFormat="1" ht="12" x14ac:dyDescent="0.2">
      <c r="A18" s="148">
        <v>40887</v>
      </c>
      <c r="B18" s="125">
        <v>10.210000000000001</v>
      </c>
      <c r="C18" s="95">
        <f t="shared" si="0"/>
        <v>8.8229350000000011</v>
      </c>
      <c r="D18" s="95">
        <v>2</v>
      </c>
      <c r="E18" s="95">
        <v>1.4</v>
      </c>
      <c r="F18" s="234">
        <v>158.065</v>
      </c>
      <c r="G18" s="116">
        <f t="shared" si="1"/>
        <v>0.15806500000000001</v>
      </c>
      <c r="H18" s="235">
        <v>629</v>
      </c>
      <c r="I18" s="116">
        <f t="shared" si="2"/>
        <v>0.629</v>
      </c>
      <c r="J18" s="235">
        <v>1</v>
      </c>
      <c r="K18" s="95">
        <f t="shared" si="3"/>
        <v>1E-3</v>
      </c>
      <c r="L18" s="123">
        <f t="shared" si="4"/>
        <v>5.0000000000000002E-5</v>
      </c>
      <c r="M18" s="124">
        <f t="shared" si="5"/>
        <v>0.60000000000000009</v>
      </c>
      <c r="N18" s="73">
        <v>9.27</v>
      </c>
      <c r="O18" s="144">
        <f t="shared" si="6"/>
        <v>0.75811500000000009</v>
      </c>
      <c r="P18" s="144">
        <f t="shared" si="7"/>
        <v>0.62995000000000001</v>
      </c>
      <c r="Q18" s="145">
        <f t="shared" si="8"/>
        <v>1.3880650000000001</v>
      </c>
      <c r="R18" s="40"/>
    </row>
    <row r="19" spans="1:18" s="15" customFormat="1" ht="12" x14ac:dyDescent="0.2">
      <c r="A19" s="148">
        <v>40888</v>
      </c>
      <c r="B19" s="125">
        <v>13.253</v>
      </c>
      <c r="C19" s="95">
        <f t="shared" si="0"/>
        <v>12.480079</v>
      </c>
      <c r="D19" s="95">
        <v>2</v>
      </c>
      <c r="E19" s="95">
        <v>1.4</v>
      </c>
      <c r="F19" s="236">
        <v>165.92099999999999</v>
      </c>
      <c r="G19" s="116">
        <f t="shared" si="1"/>
        <v>0.16592099999999999</v>
      </c>
      <c r="H19" s="235">
        <v>7</v>
      </c>
      <c r="I19" s="116">
        <f t="shared" si="2"/>
        <v>7.0000000000000001E-3</v>
      </c>
      <c r="J19" s="235">
        <v>2</v>
      </c>
      <c r="K19" s="95">
        <f t="shared" si="3"/>
        <v>2E-3</v>
      </c>
      <c r="L19" s="123">
        <f t="shared" si="4"/>
        <v>1E-4</v>
      </c>
      <c r="M19" s="124">
        <f t="shared" si="5"/>
        <v>0.60000000000000009</v>
      </c>
      <c r="N19" s="73">
        <v>9.14</v>
      </c>
      <c r="O19" s="144">
        <f t="shared" si="6"/>
        <v>0.76602100000000006</v>
      </c>
      <c r="P19" s="144">
        <f t="shared" si="7"/>
        <v>8.9000000000000017E-3</v>
      </c>
      <c r="Q19" s="145">
        <f t="shared" si="8"/>
        <v>0.77492100000000008</v>
      </c>
      <c r="R19" s="40"/>
    </row>
    <row r="20" spans="1:18" s="15" customFormat="1" ht="12" x14ac:dyDescent="0.2">
      <c r="A20" s="148">
        <v>40889</v>
      </c>
      <c r="B20" s="125">
        <v>11.473000000000001</v>
      </c>
      <c r="C20" s="95">
        <f t="shared" si="0"/>
        <v>10.014685000000002</v>
      </c>
      <c r="D20" s="95">
        <v>2</v>
      </c>
      <c r="E20" s="95">
        <v>1.4</v>
      </c>
      <c r="F20" s="234">
        <v>168.315</v>
      </c>
      <c r="G20" s="116">
        <f t="shared" si="1"/>
        <v>0.16831499999999999</v>
      </c>
      <c r="H20" s="235">
        <v>690</v>
      </c>
      <c r="I20" s="116">
        <f t="shared" si="2"/>
        <v>0.69</v>
      </c>
      <c r="J20" s="235">
        <v>48</v>
      </c>
      <c r="K20" s="95">
        <f t="shared" si="3"/>
        <v>4.8000000000000001E-2</v>
      </c>
      <c r="L20" s="123">
        <f t="shared" si="4"/>
        <v>2.4000000000000002E-3</v>
      </c>
      <c r="M20" s="124">
        <f t="shared" si="5"/>
        <v>0.60000000000000009</v>
      </c>
      <c r="N20" s="73">
        <v>9.56</v>
      </c>
      <c r="O20" s="144">
        <f t="shared" si="6"/>
        <v>0.77071500000000004</v>
      </c>
      <c r="P20" s="144">
        <f t="shared" si="7"/>
        <v>0.73560000000000003</v>
      </c>
      <c r="Q20" s="145">
        <f t="shared" si="8"/>
        <v>1.5063150000000001</v>
      </c>
      <c r="R20" s="40"/>
    </row>
    <row r="21" spans="1:18" s="15" customFormat="1" ht="12" x14ac:dyDescent="0.2">
      <c r="A21" s="148">
        <v>40890</v>
      </c>
      <c r="B21" s="125">
        <v>11.561999999999999</v>
      </c>
      <c r="C21" s="95">
        <f t="shared" si="0"/>
        <v>10.127669999999998</v>
      </c>
      <c r="D21" s="95">
        <v>2</v>
      </c>
      <c r="E21" s="95">
        <v>1.4</v>
      </c>
      <c r="F21" s="236">
        <v>162.33000000000001</v>
      </c>
      <c r="G21" s="116">
        <f t="shared" si="1"/>
        <v>0.16233</v>
      </c>
      <c r="H21" s="235">
        <v>672</v>
      </c>
      <c r="I21" s="116">
        <f t="shared" si="2"/>
        <v>0.67200000000000004</v>
      </c>
      <c r="J21" s="235">
        <v>0</v>
      </c>
      <c r="K21" s="95">
        <f t="shared" si="3"/>
        <v>0</v>
      </c>
      <c r="L21" s="123">
        <f t="shared" si="4"/>
        <v>0</v>
      </c>
      <c r="M21" s="124">
        <f t="shared" si="5"/>
        <v>0.60000000000000009</v>
      </c>
      <c r="N21" s="73">
        <v>9.5399999999999991</v>
      </c>
      <c r="O21" s="144">
        <f t="shared" si="6"/>
        <v>0.76233000000000006</v>
      </c>
      <c r="P21" s="144">
        <f t="shared" si="7"/>
        <v>0.67200000000000004</v>
      </c>
      <c r="Q21" s="145">
        <f t="shared" si="8"/>
        <v>1.4343300000000001</v>
      </c>
      <c r="R21" s="40"/>
    </row>
    <row r="22" spans="1:18" s="15" customFormat="1" ht="12" x14ac:dyDescent="0.2">
      <c r="A22" s="148">
        <v>40891</v>
      </c>
      <c r="B22" s="125">
        <v>13.515000000000001</v>
      </c>
      <c r="C22" s="95">
        <f t="shared" si="0"/>
        <v>12.086344</v>
      </c>
      <c r="D22" s="95">
        <v>2</v>
      </c>
      <c r="E22" s="95">
        <v>1.4</v>
      </c>
      <c r="F22" s="234">
        <v>161.65600000000001</v>
      </c>
      <c r="G22" s="116">
        <f t="shared" si="1"/>
        <v>0.16165599999999999</v>
      </c>
      <c r="H22" s="235">
        <v>667</v>
      </c>
      <c r="I22" s="116">
        <f t="shared" si="2"/>
        <v>0.66700000000000004</v>
      </c>
      <c r="J22" s="235">
        <v>0</v>
      </c>
      <c r="K22" s="95">
        <f t="shared" si="3"/>
        <v>0</v>
      </c>
      <c r="L22" s="123">
        <f t="shared" si="4"/>
        <v>0</v>
      </c>
      <c r="M22" s="124">
        <f t="shared" si="5"/>
        <v>0.60000000000000009</v>
      </c>
      <c r="N22" s="73">
        <v>9.43</v>
      </c>
      <c r="O22" s="144">
        <f t="shared" si="6"/>
        <v>0.76165600000000011</v>
      </c>
      <c r="P22" s="144">
        <f t="shared" si="7"/>
        <v>0.66700000000000004</v>
      </c>
      <c r="Q22" s="145">
        <f t="shared" si="8"/>
        <v>1.4286560000000001</v>
      </c>
      <c r="R22" s="40"/>
    </row>
    <row r="23" spans="1:18" s="15" customFormat="1" ht="12" x14ac:dyDescent="0.2">
      <c r="A23" s="148">
        <v>40892</v>
      </c>
      <c r="B23" s="125">
        <v>17.673999999999999</v>
      </c>
      <c r="C23" s="95">
        <f t="shared" si="0"/>
        <v>16.208193999999999</v>
      </c>
      <c r="D23" s="95">
        <v>2</v>
      </c>
      <c r="E23" s="95">
        <v>1.4</v>
      </c>
      <c r="F23" s="236">
        <v>161.80600000000001</v>
      </c>
      <c r="G23" s="116">
        <f t="shared" si="1"/>
        <v>0.16180600000000001</v>
      </c>
      <c r="H23" s="235">
        <v>704</v>
      </c>
      <c r="I23" s="116">
        <f t="shared" si="2"/>
        <v>0.70399999999999996</v>
      </c>
      <c r="J23" s="235">
        <v>125</v>
      </c>
      <c r="K23" s="95">
        <f t="shared" si="3"/>
        <v>0.125</v>
      </c>
      <c r="L23" s="123">
        <f t="shared" si="4"/>
        <v>6.2500000000000003E-3</v>
      </c>
      <c r="M23" s="124">
        <f t="shared" si="5"/>
        <v>0.60000000000000009</v>
      </c>
      <c r="N23" s="73">
        <v>9.4600000000000009</v>
      </c>
      <c r="O23" s="144">
        <f t="shared" si="6"/>
        <v>0.76805600000000007</v>
      </c>
      <c r="P23" s="144">
        <f t="shared" si="7"/>
        <v>0.82274999999999998</v>
      </c>
      <c r="Q23" s="145">
        <f t="shared" si="8"/>
        <v>1.5908060000000002</v>
      </c>
      <c r="R23" s="40"/>
    </row>
    <row r="24" spans="1:18" s="15" customFormat="1" ht="12" x14ac:dyDescent="0.2">
      <c r="A24" s="148">
        <v>40893</v>
      </c>
      <c r="B24" s="125">
        <v>12.930999999999999</v>
      </c>
      <c r="C24" s="95">
        <f t="shared" si="0"/>
        <v>11.333458</v>
      </c>
      <c r="D24" s="95">
        <v>2</v>
      </c>
      <c r="E24" s="95">
        <v>1.4</v>
      </c>
      <c r="F24" s="234">
        <v>157.542</v>
      </c>
      <c r="G24" s="116">
        <f t="shared" si="1"/>
        <v>0.15754200000000002</v>
      </c>
      <c r="H24" s="235">
        <v>840</v>
      </c>
      <c r="I24" s="116">
        <f t="shared" si="2"/>
        <v>0.84</v>
      </c>
      <c r="J24" s="235">
        <v>131</v>
      </c>
      <c r="K24" s="95">
        <f t="shared" si="3"/>
        <v>0.13100000000000001</v>
      </c>
      <c r="L24" s="123">
        <f t="shared" si="4"/>
        <v>6.5500000000000003E-3</v>
      </c>
      <c r="M24" s="124">
        <f t="shared" si="5"/>
        <v>0.60000000000000009</v>
      </c>
      <c r="N24" s="73">
        <v>9.2799999999999994</v>
      </c>
      <c r="O24" s="144">
        <f t="shared" si="6"/>
        <v>0.7640920000000001</v>
      </c>
      <c r="P24" s="144">
        <f t="shared" si="7"/>
        <v>0.96445000000000003</v>
      </c>
      <c r="Q24" s="145">
        <f t="shared" si="8"/>
        <v>1.728542</v>
      </c>
      <c r="R24" s="40"/>
    </row>
    <row r="25" spans="1:18" s="15" customFormat="1" ht="12" x14ac:dyDescent="0.2">
      <c r="A25" s="148">
        <v>40894</v>
      </c>
      <c r="B25" s="125">
        <v>10.272</v>
      </c>
      <c r="C25" s="95">
        <f t="shared" si="0"/>
        <v>8.9038280000000007</v>
      </c>
      <c r="D25" s="95">
        <v>2</v>
      </c>
      <c r="E25" s="95">
        <v>1.4</v>
      </c>
      <c r="F25" s="236">
        <v>165.172</v>
      </c>
      <c r="G25" s="116">
        <f t="shared" si="1"/>
        <v>0.16517199999999999</v>
      </c>
      <c r="H25" s="235">
        <v>603</v>
      </c>
      <c r="I25" s="116">
        <f t="shared" si="2"/>
        <v>0.60299999999999998</v>
      </c>
      <c r="J25" s="235">
        <v>4</v>
      </c>
      <c r="K25" s="95">
        <f t="shared" si="3"/>
        <v>4.0000000000000001E-3</v>
      </c>
      <c r="L25" s="123">
        <f t="shared" si="4"/>
        <v>2.0000000000000001E-4</v>
      </c>
      <c r="M25" s="124">
        <f t="shared" si="5"/>
        <v>0.60000000000000009</v>
      </c>
      <c r="N25" s="73">
        <v>8.91</v>
      </c>
      <c r="O25" s="144">
        <f t="shared" si="6"/>
        <v>0.76537200000000005</v>
      </c>
      <c r="P25" s="144">
        <f t="shared" si="7"/>
        <v>0.60680000000000001</v>
      </c>
      <c r="Q25" s="145">
        <f t="shared" si="8"/>
        <v>1.3721719999999999</v>
      </c>
      <c r="R25" s="40"/>
    </row>
    <row r="26" spans="1:18" s="15" customFormat="1" ht="12" x14ac:dyDescent="0.2">
      <c r="A26" s="148">
        <v>40895</v>
      </c>
      <c r="B26" s="125">
        <v>9.9320000000000004</v>
      </c>
      <c r="C26" s="95">
        <f t="shared" si="0"/>
        <v>9.1668600000000016</v>
      </c>
      <c r="D26" s="95">
        <v>2</v>
      </c>
      <c r="E26" s="95">
        <v>1.4</v>
      </c>
      <c r="F26" s="234">
        <v>158.13999999999999</v>
      </c>
      <c r="G26" s="116">
        <f t="shared" si="1"/>
        <v>0.15813999999999998</v>
      </c>
      <c r="H26" s="235">
        <v>7</v>
      </c>
      <c r="I26" s="116">
        <f t="shared" si="2"/>
        <v>7.0000000000000001E-3</v>
      </c>
      <c r="J26" s="235">
        <v>103</v>
      </c>
      <c r="K26" s="95">
        <f t="shared" si="3"/>
        <v>0.10299999999999999</v>
      </c>
      <c r="L26" s="123">
        <f t="shared" si="4"/>
        <v>5.1500000000000001E-3</v>
      </c>
      <c r="M26" s="124">
        <f t="shared" si="5"/>
        <v>0.60000000000000009</v>
      </c>
      <c r="N26" s="73">
        <v>8.76</v>
      </c>
      <c r="O26" s="144">
        <f t="shared" si="6"/>
        <v>0.76329000000000002</v>
      </c>
      <c r="P26" s="144">
        <f t="shared" si="7"/>
        <v>0.10485</v>
      </c>
      <c r="Q26" s="145">
        <f t="shared" si="8"/>
        <v>0.86814000000000002</v>
      </c>
      <c r="R26" s="40"/>
    </row>
    <row r="27" spans="1:18" s="15" customFormat="1" ht="12" x14ac:dyDescent="0.2">
      <c r="A27" s="148">
        <v>40896</v>
      </c>
      <c r="B27" s="125">
        <v>11.125</v>
      </c>
      <c r="C27" s="95">
        <f t="shared" si="0"/>
        <v>9.5402960000000014</v>
      </c>
      <c r="D27" s="95">
        <v>2</v>
      </c>
      <c r="E27" s="95">
        <v>1.4</v>
      </c>
      <c r="F27" s="236">
        <v>162.70400000000001</v>
      </c>
      <c r="G27" s="116">
        <f t="shared" si="1"/>
        <v>0.16270400000000002</v>
      </c>
      <c r="H27" s="235">
        <v>822</v>
      </c>
      <c r="I27" s="116">
        <f t="shared" si="2"/>
        <v>0.82199999999999995</v>
      </c>
      <c r="J27" s="235">
        <v>4</v>
      </c>
      <c r="K27" s="95">
        <f t="shared" si="3"/>
        <v>4.0000000000000001E-3</v>
      </c>
      <c r="L27" s="123">
        <f t="shared" si="4"/>
        <v>2.0000000000000001E-4</v>
      </c>
      <c r="M27" s="124">
        <f t="shared" si="5"/>
        <v>0.60000000000000009</v>
      </c>
      <c r="N27" s="73">
        <v>8.5500000000000007</v>
      </c>
      <c r="O27" s="144">
        <f t="shared" si="6"/>
        <v>0.76290400000000014</v>
      </c>
      <c r="P27" s="144">
        <f t="shared" si="7"/>
        <v>0.82579999999999998</v>
      </c>
      <c r="Q27" s="145">
        <f t="shared" si="8"/>
        <v>1.5887040000000001</v>
      </c>
      <c r="R27" s="40"/>
    </row>
    <row r="28" spans="1:18" s="15" customFormat="1" ht="12" x14ac:dyDescent="0.2">
      <c r="A28" s="148">
        <v>40897</v>
      </c>
      <c r="B28" s="125">
        <v>10.766</v>
      </c>
      <c r="C28" s="95">
        <f t="shared" si="0"/>
        <v>9.2558249999999997</v>
      </c>
      <c r="D28" s="95">
        <v>2</v>
      </c>
      <c r="E28" s="95">
        <v>1.4</v>
      </c>
      <c r="F28" s="234">
        <v>154.17500000000001</v>
      </c>
      <c r="G28" s="116">
        <f t="shared" si="1"/>
        <v>0.15417500000000001</v>
      </c>
      <c r="H28" s="235">
        <v>756</v>
      </c>
      <c r="I28" s="116">
        <f t="shared" si="2"/>
        <v>0.75600000000000001</v>
      </c>
      <c r="J28" s="235">
        <v>115</v>
      </c>
      <c r="K28" s="95">
        <f t="shared" si="3"/>
        <v>0.115</v>
      </c>
      <c r="L28" s="123">
        <f t="shared" si="4"/>
        <v>5.7500000000000008E-3</v>
      </c>
      <c r="M28" s="124">
        <f t="shared" si="5"/>
        <v>0.60000000000000009</v>
      </c>
      <c r="N28" s="73">
        <v>8.6199999999999992</v>
      </c>
      <c r="O28" s="144">
        <f t="shared" si="6"/>
        <v>0.75992500000000007</v>
      </c>
      <c r="P28" s="144">
        <f t="shared" si="7"/>
        <v>0.86524999999999996</v>
      </c>
      <c r="Q28" s="145">
        <f t="shared" si="8"/>
        <v>1.625175</v>
      </c>
      <c r="R28" s="40"/>
    </row>
    <row r="29" spans="1:18" s="15" customFormat="1" ht="12" x14ac:dyDescent="0.2">
      <c r="A29" s="148">
        <v>40898</v>
      </c>
      <c r="B29" s="125">
        <v>10.486000000000001</v>
      </c>
      <c r="C29" s="95">
        <f t="shared" si="0"/>
        <v>8.9741240000000015</v>
      </c>
      <c r="D29" s="95">
        <v>2</v>
      </c>
      <c r="E29" s="95">
        <v>1.4</v>
      </c>
      <c r="F29" s="236">
        <v>153.876</v>
      </c>
      <c r="G29" s="116">
        <f t="shared" si="1"/>
        <v>0.15387600000000001</v>
      </c>
      <c r="H29" s="235">
        <v>758</v>
      </c>
      <c r="I29" s="116">
        <f t="shared" si="2"/>
        <v>0.75800000000000001</v>
      </c>
      <c r="J29" s="235">
        <v>121</v>
      </c>
      <c r="K29" s="95">
        <f t="shared" si="3"/>
        <v>0.121</v>
      </c>
      <c r="L29" s="123">
        <f t="shared" si="4"/>
        <v>6.0499999999999998E-3</v>
      </c>
      <c r="M29" s="124">
        <f t="shared" si="5"/>
        <v>0.60000000000000009</v>
      </c>
      <c r="N29" s="73">
        <v>8.51</v>
      </c>
      <c r="O29" s="144">
        <f t="shared" si="6"/>
        <v>0.7599260000000001</v>
      </c>
      <c r="P29" s="144">
        <f t="shared" si="7"/>
        <v>0.87295</v>
      </c>
      <c r="Q29" s="145">
        <f t="shared" si="8"/>
        <v>1.632876</v>
      </c>
      <c r="R29" s="40"/>
    </row>
    <row r="30" spans="1:18" s="15" customFormat="1" ht="12" x14ac:dyDescent="0.2">
      <c r="A30" s="148">
        <v>40899</v>
      </c>
      <c r="B30" s="125">
        <v>9.8290000000000006</v>
      </c>
      <c r="C30" s="95">
        <f t="shared" si="0"/>
        <v>8.5686550000000015</v>
      </c>
      <c r="D30" s="95">
        <v>2</v>
      </c>
      <c r="E30" s="95">
        <v>1.4</v>
      </c>
      <c r="F30" s="234">
        <v>156.345</v>
      </c>
      <c r="G30" s="116">
        <f t="shared" si="1"/>
        <v>0.15634500000000001</v>
      </c>
      <c r="H30" s="235">
        <v>504</v>
      </c>
      <c r="I30" s="116">
        <f t="shared" si="2"/>
        <v>0.504</v>
      </c>
      <c r="J30" s="235">
        <v>76</v>
      </c>
      <c r="K30" s="95">
        <f t="shared" si="3"/>
        <v>7.5999999999999998E-2</v>
      </c>
      <c r="L30" s="123">
        <f t="shared" si="4"/>
        <v>3.8E-3</v>
      </c>
      <c r="M30" s="124">
        <f t="shared" si="5"/>
        <v>0.60000000000000009</v>
      </c>
      <c r="N30" s="73">
        <v>8.86</v>
      </c>
      <c r="O30" s="144">
        <f t="shared" si="6"/>
        <v>0.76014500000000007</v>
      </c>
      <c r="P30" s="144">
        <f t="shared" si="7"/>
        <v>0.57619999999999993</v>
      </c>
      <c r="Q30" s="145">
        <f t="shared" si="8"/>
        <v>1.3363450000000001</v>
      </c>
      <c r="R30" s="40"/>
    </row>
    <row r="31" spans="1:18" s="15" customFormat="1" ht="12" x14ac:dyDescent="0.2">
      <c r="A31" s="148">
        <v>40900</v>
      </c>
      <c r="B31" s="125">
        <v>10.275</v>
      </c>
      <c r="C31" s="95">
        <f t="shared" si="0"/>
        <v>8.9011469999999999</v>
      </c>
      <c r="D31" s="95">
        <v>2</v>
      </c>
      <c r="E31" s="95">
        <v>1.4</v>
      </c>
      <c r="F31" s="236">
        <v>162.85300000000001</v>
      </c>
      <c r="G31" s="116">
        <f t="shared" si="1"/>
        <v>0.162853</v>
      </c>
      <c r="H31" s="235">
        <v>611</v>
      </c>
      <c r="I31" s="116">
        <f t="shared" si="2"/>
        <v>0.61099999999999999</v>
      </c>
      <c r="J31" s="235">
        <v>195</v>
      </c>
      <c r="K31" s="95">
        <f t="shared" si="3"/>
        <v>0.19500000000000001</v>
      </c>
      <c r="L31" s="123">
        <f t="shared" si="4"/>
        <v>9.7500000000000017E-3</v>
      </c>
      <c r="M31" s="124">
        <f t="shared" si="5"/>
        <v>0.60000000000000009</v>
      </c>
      <c r="N31" s="73">
        <v>8.3800000000000008</v>
      </c>
      <c r="O31" s="144">
        <f t="shared" si="6"/>
        <v>0.77260300000000015</v>
      </c>
      <c r="P31" s="144">
        <f t="shared" si="7"/>
        <v>0.79625000000000001</v>
      </c>
      <c r="Q31" s="145">
        <f t="shared" si="8"/>
        <v>1.5688530000000003</v>
      </c>
      <c r="R31" s="40"/>
    </row>
    <row r="32" spans="1:18" s="15" customFormat="1" ht="12" x14ac:dyDescent="0.2">
      <c r="A32" s="148">
        <v>40901</v>
      </c>
      <c r="B32" s="125">
        <v>9.3209999999999997</v>
      </c>
      <c r="C32" s="95">
        <f t="shared" si="0"/>
        <v>8.5058670000000003</v>
      </c>
      <c r="D32" s="95">
        <v>2</v>
      </c>
      <c r="E32" s="95">
        <v>1.4</v>
      </c>
      <c r="F32" s="234">
        <v>161.13300000000001</v>
      </c>
      <c r="G32" s="116">
        <f t="shared" si="1"/>
        <v>0.161133</v>
      </c>
      <c r="H32" s="235">
        <v>54</v>
      </c>
      <c r="I32" s="116">
        <f t="shared" si="2"/>
        <v>5.3999999999999999E-2</v>
      </c>
      <c r="J32" s="235">
        <v>0</v>
      </c>
      <c r="K32" s="95">
        <f t="shared" si="3"/>
        <v>0</v>
      </c>
      <c r="L32" s="123">
        <f t="shared" si="4"/>
        <v>0</v>
      </c>
      <c r="M32" s="124">
        <f t="shared" si="5"/>
        <v>0.60000000000000009</v>
      </c>
      <c r="N32" s="73">
        <v>7.99</v>
      </c>
      <c r="O32" s="144">
        <f t="shared" si="6"/>
        <v>0.76113300000000006</v>
      </c>
      <c r="P32" s="144">
        <f t="shared" si="7"/>
        <v>5.3999999999999999E-2</v>
      </c>
      <c r="Q32" s="145">
        <f t="shared" si="8"/>
        <v>0.81513300000000011</v>
      </c>
      <c r="R32" s="40"/>
    </row>
    <row r="33" spans="1:19" s="15" customFormat="1" ht="12" x14ac:dyDescent="0.2">
      <c r="A33" s="148">
        <v>40902</v>
      </c>
      <c r="B33" s="125">
        <v>8.8109999999999999</v>
      </c>
      <c r="C33" s="95">
        <f t="shared" si="0"/>
        <v>7.2859650000000009</v>
      </c>
      <c r="D33" s="95">
        <v>2</v>
      </c>
      <c r="E33" s="95">
        <v>1.4</v>
      </c>
      <c r="F33" s="236">
        <v>140.035</v>
      </c>
      <c r="G33" s="116">
        <f t="shared" si="1"/>
        <v>0.14003499999999999</v>
      </c>
      <c r="H33" s="235">
        <v>785</v>
      </c>
      <c r="I33" s="116">
        <f t="shared" si="2"/>
        <v>0.78500000000000003</v>
      </c>
      <c r="J33" s="235">
        <v>0</v>
      </c>
      <c r="K33" s="95">
        <f t="shared" si="3"/>
        <v>0</v>
      </c>
      <c r="L33" s="123">
        <f t="shared" si="4"/>
        <v>0</v>
      </c>
      <c r="M33" s="124">
        <f t="shared" si="5"/>
        <v>0.60000000000000009</v>
      </c>
      <c r="N33" s="73">
        <v>7</v>
      </c>
      <c r="O33" s="144">
        <f t="shared" si="6"/>
        <v>0.74003500000000011</v>
      </c>
      <c r="P33" s="144">
        <f t="shared" si="7"/>
        <v>0.78500000000000003</v>
      </c>
      <c r="Q33" s="145">
        <f t="shared" si="8"/>
        <v>1.5250350000000001</v>
      </c>
      <c r="R33" s="40"/>
    </row>
    <row r="34" spans="1:19" s="15" customFormat="1" ht="12" x14ac:dyDescent="0.2">
      <c r="A34" s="148">
        <v>40903</v>
      </c>
      <c r="B34" s="125">
        <v>8.7189999999999994</v>
      </c>
      <c r="C34" s="95">
        <f t="shared" si="0"/>
        <v>7.952240999999999</v>
      </c>
      <c r="D34" s="95">
        <v>2</v>
      </c>
      <c r="E34" s="95">
        <v>1.4</v>
      </c>
      <c r="F34" s="234">
        <v>160.75899999999999</v>
      </c>
      <c r="G34" s="116">
        <f t="shared" si="1"/>
        <v>0.16075899999999999</v>
      </c>
      <c r="H34" s="235">
        <v>6</v>
      </c>
      <c r="I34" s="116">
        <f t="shared" si="2"/>
        <v>6.0000000000000001E-3</v>
      </c>
      <c r="J34" s="235">
        <v>0</v>
      </c>
      <c r="K34" s="95">
        <f t="shared" si="3"/>
        <v>0</v>
      </c>
      <c r="L34" s="123">
        <f t="shared" si="4"/>
        <v>0</v>
      </c>
      <c r="M34" s="124">
        <f t="shared" si="5"/>
        <v>0.60000000000000009</v>
      </c>
      <c r="N34" s="73">
        <v>7.74</v>
      </c>
      <c r="O34" s="144">
        <f t="shared" si="6"/>
        <v>0.76075900000000007</v>
      </c>
      <c r="P34" s="144">
        <f t="shared" si="7"/>
        <v>6.0000000000000001E-3</v>
      </c>
      <c r="Q34" s="145">
        <f t="shared" si="8"/>
        <v>0.76675900000000008</v>
      </c>
      <c r="R34" s="40"/>
    </row>
    <row r="35" spans="1:19" s="15" customFormat="1" ht="12" x14ac:dyDescent="0.2">
      <c r="A35" s="148">
        <v>40904</v>
      </c>
      <c r="B35" s="125">
        <v>9.6869999999999994</v>
      </c>
      <c r="C35" s="95">
        <f t="shared" si="0"/>
        <v>8.1258169999999996</v>
      </c>
      <c r="D35" s="95">
        <v>2</v>
      </c>
      <c r="E35" s="95">
        <v>1.4</v>
      </c>
      <c r="F35" s="236">
        <v>151.18299999999999</v>
      </c>
      <c r="G35" s="116">
        <f t="shared" si="1"/>
        <v>0.15118299999999998</v>
      </c>
      <c r="H35" s="235">
        <v>810</v>
      </c>
      <c r="I35" s="116">
        <f t="shared" si="2"/>
        <v>0.81</v>
      </c>
      <c r="J35" s="235">
        <v>0</v>
      </c>
      <c r="K35" s="95">
        <f t="shared" si="3"/>
        <v>0</v>
      </c>
      <c r="L35" s="123">
        <f t="shared" si="4"/>
        <v>0</v>
      </c>
      <c r="M35" s="124">
        <f t="shared" si="5"/>
        <v>0.60000000000000009</v>
      </c>
      <c r="N35" s="73">
        <v>8.3699999999999992</v>
      </c>
      <c r="O35" s="144">
        <f t="shared" si="6"/>
        <v>0.75118300000000005</v>
      </c>
      <c r="P35" s="144">
        <f t="shared" si="7"/>
        <v>0.81</v>
      </c>
      <c r="Q35" s="145">
        <f t="shared" si="8"/>
        <v>1.5611830000000002</v>
      </c>
      <c r="R35" s="40"/>
    </row>
    <row r="36" spans="1:19" s="15" customFormat="1" ht="12" x14ac:dyDescent="0.2">
      <c r="A36" s="148">
        <v>40905</v>
      </c>
      <c r="B36" s="125">
        <v>10.51</v>
      </c>
      <c r="C36" s="95">
        <f t="shared" si="0"/>
        <v>8.9745059999999999</v>
      </c>
      <c r="D36" s="95">
        <v>2</v>
      </c>
      <c r="E36" s="95">
        <v>1.4</v>
      </c>
      <c r="F36" s="234">
        <v>156.494</v>
      </c>
      <c r="G36" s="116">
        <f t="shared" si="1"/>
        <v>0.15649399999999999</v>
      </c>
      <c r="H36" s="235">
        <v>779</v>
      </c>
      <c r="I36" s="116">
        <f t="shared" si="2"/>
        <v>0.77900000000000003</v>
      </c>
      <c r="J36" s="235">
        <v>0</v>
      </c>
      <c r="K36" s="95">
        <f t="shared" si="3"/>
        <v>0</v>
      </c>
      <c r="L36" s="123">
        <f t="shared" si="4"/>
        <v>0</v>
      </c>
      <c r="M36" s="124">
        <f t="shared" si="5"/>
        <v>0.60000000000000009</v>
      </c>
      <c r="N36" s="73">
        <v>8.75</v>
      </c>
      <c r="O36" s="144">
        <f t="shared" si="6"/>
        <v>0.75649400000000011</v>
      </c>
      <c r="P36" s="144">
        <f t="shared" si="7"/>
        <v>0.77900000000000003</v>
      </c>
      <c r="Q36" s="145">
        <f t="shared" si="8"/>
        <v>1.5354940000000001</v>
      </c>
      <c r="R36" s="40"/>
    </row>
    <row r="37" spans="1:19" s="15" customFormat="1" ht="12" x14ac:dyDescent="0.2">
      <c r="A37" s="148">
        <v>40906</v>
      </c>
      <c r="B37" s="125">
        <v>8.6829999999999998</v>
      </c>
      <c r="C37" s="95">
        <f t="shared" si="0"/>
        <v>7.9219000000000008</v>
      </c>
      <c r="D37" s="95">
        <v>2</v>
      </c>
      <c r="E37" s="95">
        <v>1.4</v>
      </c>
      <c r="F37" s="236">
        <v>154.1</v>
      </c>
      <c r="G37" s="116">
        <f t="shared" si="1"/>
        <v>0.15409999999999999</v>
      </c>
      <c r="H37" s="235">
        <v>7</v>
      </c>
      <c r="I37" s="116">
        <f t="shared" si="2"/>
        <v>7.0000000000000001E-3</v>
      </c>
      <c r="J37" s="235">
        <v>45</v>
      </c>
      <c r="K37" s="95">
        <f t="shared" si="3"/>
        <v>4.4999999999999998E-2</v>
      </c>
      <c r="L37" s="123">
        <f t="shared" si="4"/>
        <v>2.2499999999999998E-3</v>
      </c>
      <c r="M37" s="124">
        <f t="shared" si="5"/>
        <v>0.60000000000000009</v>
      </c>
      <c r="N37" s="73">
        <v>8.2200000000000006</v>
      </c>
      <c r="O37" s="144">
        <f t="shared" si="6"/>
        <v>0.75635000000000008</v>
      </c>
      <c r="P37" s="144">
        <f t="shared" si="7"/>
        <v>4.9749999999999996E-2</v>
      </c>
      <c r="Q37" s="145">
        <f t="shared" si="8"/>
        <v>0.80610000000000004</v>
      </c>
      <c r="R37" s="40"/>
    </row>
    <row r="38" spans="1:19" s="15" customFormat="1" ht="12" x14ac:dyDescent="0.2">
      <c r="A38" s="148">
        <v>40907</v>
      </c>
      <c r="B38" s="125">
        <v>10.257999999999999</v>
      </c>
      <c r="C38" s="95">
        <f t="shared" si="0"/>
        <v>8.8047579999999996</v>
      </c>
      <c r="D38" s="95">
        <v>2</v>
      </c>
      <c r="E38" s="95">
        <v>1.4</v>
      </c>
      <c r="F38" s="234">
        <v>157.24199999999999</v>
      </c>
      <c r="G38" s="116">
        <f t="shared" si="1"/>
        <v>0.15724199999999999</v>
      </c>
      <c r="H38" s="235">
        <v>696</v>
      </c>
      <c r="I38" s="116">
        <f t="shared" si="2"/>
        <v>0.69599999999999995</v>
      </c>
      <c r="J38" s="235">
        <v>0</v>
      </c>
      <c r="K38" s="95">
        <f t="shared" si="3"/>
        <v>0</v>
      </c>
      <c r="L38" s="123">
        <f t="shared" si="4"/>
        <v>0</v>
      </c>
      <c r="M38" s="124">
        <f t="shared" si="5"/>
        <v>0.60000000000000009</v>
      </c>
      <c r="N38" s="73">
        <v>7.91</v>
      </c>
      <c r="O38" s="144">
        <f t="shared" si="6"/>
        <v>0.75724200000000008</v>
      </c>
      <c r="P38" s="144">
        <f t="shared" si="7"/>
        <v>0.69599999999999995</v>
      </c>
      <c r="Q38" s="145">
        <f t="shared" si="8"/>
        <v>1.4532419999999999</v>
      </c>
      <c r="R38" s="40"/>
    </row>
    <row r="39" spans="1:19" s="15" customFormat="1" thickBot="1" x14ac:dyDescent="0.25">
      <c r="A39" s="237">
        <v>40908</v>
      </c>
      <c r="B39" s="167">
        <v>9.1839999999999993</v>
      </c>
      <c r="C39" s="238">
        <f t="shared" si="0"/>
        <v>8.4081620000000008</v>
      </c>
      <c r="D39" s="238">
        <v>2</v>
      </c>
      <c r="E39" s="153">
        <v>1.4</v>
      </c>
      <c r="F39" s="239">
        <v>168.83799999999999</v>
      </c>
      <c r="G39" s="152">
        <f t="shared" si="1"/>
        <v>0.16883799999999999</v>
      </c>
      <c r="H39" s="240">
        <v>7</v>
      </c>
      <c r="I39" s="152">
        <f t="shared" si="2"/>
        <v>7.0000000000000001E-3</v>
      </c>
      <c r="J39" s="240">
        <v>99</v>
      </c>
      <c r="K39" s="153">
        <f t="shared" si="3"/>
        <v>9.9000000000000005E-2</v>
      </c>
      <c r="L39" s="156">
        <f t="shared" si="4"/>
        <v>4.9500000000000004E-3</v>
      </c>
      <c r="M39" s="241">
        <f t="shared" si="5"/>
        <v>0.60000000000000009</v>
      </c>
      <c r="N39" s="92">
        <v>7.75</v>
      </c>
      <c r="O39" s="158">
        <f t="shared" si="6"/>
        <v>0.77378800000000014</v>
      </c>
      <c r="P39" s="158">
        <f t="shared" si="7"/>
        <v>0.10105000000000001</v>
      </c>
      <c r="Q39" s="159">
        <f t="shared" si="8"/>
        <v>0.87483800000000012</v>
      </c>
      <c r="R39" s="40"/>
    </row>
    <row r="40" spans="1:19" s="15" customFormat="1" ht="11.25" x14ac:dyDescent="0.2">
      <c r="A40" s="35"/>
      <c r="B40" s="66"/>
      <c r="C40" s="10"/>
      <c r="D40" s="10"/>
      <c r="E40" s="13"/>
      <c r="F40" s="10"/>
      <c r="G40" s="10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2.25" customHeight="1" x14ac:dyDescent="0.2">
      <c r="A41" s="35"/>
      <c r="B41" s="66"/>
      <c r="C41" s="10"/>
      <c r="D41" s="10"/>
      <c r="E41" s="13"/>
      <c r="F41" s="10"/>
      <c r="G41" s="10"/>
      <c r="H41" s="36"/>
      <c r="I41" s="36"/>
      <c r="J41" s="36"/>
      <c r="K41" s="36"/>
      <c r="L41" s="10"/>
      <c r="M41" s="13"/>
      <c r="N41" s="13"/>
      <c r="O41" s="11"/>
      <c r="P41" s="11"/>
      <c r="Q41" s="11"/>
      <c r="R41" s="11"/>
      <c r="S41" s="27"/>
    </row>
    <row r="42" spans="1:19" s="15" customFormat="1" ht="12.75" customHeight="1" x14ac:dyDescent="0.2">
      <c r="A42" s="78" t="s">
        <v>33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2.75" customHeight="1" x14ac:dyDescent="0.2">
      <c r="A43" s="78" t="s">
        <v>34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2.75" customHeight="1" x14ac:dyDescent="0.2">
      <c r="A44" s="78" t="s">
        <v>35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2.75" customHeight="1" x14ac:dyDescent="0.2">
      <c r="A45" s="84" t="s">
        <v>36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2.75" customHeight="1" x14ac:dyDescent="0.2">
      <c r="A46" s="84" t="s">
        <v>37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2.75" customHeight="1" x14ac:dyDescent="0.2">
      <c r="A47" s="84" t="s">
        <v>38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2.75" customHeight="1" x14ac:dyDescent="0.2">
      <c r="A48" s="84" t="s">
        <v>39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2.75" customHeight="1" x14ac:dyDescent="0.2">
      <c r="A49" s="84" t="s">
        <v>40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15" customFormat="1" ht="12.75" customHeight="1" x14ac:dyDescent="0.2">
      <c r="A50" s="84" t="s">
        <v>41</v>
      </c>
      <c r="B50" s="79"/>
      <c r="C50" s="80"/>
      <c r="D50" s="80"/>
      <c r="E50" s="81"/>
      <c r="F50" s="80"/>
      <c r="G50" s="80"/>
      <c r="H50" s="82"/>
      <c r="I50" s="82"/>
      <c r="J50" s="82"/>
      <c r="K50" s="82"/>
      <c r="L50" s="80"/>
      <c r="M50" s="81"/>
      <c r="N50" s="81"/>
      <c r="O50" s="83"/>
      <c r="P50" s="83"/>
      <c r="Q50" s="11"/>
      <c r="R50" s="11"/>
      <c r="S50" s="27"/>
    </row>
    <row r="51" spans="1:19" s="5" customFormat="1" ht="12.75" customHeight="1" x14ac:dyDescent="0.2">
      <c r="A51" s="78" t="s">
        <v>42</v>
      </c>
      <c r="B51" s="85"/>
      <c r="C51" s="80"/>
      <c r="D51" s="80"/>
      <c r="E51" s="81"/>
      <c r="F51" s="80"/>
      <c r="G51" s="80"/>
      <c r="H51" s="80"/>
      <c r="I51" s="80"/>
      <c r="J51" s="80"/>
      <c r="K51" s="80"/>
      <c r="L51" s="80"/>
      <c r="M51" s="86"/>
      <c r="N51" s="81"/>
      <c r="O51" s="83"/>
      <c r="P51" s="87"/>
      <c r="Q51" s="14"/>
      <c r="R51" s="14"/>
      <c r="S51" s="14"/>
    </row>
    <row r="52" spans="1:19" s="15" customFormat="1" ht="12.75" customHeight="1" x14ac:dyDescent="0.2">
      <c r="A52" s="78" t="s">
        <v>43</v>
      </c>
      <c r="B52" s="79"/>
      <c r="C52" s="80"/>
      <c r="D52" s="80"/>
      <c r="E52" s="81"/>
      <c r="F52" s="80"/>
      <c r="G52" s="80"/>
      <c r="H52" s="82"/>
      <c r="I52" s="82"/>
      <c r="J52" s="82"/>
      <c r="K52" s="82"/>
      <c r="L52" s="80"/>
      <c r="M52" s="81"/>
      <c r="N52" s="81"/>
      <c r="O52" s="83"/>
      <c r="P52" s="83"/>
      <c r="Q52" s="11"/>
      <c r="R52" s="11"/>
      <c r="S52" s="27"/>
    </row>
    <row r="53" spans="1:19" s="5" customFormat="1" ht="12.75" customHeight="1" x14ac:dyDescent="0.2">
      <c r="A53" s="84" t="s">
        <v>44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2.75" customHeight="1" x14ac:dyDescent="0.2">
      <c r="A54" s="78" t="s">
        <v>45</v>
      </c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2.75" customHeight="1" x14ac:dyDescent="0.2">
      <c r="A55" s="78"/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.75" customHeight="1" x14ac:dyDescent="0.2">
      <c r="A56" s="84" t="s">
        <v>24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2.75" customHeight="1" x14ac:dyDescent="0.2">
      <c r="A57" s="84" t="s">
        <v>25</v>
      </c>
      <c r="B57" s="85"/>
      <c r="C57" s="80"/>
      <c r="D57" s="80"/>
      <c r="E57" s="81"/>
      <c r="F57" s="80"/>
      <c r="G57" s="80"/>
      <c r="H57" s="80"/>
      <c r="I57" s="80"/>
      <c r="J57" s="80"/>
      <c r="K57" s="80"/>
      <c r="L57" s="80"/>
      <c r="M57" s="86"/>
      <c r="N57" s="81"/>
      <c r="O57" s="83"/>
      <c r="P57" s="87"/>
      <c r="Q57" s="14"/>
      <c r="R57" s="14"/>
      <c r="S57" s="14"/>
    </row>
    <row r="58" spans="1:19" s="5" customFormat="1" ht="14.25" customHeight="1" x14ac:dyDescent="0.2">
      <c r="A58" s="51"/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4.25" customHeight="1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B60" s="67"/>
      <c r="C60" s="10"/>
      <c r="D60" s="10"/>
      <c r="E60" s="13"/>
      <c r="F60" s="10"/>
      <c r="G60" s="10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10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7"/>
      <c r="G62" s="17"/>
      <c r="H62" s="10"/>
      <c r="I62" s="10"/>
      <c r="J62" s="10"/>
      <c r="K62" s="10"/>
      <c r="L62" s="4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32"/>
      <c r="B63" s="67"/>
      <c r="C63" s="10"/>
      <c r="D63" s="10"/>
      <c r="E63" s="13"/>
      <c r="F63" s="10"/>
      <c r="G63" s="10"/>
      <c r="H63" s="10"/>
      <c r="I63" s="10"/>
      <c r="J63" s="10"/>
      <c r="K63" s="10"/>
      <c r="M63" s="12"/>
      <c r="N63" s="13"/>
      <c r="O63" s="11"/>
      <c r="P63" s="14"/>
      <c r="Q63" s="14"/>
      <c r="R63" s="14"/>
      <c r="S63" s="14"/>
    </row>
    <row r="64" spans="1:19" s="5" customFormat="1" ht="11.25" x14ac:dyDescent="0.2">
      <c r="A64" s="18"/>
      <c r="B64" s="68"/>
      <c r="C64" s="4"/>
      <c r="D64" s="4"/>
      <c r="E64" s="4"/>
      <c r="F64" s="4"/>
      <c r="G64" s="4"/>
      <c r="H64" s="4"/>
      <c r="I64" s="4"/>
      <c r="J64" s="4"/>
      <c r="K64" s="4"/>
      <c r="M64" s="12"/>
      <c r="N64" s="4"/>
      <c r="O64" s="4"/>
      <c r="P64" s="23"/>
      <c r="Q64" s="23"/>
      <c r="R64" s="23"/>
      <c r="S64" s="23"/>
    </row>
  </sheetData>
  <mergeCells count="17">
    <mergeCell ref="F6:F8"/>
    <mergeCell ref="A6:A8"/>
    <mergeCell ref="B6:B8"/>
    <mergeCell ref="C6:C8"/>
    <mergeCell ref="D6:D8"/>
    <mergeCell ref="E6:E8"/>
    <mergeCell ref="P6:P8"/>
    <mergeCell ref="Q6:Q8"/>
    <mergeCell ref="G6:G8"/>
    <mergeCell ref="I6:I8"/>
    <mergeCell ref="K6:K8"/>
    <mergeCell ref="H6:H8"/>
    <mergeCell ref="J6:J8"/>
    <mergeCell ref="L6:L8"/>
    <mergeCell ref="M6:M8"/>
    <mergeCell ref="N6:N8"/>
    <mergeCell ref="O6:O8"/>
  </mergeCells>
  <pageMargins left="0.95" right="0.2" top="0" bottom="0" header="0.3" footer="0.3"/>
  <pageSetup paperSize="1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S460"/>
  <sheetViews>
    <sheetView topLeftCell="A304" zoomScaleNormal="100" workbookViewId="0">
      <selection activeCell="R264" sqref="R264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70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2.2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3.7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3.75" customHeight="1" thickBot="1" x14ac:dyDescent="0.25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12" hidden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52</v>
      </c>
      <c r="L6" s="406" t="s">
        <v>61</v>
      </c>
      <c r="M6" s="410" t="s">
        <v>62</v>
      </c>
      <c r="N6" s="406" t="s">
        <v>63</v>
      </c>
      <c r="O6" s="406" t="s">
        <v>64</v>
      </c>
      <c r="P6" s="406" t="s">
        <v>65</v>
      </c>
      <c r="Q6" s="406" t="s">
        <v>66</v>
      </c>
      <c r="R6" s="63"/>
    </row>
    <row r="7" spans="1:19" s="5" customFormat="1" ht="11.25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thickBot="1" x14ac:dyDescent="0.25">
      <c r="A8" s="415"/>
      <c r="B8" s="421"/>
      <c r="C8" s="408"/>
      <c r="D8" s="414"/>
      <c r="E8" s="414"/>
      <c r="F8" s="414"/>
      <c r="G8" s="414"/>
      <c r="H8" s="408"/>
      <c r="I8" s="408"/>
      <c r="J8" s="408"/>
      <c r="K8" s="408"/>
      <c r="L8" s="415"/>
      <c r="M8" s="412"/>
      <c r="N8" s="414"/>
      <c r="O8" s="408"/>
      <c r="P8" s="408"/>
      <c r="Q8" s="408"/>
      <c r="R8" s="42"/>
    </row>
    <row r="9" spans="1:19" s="15" customFormat="1" ht="15.75" customHeight="1" x14ac:dyDescent="0.2">
      <c r="A9" s="192">
        <v>40544</v>
      </c>
      <c r="B9" s="118">
        <v>8.859</v>
      </c>
      <c r="C9" s="94">
        <f>B9-G9-I9-M9</f>
        <v>8.0118369999999999</v>
      </c>
      <c r="D9" s="94">
        <v>2.1</v>
      </c>
      <c r="E9" s="119">
        <v>1.4</v>
      </c>
      <c r="F9" s="160">
        <v>147.143</v>
      </c>
      <c r="G9" s="118">
        <f>F9/1000</f>
        <v>0.147143</v>
      </c>
      <c r="H9" s="160">
        <v>0.02</v>
      </c>
      <c r="I9" s="118">
        <f>H9/1000</f>
        <v>2.0000000000000002E-5</v>
      </c>
      <c r="J9" s="160">
        <v>0</v>
      </c>
      <c r="K9" s="119">
        <f>J9/1000</f>
        <v>0</v>
      </c>
      <c r="L9" s="120">
        <f>K9*0.05</f>
        <v>0</v>
      </c>
      <c r="M9" s="161">
        <f>D9-E9</f>
        <v>0.70000000000000018</v>
      </c>
      <c r="N9" s="162">
        <v>8.61</v>
      </c>
      <c r="O9" s="174">
        <f>G9+L9+M9</f>
        <v>0.8471430000000002</v>
      </c>
      <c r="P9" s="174">
        <f>I9+K9-L9</f>
        <v>2.0000000000000002E-5</v>
      </c>
      <c r="Q9" s="183">
        <f>O9+P9</f>
        <v>0.84716300000000022</v>
      </c>
      <c r="R9" s="40"/>
    </row>
    <row r="10" spans="1:19" s="15" customFormat="1" ht="15.75" customHeight="1" x14ac:dyDescent="0.2">
      <c r="A10" s="193">
        <v>40545</v>
      </c>
      <c r="B10" s="116">
        <v>9.2100000000000009</v>
      </c>
      <c r="C10" s="95">
        <f t="shared" ref="C10:C39" si="0">B10-G10-I10-M10</f>
        <v>8.3507099999999994</v>
      </c>
      <c r="D10" s="95">
        <v>2.1</v>
      </c>
      <c r="E10" s="95">
        <v>1.4</v>
      </c>
      <c r="F10" s="163">
        <v>159.262</v>
      </c>
      <c r="G10" s="116">
        <f t="shared" ref="G10:G39" si="1">F10/1000</f>
        <v>0.15926199999999999</v>
      </c>
      <c r="H10" s="163">
        <v>2.8000000000000001E-2</v>
      </c>
      <c r="I10" s="116">
        <f t="shared" ref="I10:I39" si="2">H10/1000</f>
        <v>2.8E-5</v>
      </c>
      <c r="J10" s="163">
        <v>0</v>
      </c>
      <c r="K10" s="95">
        <f t="shared" ref="K10:K39" si="3">J10/1000</f>
        <v>0</v>
      </c>
      <c r="L10" s="123">
        <f t="shared" ref="L10:L39" si="4">K10*0.05</f>
        <v>0</v>
      </c>
      <c r="M10" s="164">
        <f t="shared" ref="M10:M39" si="5">D10-E10</f>
        <v>0.70000000000000018</v>
      </c>
      <c r="N10" s="165">
        <v>9.07</v>
      </c>
      <c r="O10" s="175">
        <f t="shared" ref="O10:O39" si="6">G10+L10+M10</f>
        <v>0.85926200000000019</v>
      </c>
      <c r="P10" s="175">
        <f t="shared" ref="P10:P39" si="7">I10+K10-L10</f>
        <v>2.8E-5</v>
      </c>
      <c r="Q10" s="184">
        <f>O10+P10</f>
        <v>0.85929000000000022</v>
      </c>
      <c r="R10" s="40"/>
    </row>
    <row r="11" spans="1:19" s="15" customFormat="1" ht="15.75" customHeight="1" x14ac:dyDescent="0.2">
      <c r="A11" s="193">
        <v>40546</v>
      </c>
      <c r="B11" s="116">
        <v>9.7680000000000007</v>
      </c>
      <c r="C11" s="95">
        <f t="shared" si="0"/>
        <v>8.9141070000000013</v>
      </c>
      <c r="D11" s="95">
        <v>2.1</v>
      </c>
      <c r="E11" s="95">
        <v>1.4</v>
      </c>
      <c r="F11" s="163">
        <v>153.80099999999999</v>
      </c>
      <c r="G11" s="116">
        <f t="shared" si="1"/>
        <v>0.15380099999999999</v>
      </c>
      <c r="H11" s="163">
        <v>9.1999999999999998E-2</v>
      </c>
      <c r="I11" s="116">
        <f t="shared" si="2"/>
        <v>9.2E-5</v>
      </c>
      <c r="J11" s="163">
        <v>0</v>
      </c>
      <c r="K11" s="95">
        <f t="shared" si="3"/>
        <v>0</v>
      </c>
      <c r="L11" s="123">
        <f t="shared" si="4"/>
        <v>0</v>
      </c>
      <c r="M11" s="164">
        <f t="shared" si="5"/>
        <v>0.70000000000000018</v>
      </c>
      <c r="N11" s="165">
        <v>9.3000000000000007</v>
      </c>
      <c r="O11" s="175">
        <f t="shared" si="6"/>
        <v>0.85380100000000014</v>
      </c>
      <c r="P11" s="175">
        <f t="shared" si="7"/>
        <v>9.2E-5</v>
      </c>
      <c r="Q11" s="184">
        <f t="shared" ref="Q11:Q39" si="8">O11+P11</f>
        <v>0.85389300000000012</v>
      </c>
      <c r="R11" s="40"/>
    </row>
    <row r="12" spans="1:19" s="15" customFormat="1" ht="15.75" customHeight="1" x14ac:dyDescent="0.2">
      <c r="A12" s="193">
        <v>40547</v>
      </c>
      <c r="B12" s="116">
        <v>9.5990000000000002</v>
      </c>
      <c r="C12" s="95">
        <f t="shared" si="0"/>
        <v>8.7469949999999983</v>
      </c>
      <c r="D12" s="95">
        <v>2.1</v>
      </c>
      <c r="E12" s="95">
        <v>1.4</v>
      </c>
      <c r="F12" s="163">
        <v>152.005</v>
      </c>
      <c r="G12" s="116">
        <f t="shared" si="1"/>
        <v>0.152005</v>
      </c>
      <c r="H12" s="163">
        <v>0</v>
      </c>
      <c r="I12" s="116">
        <f t="shared" si="2"/>
        <v>0</v>
      </c>
      <c r="J12" s="163">
        <v>0</v>
      </c>
      <c r="K12" s="95">
        <f t="shared" si="3"/>
        <v>0</v>
      </c>
      <c r="L12" s="123">
        <f t="shared" si="4"/>
        <v>0</v>
      </c>
      <c r="M12" s="164">
        <f t="shared" si="5"/>
        <v>0.70000000000000018</v>
      </c>
      <c r="N12" s="165">
        <v>9.1999999999999993</v>
      </c>
      <c r="O12" s="175">
        <f t="shared" si="6"/>
        <v>0.85200500000000012</v>
      </c>
      <c r="P12" s="175">
        <f t="shared" si="7"/>
        <v>0</v>
      </c>
      <c r="Q12" s="184">
        <f t="shared" si="8"/>
        <v>0.85200500000000012</v>
      </c>
      <c r="R12" s="40"/>
    </row>
    <row r="13" spans="1:19" s="15" customFormat="1" ht="15.75" customHeight="1" x14ac:dyDescent="0.2">
      <c r="A13" s="193">
        <v>40548</v>
      </c>
      <c r="B13" s="116">
        <v>10.153</v>
      </c>
      <c r="C13" s="95">
        <f t="shared" si="0"/>
        <v>9.2704589999999989</v>
      </c>
      <c r="D13" s="95">
        <v>2.1</v>
      </c>
      <c r="E13" s="95">
        <v>1.4</v>
      </c>
      <c r="F13" s="163">
        <v>151.78100000000001</v>
      </c>
      <c r="G13" s="116">
        <f t="shared" si="1"/>
        <v>0.151781</v>
      </c>
      <c r="H13" s="163">
        <v>30.76</v>
      </c>
      <c r="I13" s="116">
        <f t="shared" si="2"/>
        <v>3.0760000000000003E-2</v>
      </c>
      <c r="J13" s="163">
        <v>1.2E-2</v>
      </c>
      <c r="K13" s="95">
        <f t="shared" si="3"/>
        <v>1.2E-5</v>
      </c>
      <c r="L13" s="123">
        <f t="shared" si="4"/>
        <v>6.0000000000000008E-7</v>
      </c>
      <c r="M13" s="164">
        <f t="shared" si="5"/>
        <v>0.70000000000000018</v>
      </c>
      <c r="N13" s="165">
        <v>9.27</v>
      </c>
      <c r="O13" s="175">
        <f t="shared" si="6"/>
        <v>0.85178160000000014</v>
      </c>
      <c r="P13" s="175">
        <f t="shared" si="7"/>
        <v>3.0771400000000004E-2</v>
      </c>
      <c r="Q13" s="184">
        <f t="shared" si="8"/>
        <v>0.88255300000000014</v>
      </c>
      <c r="R13" s="40"/>
    </row>
    <row r="14" spans="1:19" s="15" customFormat="1" ht="15.75" customHeight="1" x14ac:dyDescent="0.2">
      <c r="A14" s="193">
        <v>40549</v>
      </c>
      <c r="B14" s="116">
        <v>10.598000000000001</v>
      </c>
      <c r="C14" s="95">
        <f t="shared" si="0"/>
        <v>9.7465930000000007</v>
      </c>
      <c r="D14" s="95">
        <v>2.1</v>
      </c>
      <c r="E14" s="95">
        <v>1.4</v>
      </c>
      <c r="F14" s="163">
        <v>151.40700000000001</v>
      </c>
      <c r="G14" s="116">
        <f t="shared" si="1"/>
        <v>0.15140700000000001</v>
      </c>
      <c r="H14" s="163">
        <v>0</v>
      </c>
      <c r="I14" s="116">
        <f t="shared" si="2"/>
        <v>0</v>
      </c>
      <c r="J14" s="163">
        <v>0</v>
      </c>
      <c r="K14" s="95">
        <f t="shared" si="3"/>
        <v>0</v>
      </c>
      <c r="L14" s="123">
        <f t="shared" si="4"/>
        <v>0</v>
      </c>
      <c r="M14" s="164">
        <f t="shared" si="5"/>
        <v>0.70000000000000018</v>
      </c>
      <c r="N14" s="165">
        <v>9.36</v>
      </c>
      <c r="O14" s="175">
        <f t="shared" si="6"/>
        <v>0.85140700000000025</v>
      </c>
      <c r="P14" s="175">
        <f t="shared" si="7"/>
        <v>0</v>
      </c>
      <c r="Q14" s="184">
        <f t="shared" si="8"/>
        <v>0.85140700000000025</v>
      </c>
      <c r="R14" s="40"/>
    </row>
    <row r="15" spans="1:19" s="15" customFormat="1" ht="15.75" customHeight="1" x14ac:dyDescent="0.2">
      <c r="A15" s="193">
        <v>40550</v>
      </c>
      <c r="B15" s="116">
        <v>9.9930000000000003</v>
      </c>
      <c r="C15" s="95">
        <f t="shared" si="0"/>
        <v>9.0923909999999992</v>
      </c>
      <c r="D15" s="95">
        <v>2.1</v>
      </c>
      <c r="E15" s="95">
        <v>1.4</v>
      </c>
      <c r="F15" s="163">
        <v>151.631</v>
      </c>
      <c r="G15" s="116">
        <f t="shared" si="1"/>
        <v>0.15163099999999999</v>
      </c>
      <c r="H15" s="163">
        <v>48.978000000000002</v>
      </c>
      <c r="I15" s="116">
        <f t="shared" si="2"/>
        <v>4.8978000000000001E-2</v>
      </c>
      <c r="J15" s="163">
        <v>0</v>
      </c>
      <c r="K15" s="95">
        <f t="shared" si="3"/>
        <v>0</v>
      </c>
      <c r="L15" s="123">
        <f t="shared" si="4"/>
        <v>0</v>
      </c>
      <c r="M15" s="164">
        <f t="shared" si="5"/>
        <v>0.70000000000000018</v>
      </c>
      <c r="N15" s="165">
        <v>9.48</v>
      </c>
      <c r="O15" s="175">
        <f t="shared" si="6"/>
        <v>0.85163100000000014</v>
      </c>
      <c r="P15" s="175">
        <f t="shared" si="7"/>
        <v>4.8978000000000001E-2</v>
      </c>
      <c r="Q15" s="184">
        <f t="shared" si="8"/>
        <v>0.9006090000000001</v>
      </c>
      <c r="R15" s="40"/>
    </row>
    <row r="16" spans="1:19" s="15" customFormat="1" ht="15.75" customHeight="1" x14ac:dyDescent="0.2">
      <c r="A16" s="193">
        <v>40551</v>
      </c>
      <c r="B16" s="116">
        <v>10.108000000000001</v>
      </c>
      <c r="C16" s="95">
        <f t="shared" si="0"/>
        <v>9.2401219999999995</v>
      </c>
      <c r="D16" s="95">
        <v>2.1</v>
      </c>
      <c r="E16" s="95">
        <v>1.4</v>
      </c>
      <c r="F16" s="163">
        <v>167.86600000000001</v>
      </c>
      <c r="G16" s="116">
        <f t="shared" si="1"/>
        <v>0.16786600000000002</v>
      </c>
      <c r="H16" s="163">
        <v>1.2E-2</v>
      </c>
      <c r="I16" s="116">
        <f t="shared" si="2"/>
        <v>1.2E-5</v>
      </c>
      <c r="J16" s="163">
        <v>0</v>
      </c>
      <c r="K16" s="95">
        <f t="shared" si="3"/>
        <v>0</v>
      </c>
      <c r="L16" s="123">
        <f t="shared" si="4"/>
        <v>0</v>
      </c>
      <c r="M16" s="164">
        <f t="shared" si="5"/>
        <v>0.70000000000000018</v>
      </c>
      <c r="N16" s="165">
        <v>9.68</v>
      </c>
      <c r="O16" s="175">
        <f t="shared" si="6"/>
        <v>0.86786600000000025</v>
      </c>
      <c r="P16" s="175">
        <f t="shared" si="7"/>
        <v>1.2E-5</v>
      </c>
      <c r="Q16" s="184">
        <f t="shared" si="8"/>
        <v>0.86787800000000026</v>
      </c>
      <c r="R16" s="40"/>
    </row>
    <row r="17" spans="1:18" s="15" customFormat="1" ht="15.75" customHeight="1" x14ac:dyDescent="0.2">
      <c r="A17" s="193">
        <v>40552</v>
      </c>
      <c r="B17" s="116">
        <v>9.82</v>
      </c>
      <c r="C17" s="95">
        <f t="shared" si="0"/>
        <v>8.9439659999999996</v>
      </c>
      <c r="D17" s="95">
        <v>2.1</v>
      </c>
      <c r="E17" s="95">
        <v>1.4</v>
      </c>
      <c r="F17" s="163">
        <v>176.02</v>
      </c>
      <c r="G17" s="116">
        <f t="shared" si="1"/>
        <v>0.17602000000000001</v>
      </c>
      <c r="H17" s="163">
        <v>1.4E-2</v>
      </c>
      <c r="I17" s="116">
        <f t="shared" si="2"/>
        <v>1.4E-5</v>
      </c>
      <c r="J17" s="163">
        <v>0</v>
      </c>
      <c r="K17" s="95">
        <f t="shared" si="3"/>
        <v>0</v>
      </c>
      <c r="L17" s="123">
        <f t="shared" si="4"/>
        <v>0</v>
      </c>
      <c r="M17" s="164">
        <f t="shared" si="5"/>
        <v>0.70000000000000018</v>
      </c>
      <c r="N17" s="165">
        <v>9.0399999999999991</v>
      </c>
      <c r="O17" s="175">
        <f t="shared" si="6"/>
        <v>0.87602000000000024</v>
      </c>
      <c r="P17" s="175">
        <f t="shared" si="7"/>
        <v>1.4E-5</v>
      </c>
      <c r="Q17" s="184">
        <f t="shared" si="8"/>
        <v>0.8760340000000002</v>
      </c>
      <c r="R17" s="40"/>
    </row>
    <row r="18" spans="1:18" s="15" customFormat="1" ht="15.75" customHeight="1" x14ac:dyDescent="0.2">
      <c r="A18" s="193">
        <v>40553</v>
      </c>
      <c r="B18" s="116">
        <v>9.7690000000000001</v>
      </c>
      <c r="C18" s="95">
        <f t="shared" si="0"/>
        <v>8.8992639999999987</v>
      </c>
      <c r="D18" s="95">
        <v>2.1</v>
      </c>
      <c r="E18" s="95">
        <v>1.4</v>
      </c>
      <c r="F18" s="163">
        <v>169.73599999999999</v>
      </c>
      <c r="G18" s="116">
        <f t="shared" si="1"/>
        <v>0.169736</v>
      </c>
      <c r="H18" s="163">
        <v>0</v>
      </c>
      <c r="I18" s="116">
        <f t="shared" si="2"/>
        <v>0</v>
      </c>
      <c r="J18" s="163">
        <v>0</v>
      </c>
      <c r="K18" s="95">
        <f t="shared" si="3"/>
        <v>0</v>
      </c>
      <c r="L18" s="123">
        <f t="shared" si="4"/>
        <v>0</v>
      </c>
      <c r="M18" s="164">
        <f t="shared" si="5"/>
        <v>0.70000000000000018</v>
      </c>
      <c r="N18" s="165">
        <v>9.52</v>
      </c>
      <c r="O18" s="175">
        <f t="shared" si="6"/>
        <v>0.86973600000000018</v>
      </c>
      <c r="P18" s="175">
        <f t="shared" si="7"/>
        <v>0</v>
      </c>
      <c r="Q18" s="184">
        <f t="shared" si="8"/>
        <v>0.86973600000000018</v>
      </c>
      <c r="R18" s="40"/>
    </row>
    <row r="19" spans="1:18" s="15" customFormat="1" ht="15.75" customHeight="1" x14ac:dyDescent="0.2">
      <c r="A19" s="193">
        <v>40554</v>
      </c>
      <c r="B19" s="116">
        <v>10.176</v>
      </c>
      <c r="C19" s="95">
        <f t="shared" si="0"/>
        <v>9.3136699999999983</v>
      </c>
      <c r="D19" s="95">
        <v>2.1</v>
      </c>
      <c r="E19" s="95">
        <v>1.4</v>
      </c>
      <c r="F19" s="163">
        <v>162.33000000000001</v>
      </c>
      <c r="G19" s="116">
        <f t="shared" si="1"/>
        <v>0.16233</v>
      </c>
      <c r="H19" s="163">
        <v>0</v>
      </c>
      <c r="I19" s="116">
        <f t="shared" si="2"/>
        <v>0</v>
      </c>
      <c r="J19" s="163">
        <v>0</v>
      </c>
      <c r="K19" s="95">
        <f t="shared" si="3"/>
        <v>0</v>
      </c>
      <c r="L19" s="123">
        <f t="shared" si="4"/>
        <v>0</v>
      </c>
      <c r="M19" s="164">
        <f t="shared" si="5"/>
        <v>0.70000000000000018</v>
      </c>
      <c r="N19" s="165">
        <v>10.62</v>
      </c>
      <c r="O19" s="175">
        <f t="shared" si="6"/>
        <v>0.86233000000000015</v>
      </c>
      <c r="P19" s="175">
        <f t="shared" si="7"/>
        <v>0</v>
      </c>
      <c r="Q19" s="184">
        <f t="shared" si="8"/>
        <v>0.86233000000000015</v>
      </c>
      <c r="R19" s="40"/>
    </row>
    <row r="20" spans="1:18" s="15" customFormat="1" ht="15.75" customHeight="1" x14ac:dyDescent="0.2">
      <c r="A20" s="193">
        <v>40555</v>
      </c>
      <c r="B20" s="116">
        <v>10.356</v>
      </c>
      <c r="C20" s="95">
        <f t="shared" si="0"/>
        <v>9.4956159999999983</v>
      </c>
      <c r="D20" s="95">
        <v>2.1</v>
      </c>
      <c r="E20" s="95">
        <v>1.4</v>
      </c>
      <c r="F20" s="163">
        <v>160.38399999999999</v>
      </c>
      <c r="G20" s="116">
        <f t="shared" si="1"/>
        <v>0.160384</v>
      </c>
      <c r="H20" s="163">
        <v>0</v>
      </c>
      <c r="I20" s="116">
        <f t="shared" si="2"/>
        <v>0</v>
      </c>
      <c r="J20" s="163">
        <v>0</v>
      </c>
      <c r="K20" s="95">
        <f t="shared" si="3"/>
        <v>0</v>
      </c>
      <c r="L20" s="123">
        <f t="shared" si="4"/>
        <v>0</v>
      </c>
      <c r="M20" s="164">
        <f t="shared" si="5"/>
        <v>0.70000000000000018</v>
      </c>
      <c r="N20" s="165">
        <v>9.5</v>
      </c>
      <c r="O20" s="175">
        <f t="shared" si="6"/>
        <v>0.86038400000000015</v>
      </c>
      <c r="P20" s="175">
        <f t="shared" si="7"/>
        <v>0</v>
      </c>
      <c r="Q20" s="184">
        <f t="shared" si="8"/>
        <v>0.86038400000000015</v>
      </c>
      <c r="R20" s="40"/>
    </row>
    <row r="21" spans="1:18" s="15" customFormat="1" ht="15.75" customHeight="1" x14ac:dyDescent="0.2">
      <c r="A21" s="193">
        <v>40556</v>
      </c>
      <c r="B21" s="116">
        <v>10.999000000000001</v>
      </c>
      <c r="C21" s="95">
        <f t="shared" si="0"/>
        <v>10.059172</v>
      </c>
      <c r="D21" s="95">
        <v>2.1</v>
      </c>
      <c r="E21" s="95">
        <v>1.4</v>
      </c>
      <c r="F21" s="163">
        <v>157.916</v>
      </c>
      <c r="G21" s="116">
        <f t="shared" si="1"/>
        <v>0.157916</v>
      </c>
      <c r="H21" s="163">
        <v>81.912000000000006</v>
      </c>
      <c r="I21" s="116">
        <f t="shared" si="2"/>
        <v>8.1912000000000013E-2</v>
      </c>
      <c r="J21" s="163">
        <v>0</v>
      </c>
      <c r="K21" s="95">
        <f t="shared" si="3"/>
        <v>0</v>
      </c>
      <c r="L21" s="123">
        <f t="shared" si="4"/>
        <v>0</v>
      </c>
      <c r="M21" s="164">
        <f t="shared" si="5"/>
        <v>0.70000000000000018</v>
      </c>
      <c r="N21" s="165">
        <v>9.06</v>
      </c>
      <c r="O21" s="175">
        <f t="shared" si="6"/>
        <v>0.85791600000000012</v>
      </c>
      <c r="P21" s="175">
        <f t="shared" si="7"/>
        <v>8.1912000000000013E-2</v>
      </c>
      <c r="Q21" s="184">
        <f t="shared" si="8"/>
        <v>0.93982800000000011</v>
      </c>
      <c r="R21" s="40"/>
    </row>
    <row r="22" spans="1:18" s="15" customFormat="1" ht="15.75" customHeight="1" x14ac:dyDescent="0.2">
      <c r="A22" s="193">
        <v>40557</v>
      </c>
      <c r="B22" s="116">
        <v>9.9130000000000003</v>
      </c>
      <c r="C22" s="95">
        <f t="shared" si="0"/>
        <v>8.9537259999999996</v>
      </c>
      <c r="D22" s="95">
        <v>2.1</v>
      </c>
      <c r="E22" s="95">
        <v>1.4</v>
      </c>
      <c r="F22" s="163">
        <v>155.148</v>
      </c>
      <c r="G22" s="116">
        <f t="shared" si="1"/>
        <v>0.15514800000000001</v>
      </c>
      <c r="H22" s="163">
        <v>104.126</v>
      </c>
      <c r="I22" s="116">
        <f t="shared" si="2"/>
        <v>0.10412600000000001</v>
      </c>
      <c r="J22" s="163">
        <v>0</v>
      </c>
      <c r="K22" s="95">
        <f t="shared" si="3"/>
        <v>0</v>
      </c>
      <c r="L22" s="123">
        <f t="shared" si="4"/>
        <v>0</v>
      </c>
      <c r="M22" s="164">
        <f t="shared" si="5"/>
        <v>0.70000000000000018</v>
      </c>
      <c r="N22" s="165">
        <v>9.49</v>
      </c>
      <c r="O22" s="175">
        <f t="shared" si="6"/>
        <v>0.85514800000000024</v>
      </c>
      <c r="P22" s="175">
        <f t="shared" si="7"/>
        <v>0.10412600000000001</v>
      </c>
      <c r="Q22" s="184">
        <f t="shared" si="8"/>
        <v>0.95927400000000029</v>
      </c>
      <c r="R22" s="40"/>
    </row>
    <row r="23" spans="1:18" s="15" customFormat="1" ht="15.75" customHeight="1" x14ac:dyDescent="0.2">
      <c r="A23" s="193">
        <v>40558</v>
      </c>
      <c r="B23" s="116">
        <v>9.9429999999999996</v>
      </c>
      <c r="C23" s="95">
        <f t="shared" si="0"/>
        <v>9.0075870000000009</v>
      </c>
      <c r="D23" s="95">
        <v>2.1</v>
      </c>
      <c r="E23" s="95">
        <v>1.4</v>
      </c>
      <c r="F23" s="163">
        <v>159.86099999999999</v>
      </c>
      <c r="G23" s="116">
        <f t="shared" si="1"/>
        <v>0.159861</v>
      </c>
      <c r="H23" s="163">
        <v>75.552000000000007</v>
      </c>
      <c r="I23" s="116">
        <f t="shared" si="2"/>
        <v>7.5552000000000008E-2</v>
      </c>
      <c r="J23" s="163">
        <v>0</v>
      </c>
      <c r="K23" s="95">
        <f t="shared" si="3"/>
        <v>0</v>
      </c>
      <c r="L23" s="123">
        <f t="shared" si="4"/>
        <v>0</v>
      </c>
      <c r="M23" s="164">
        <f t="shared" si="5"/>
        <v>0.70000000000000018</v>
      </c>
      <c r="N23" s="165">
        <v>8.7799999999999994</v>
      </c>
      <c r="O23" s="175">
        <f t="shared" si="6"/>
        <v>0.85986100000000021</v>
      </c>
      <c r="P23" s="175">
        <f t="shared" si="7"/>
        <v>7.5552000000000008E-2</v>
      </c>
      <c r="Q23" s="184">
        <f t="shared" si="8"/>
        <v>0.93541300000000027</v>
      </c>
      <c r="R23" s="40"/>
    </row>
    <row r="24" spans="1:18" s="15" customFormat="1" ht="15.75" customHeight="1" x14ac:dyDescent="0.2">
      <c r="A24" s="193">
        <v>40559</v>
      </c>
      <c r="B24" s="116">
        <v>10.602</v>
      </c>
      <c r="C24" s="95">
        <f t="shared" si="0"/>
        <v>9.6610990000000001</v>
      </c>
      <c r="D24" s="95">
        <v>2.1</v>
      </c>
      <c r="E24" s="95">
        <v>1.4</v>
      </c>
      <c r="F24" s="163">
        <v>158.88800000000001</v>
      </c>
      <c r="G24" s="116">
        <f t="shared" si="1"/>
        <v>0.158888</v>
      </c>
      <c r="H24" s="163">
        <v>82.013000000000005</v>
      </c>
      <c r="I24" s="116">
        <f t="shared" si="2"/>
        <v>8.2013000000000003E-2</v>
      </c>
      <c r="J24" s="163">
        <v>0</v>
      </c>
      <c r="K24" s="95">
        <f t="shared" si="3"/>
        <v>0</v>
      </c>
      <c r="L24" s="123">
        <f t="shared" si="4"/>
        <v>0</v>
      </c>
      <c r="M24" s="164">
        <f t="shared" si="5"/>
        <v>0.70000000000000018</v>
      </c>
      <c r="N24" s="165">
        <v>8.57</v>
      </c>
      <c r="O24" s="175">
        <f t="shared" si="6"/>
        <v>0.85888800000000021</v>
      </c>
      <c r="P24" s="175">
        <f t="shared" si="7"/>
        <v>8.2013000000000003E-2</v>
      </c>
      <c r="Q24" s="184">
        <f t="shared" si="8"/>
        <v>0.94090100000000021</v>
      </c>
      <c r="R24" s="40"/>
    </row>
    <row r="25" spans="1:18" s="15" customFormat="1" ht="15.75" customHeight="1" x14ac:dyDescent="0.2">
      <c r="A25" s="193">
        <v>40560</v>
      </c>
      <c r="B25" s="116">
        <v>12.013</v>
      </c>
      <c r="C25" s="95">
        <f t="shared" si="0"/>
        <v>11.078617000000001</v>
      </c>
      <c r="D25" s="95">
        <v>2.1</v>
      </c>
      <c r="E25" s="95">
        <v>1.4</v>
      </c>
      <c r="F25" s="163">
        <v>163.90100000000001</v>
      </c>
      <c r="G25" s="116">
        <f t="shared" si="1"/>
        <v>0.16390100000000002</v>
      </c>
      <c r="H25" s="163">
        <v>70.481999999999999</v>
      </c>
      <c r="I25" s="116">
        <f t="shared" si="2"/>
        <v>7.0482000000000003E-2</v>
      </c>
      <c r="J25" s="163">
        <v>0</v>
      </c>
      <c r="K25" s="95">
        <f t="shared" si="3"/>
        <v>0</v>
      </c>
      <c r="L25" s="123">
        <f t="shared" si="4"/>
        <v>0</v>
      </c>
      <c r="M25" s="164">
        <f t="shared" si="5"/>
        <v>0.70000000000000018</v>
      </c>
      <c r="N25" s="165">
        <v>9.44</v>
      </c>
      <c r="O25" s="175">
        <f t="shared" si="6"/>
        <v>0.86390100000000025</v>
      </c>
      <c r="P25" s="175">
        <f t="shared" si="7"/>
        <v>7.0482000000000003E-2</v>
      </c>
      <c r="Q25" s="184">
        <f t="shared" si="8"/>
        <v>0.9343830000000003</v>
      </c>
      <c r="R25" s="40"/>
    </row>
    <row r="26" spans="1:18" s="15" customFormat="1" ht="15.75" customHeight="1" x14ac:dyDescent="0.2">
      <c r="A26" s="193">
        <v>40561</v>
      </c>
      <c r="B26" s="116">
        <v>11.468</v>
      </c>
      <c r="C26" s="95">
        <f t="shared" si="0"/>
        <v>10.517834000000001</v>
      </c>
      <c r="D26" s="95">
        <v>2.1</v>
      </c>
      <c r="E26" s="95">
        <v>1.4</v>
      </c>
      <c r="F26" s="163">
        <v>163.452</v>
      </c>
      <c r="G26" s="116">
        <f t="shared" si="1"/>
        <v>0.16345199999999999</v>
      </c>
      <c r="H26" s="163">
        <v>86.713999999999999</v>
      </c>
      <c r="I26" s="116">
        <f t="shared" si="2"/>
        <v>8.6713999999999999E-2</v>
      </c>
      <c r="J26" s="163">
        <v>6.4240000000000004</v>
      </c>
      <c r="K26" s="95">
        <f t="shared" si="3"/>
        <v>6.424E-3</v>
      </c>
      <c r="L26" s="123">
        <f t="shared" si="4"/>
        <v>3.212E-4</v>
      </c>
      <c r="M26" s="164">
        <f t="shared" si="5"/>
        <v>0.70000000000000018</v>
      </c>
      <c r="N26" s="165">
        <v>10.16</v>
      </c>
      <c r="O26" s="175">
        <f t="shared" si="6"/>
        <v>0.86377320000000013</v>
      </c>
      <c r="P26" s="175">
        <f t="shared" si="7"/>
        <v>9.2816800000000005E-2</v>
      </c>
      <c r="Q26" s="184">
        <f t="shared" si="8"/>
        <v>0.95659000000000016</v>
      </c>
      <c r="R26" s="40"/>
    </row>
    <row r="27" spans="1:18" s="15" customFormat="1" ht="15.75" customHeight="1" x14ac:dyDescent="0.2">
      <c r="A27" s="193">
        <v>40562</v>
      </c>
      <c r="B27" s="116">
        <v>10.988</v>
      </c>
      <c r="C27" s="95">
        <f t="shared" si="0"/>
        <v>10.029648999999999</v>
      </c>
      <c r="D27" s="95">
        <v>2.1</v>
      </c>
      <c r="E27" s="95">
        <v>1.4</v>
      </c>
      <c r="F27" s="163">
        <v>160.75899999999999</v>
      </c>
      <c r="G27" s="116">
        <f t="shared" si="1"/>
        <v>0.16075899999999999</v>
      </c>
      <c r="H27" s="163">
        <v>97.591999999999999</v>
      </c>
      <c r="I27" s="116">
        <f t="shared" si="2"/>
        <v>9.7591999999999998E-2</v>
      </c>
      <c r="J27" s="163">
        <v>42.374000000000002</v>
      </c>
      <c r="K27" s="95">
        <f t="shared" si="3"/>
        <v>4.2374000000000002E-2</v>
      </c>
      <c r="L27" s="123">
        <f t="shared" si="4"/>
        <v>2.1187000000000003E-3</v>
      </c>
      <c r="M27" s="164">
        <f t="shared" si="5"/>
        <v>0.70000000000000018</v>
      </c>
      <c r="N27" s="165">
        <v>9.52</v>
      </c>
      <c r="O27" s="175">
        <f t="shared" si="6"/>
        <v>0.86287770000000019</v>
      </c>
      <c r="P27" s="175">
        <f t="shared" si="7"/>
        <v>0.13784730000000001</v>
      </c>
      <c r="Q27" s="184">
        <f t="shared" si="8"/>
        <v>1.0007250000000001</v>
      </c>
      <c r="R27" s="40"/>
    </row>
    <row r="28" spans="1:18" s="15" customFormat="1" ht="15.75" customHeight="1" x14ac:dyDescent="0.2">
      <c r="A28" s="193">
        <v>40563</v>
      </c>
      <c r="B28" s="116">
        <v>10.58</v>
      </c>
      <c r="C28" s="95">
        <f t="shared" si="0"/>
        <v>9.6834109999999995</v>
      </c>
      <c r="D28" s="95">
        <v>2.1</v>
      </c>
      <c r="E28" s="95">
        <v>1.4</v>
      </c>
      <c r="F28" s="163">
        <v>163.15299999999999</v>
      </c>
      <c r="G28" s="116">
        <f t="shared" si="1"/>
        <v>0.16315299999999999</v>
      </c>
      <c r="H28" s="163">
        <v>33.436</v>
      </c>
      <c r="I28" s="116">
        <f t="shared" si="2"/>
        <v>3.3436E-2</v>
      </c>
      <c r="J28" s="163">
        <v>0</v>
      </c>
      <c r="K28" s="95">
        <f t="shared" si="3"/>
        <v>0</v>
      </c>
      <c r="L28" s="123">
        <f t="shared" si="4"/>
        <v>0</v>
      </c>
      <c r="M28" s="164">
        <f t="shared" si="5"/>
        <v>0.70000000000000018</v>
      </c>
      <c r="N28" s="165">
        <v>9.67</v>
      </c>
      <c r="O28" s="175">
        <f t="shared" si="6"/>
        <v>0.86315300000000017</v>
      </c>
      <c r="P28" s="175">
        <f t="shared" si="7"/>
        <v>3.3436E-2</v>
      </c>
      <c r="Q28" s="184">
        <f t="shared" si="8"/>
        <v>0.89658900000000019</v>
      </c>
      <c r="R28" s="40"/>
    </row>
    <row r="29" spans="1:18" s="15" customFormat="1" ht="15.75" customHeight="1" x14ac:dyDescent="0.2">
      <c r="A29" s="193">
        <v>40564</v>
      </c>
      <c r="B29" s="116">
        <v>9.5449999999999999</v>
      </c>
      <c r="C29" s="95">
        <f t="shared" si="0"/>
        <v>8.6602409999999992</v>
      </c>
      <c r="D29" s="95">
        <v>2.1</v>
      </c>
      <c r="E29" s="95">
        <v>1.4</v>
      </c>
      <c r="F29" s="163">
        <v>153.50200000000001</v>
      </c>
      <c r="G29" s="116">
        <f t="shared" si="1"/>
        <v>0.153502</v>
      </c>
      <c r="H29" s="163">
        <v>31.257000000000001</v>
      </c>
      <c r="I29" s="116">
        <f t="shared" si="2"/>
        <v>3.1257E-2</v>
      </c>
      <c r="J29" s="163">
        <v>0</v>
      </c>
      <c r="K29" s="95">
        <f t="shared" si="3"/>
        <v>0</v>
      </c>
      <c r="L29" s="123">
        <f t="shared" si="4"/>
        <v>0</v>
      </c>
      <c r="M29" s="164">
        <f t="shared" si="5"/>
        <v>0.70000000000000018</v>
      </c>
      <c r="N29" s="165">
        <v>9.7899999999999991</v>
      </c>
      <c r="O29" s="175">
        <f t="shared" si="6"/>
        <v>0.8535020000000002</v>
      </c>
      <c r="P29" s="175">
        <f t="shared" si="7"/>
        <v>3.1257E-2</v>
      </c>
      <c r="Q29" s="184">
        <f t="shared" si="8"/>
        <v>0.88475900000000018</v>
      </c>
      <c r="R29" s="40"/>
    </row>
    <row r="30" spans="1:18" s="15" customFormat="1" ht="15.75" customHeight="1" x14ac:dyDescent="0.2">
      <c r="A30" s="193">
        <v>40565</v>
      </c>
      <c r="B30" s="116">
        <v>9.8559999999999999</v>
      </c>
      <c r="C30" s="95">
        <f t="shared" si="0"/>
        <v>8.8789750000000005</v>
      </c>
      <c r="D30" s="95">
        <v>2.1</v>
      </c>
      <c r="E30" s="95">
        <v>1.4</v>
      </c>
      <c r="F30" s="163">
        <v>160.16</v>
      </c>
      <c r="G30" s="116">
        <f t="shared" si="1"/>
        <v>0.16016</v>
      </c>
      <c r="H30" s="163">
        <v>116.86499999999999</v>
      </c>
      <c r="I30" s="116">
        <f t="shared" si="2"/>
        <v>0.116865</v>
      </c>
      <c r="J30" s="163">
        <v>0</v>
      </c>
      <c r="K30" s="95">
        <f t="shared" si="3"/>
        <v>0</v>
      </c>
      <c r="L30" s="123">
        <f t="shared" si="4"/>
        <v>0</v>
      </c>
      <c r="M30" s="164">
        <f t="shared" si="5"/>
        <v>0.70000000000000018</v>
      </c>
      <c r="N30" s="165">
        <v>9.59</v>
      </c>
      <c r="O30" s="175">
        <f t="shared" si="6"/>
        <v>0.86016000000000015</v>
      </c>
      <c r="P30" s="175">
        <f t="shared" si="7"/>
        <v>0.116865</v>
      </c>
      <c r="Q30" s="184">
        <f t="shared" si="8"/>
        <v>0.97702500000000014</v>
      </c>
      <c r="R30" s="40"/>
    </row>
    <row r="31" spans="1:18" s="15" customFormat="1" ht="15.75" customHeight="1" x14ac:dyDescent="0.2">
      <c r="A31" s="193">
        <v>40566</v>
      </c>
      <c r="B31" s="116">
        <v>10.991</v>
      </c>
      <c r="C31" s="95">
        <f t="shared" si="0"/>
        <v>10.027933999999998</v>
      </c>
      <c r="D31" s="95">
        <v>2.1</v>
      </c>
      <c r="E31" s="95">
        <v>1.4</v>
      </c>
      <c r="F31" s="163">
        <v>170.26</v>
      </c>
      <c r="G31" s="116">
        <f t="shared" si="1"/>
        <v>0.17025999999999999</v>
      </c>
      <c r="H31" s="163">
        <v>92.805999999999997</v>
      </c>
      <c r="I31" s="116">
        <f t="shared" si="2"/>
        <v>9.2806E-2</v>
      </c>
      <c r="J31" s="163">
        <v>0</v>
      </c>
      <c r="K31" s="95">
        <f t="shared" si="3"/>
        <v>0</v>
      </c>
      <c r="L31" s="123">
        <f t="shared" si="4"/>
        <v>0</v>
      </c>
      <c r="M31" s="164">
        <f t="shared" si="5"/>
        <v>0.70000000000000018</v>
      </c>
      <c r="N31" s="165">
        <v>9.36</v>
      </c>
      <c r="O31" s="175">
        <f t="shared" si="6"/>
        <v>0.87026000000000014</v>
      </c>
      <c r="P31" s="175">
        <f t="shared" si="7"/>
        <v>9.2806E-2</v>
      </c>
      <c r="Q31" s="184">
        <f t="shared" si="8"/>
        <v>0.9630660000000002</v>
      </c>
      <c r="R31" s="40"/>
    </row>
    <row r="32" spans="1:18" s="15" customFormat="1" ht="15.75" customHeight="1" x14ac:dyDescent="0.2">
      <c r="A32" s="193">
        <v>40567</v>
      </c>
      <c r="B32" s="116">
        <v>10.471</v>
      </c>
      <c r="C32" s="95">
        <f t="shared" si="0"/>
        <v>9.5977880000000013</v>
      </c>
      <c r="D32" s="95">
        <v>2.1</v>
      </c>
      <c r="E32" s="95">
        <v>1.4</v>
      </c>
      <c r="F32" s="163">
        <v>171.232</v>
      </c>
      <c r="G32" s="116">
        <f t="shared" si="1"/>
        <v>0.171232</v>
      </c>
      <c r="H32" s="163">
        <v>1.98</v>
      </c>
      <c r="I32" s="116">
        <f t="shared" si="2"/>
        <v>1.98E-3</v>
      </c>
      <c r="J32" s="163">
        <v>0</v>
      </c>
      <c r="K32" s="95">
        <f t="shared" si="3"/>
        <v>0</v>
      </c>
      <c r="L32" s="123">
        <f t="shared" si="4"/>
        <v>0</v>
      </c>
      <c r="M32" s="164">
        <f t="shared" si="5"/>
        <v>0.70000000000000018</v>
      </c>
      <c r="N32" s="165">
        <v>9.43</v>
      </c>
      <c r="O32" s="175">
        <f t="shared" si="6"/>
        <v>0.87123200000000023</v>
      </c>
      <c r="P32" s="175">
        <f t="shared" si="7"/>
        <v>1.98E-3</v>
      </c>
      <c r="Q32" s="184">
        <f t="shared" si="8"/>
        <v>0.87321200000000021</v>
      </c>
      <c r="R32" s="40"/>
    </row>
    <row r="33" spans="1:19" s="15" customFormat="1" ht="15.75" customHeight="1" x14ac:dyDescent="0.2">
      <c r="A33" s="193">
        <v>40568</v>
      </c>
      <c r="B33" s="116">
        <v>9.9209999999999994</v>
      </c>
      <c r="C33" s="95">
        <f t="shared" si="0"/>
        <v>9.0330459999999988</v>
      </c>
      <c r="D33" s="95">
        <v>2.1</v>
      </c>
      <c r="E33" s="95">
        <v>1.4</v>
      </c>
      <c r="F33" s="163">
        <v>163.37700000000001</v>
      </c>
      <c r="G33" s="116">
        <f t="shared" si="1"/>
        <v>0.16337700000000002</v>
      </c>
      <c r="H33" s="163">
        <v>24.577000000000002</v>
      </c>
      <c r="I33" s="116">
        <f t="shared" si="2"/>
        <v>2.4577000000000002E-2</v>
      </c>
      <c r="J33" s="163">
        <v>0</v>
      </c>
      <c r="K33" s="95">
        <f t="shared" si="3"/>
        <v>0</v>
      </c>
      <c r="L33" s="123">
        <f t="shared" si="4"/>
        <v>0</v>
      </c>
      <c r="M33" s="164">
        <f t="shared" si="5"/>
        <v>0.70000000000000018</v>
      </c>
      <c r="N33" s="165">
        <v>8.66</v>
      </c>
      <c r="O33" s="175">
        <f t="shared" si="6"/>
        <v>0.86337700000000017</v>
      </c>
      <c r="P33" s="175">
        <f t="shared" si="7"/>
        <v>2.4577000000000002E-2</v>
      </c>
      <c r="Q33" s="184">
        <f t="shared" si="8"/>
        <v>0.88795400000000013</v>
      </c>
      <c r="R33" s="40"/>
    </row>
    <row r="34" spans="1:19" s="15" customFormat="1" ht="15.75" customHeight="1" x14ac:dyDescent="0.2">
      <c r="A34" s="193">
        <v>40569</v>
      </c>
      <c r="B34" s="116">
        <v>10.201000000000001</v>
      </c>
      <c r="C34" s="95">
        <f t="shared" si="0"/>
        <v>9.3313929999999985</v>
      </c>
      <c r="D34" s="95">
        <v>2.1</v>
      </c>
      <c r="E34" s="95">
        <v>1.4</v>
      </c>
      <c r="F34" s="163">
        <v>161.50700000000001</v>
      </c>
      <c r="G34" s="116">
        <f t="shared" si="1"/>
        <v>0.16150700000000001</v>
      </c>
      <c r="H34" s="163">
        <v>8.1</v>
      </c>
      <c r="I34" s="116">
        <f t="shared" si="2"/>
        <v>8.0999999999999996E-3</v>
      </c>
      <c r="J34" s="163">
        <v>0</v>
      </c>
      <c r="K34" s="95">
        <f t="shared" si="3"/>
        <v>0</v>
      </c>
      <c r="L34" s="123">
        <f t="shared" si="4"/>
        <v>0</v>
      </c>
      <c r="M34" s="164">
        <f t="shared" si="5"/>
        <v>0.70000000000000018</v>
      </c>
      <c r="N34" s="165">
        <v>9.83</v>
      </c>
      <c r="O34" s="175">
        <f t="shared" si="6"/>
        <v>0.86150700000000024</v>
      </c>
      <c r="P34" s="175">
        <f t="shared" si="7"/>
        <v>8.0999999999999996E-3</v>
      </c>
      <c r="Q34" s="184">
        <f t="shared" si="8"/>
        <v>0.86960700000000024</v>
      </c>
      <c r="R34" s="40"/>
    </row>
    <row r="35" spans="1:19" s="15" customFormat="1" ht="15.75" customHeight="1" x14ac:dyDescent="0.2">
      <c r="A35" s="193">
        <v>40570</v>
      </c>
      <c r="B35" s="116">
        <v>10.919</v>
      </c>
      <c r="C35" s="95">
        <f t="shared" si="0"/>
        <v>9.9889219999999987</v>
      </c>
      <c r="D35" s="95">
        <v>2.1</v>
      </c>
      <c r="E35" s="95">
        <v>1.4</v>
      </c>
      <c r="F35" s="163">
        <v>161.95599999999999</v>
      </c>
      <c r="G35" s="116">
        <f t="shared" si="1"/>
        <v>0.16195599999999999</v>
      </c>
      <c r="H35" s="163">
        <v>68.122</v>
      </c>
      <c r="I35" s="116">
        <f t="shared" si="2"/>
        <v>6.8122000000000002E-2</v>
      </c>
      <c r="J35" s="163">
        <v>32.896000000000001</v>
      </c>
      <c r="K35" s="95">
        <f t="shared" si="3"/>
        <v>3.2896000000000002E-2</v>
      </c>
      <c r="L35" s="123">
        <f t="shared" si="4"/>
        <v>1.6448000000000001E-3</v>
      </c>
      <c r="M35" s="164">
        <f t="shared" si="5"/>
        <v>0.70000000000000018</v>
      </c>
      <c r="N35" s="165">
        <v>10.050000000000001</v>
      </c>
      <c r="O35" s="175">
        <f t="shared" si="6"/>
        <v>0.86360080000000017</v>
      </c>
      <c r="P35" s="175">
        <f t="shared" si="7"/>
        <v>9.9373199999999995E-2</v>
      </c>
      <c r="Q35" s="184">
        <f t="shared" si="8"/>
        <v>0.96297400000000022</v>
      </c>
      <c r="R35" s="40"/>
    </row>
    <row r="36" spans="1:19" s="15" customFormat="1" ht="15.75" customHeight="1" x14ac:dyDescent="0.2">
      <c r="A36" s="193">
        <v>40571</v>
      </c>
      <c r="B36" s="116">
        <v>9.8740000000000006</v>
      </c>
      <c r="C36" s="95">
        <f>B36-G36-I36-M36</f>
        <v>8.9716179999999994</v>
      </c>
      <c r="D36" s="95">
        <v>2.1</v>
      </c>
      <c r="E36" s="95">
        <v>1.4</v>
      </c>
      <c r="F36" s="163">
        <v>158.51400000000001</v>
      </c>
      <c r="G36" s="116">
        <f t="shared" si="1"/>
        <v>0.15851400000000002</v>
      </c>
      <c r="H36" s="163">
        <v>43.868000000000002</v>
      </c>
      <c r="I36" s="116">
        <f t="shared" si="2"/>
        <v>4.3868000000000004E-2</v>
      </c>
      <c r="J36" s="163">
        <v>0</v>
      </c>
      <c r="K36" s="95">
        <f t="shared" si="3"/>
        <v>0</v>
      </c>
      <c r="L36" s="123">
        <f t="shared" si="4"/>
        <v>0</v>
      </c>
      <c r="M36" s="164">
        <f>D36-E36</f>
        <v>0.70000000000000018</v>
      </c>
      <c r="N36" s="165">
        <v>9.8000000000000007</v>
      </c>
      <c r="O36" s="175">
        <f>G36+L36+M36</f>
        <v>0.85851400000000022</v>
      </c>
      <c r="P36" s="175">
        <f t="shared" si="7"/>
        <v>4.3868000000000004E-2</v>
      </c>
      <c r="Q36" s="184">
        <f t="shared" si="8"/>
        <v>0.90238200000000024</v>
      </c>
      <c r="R36" s="40"/>
    </row>
    <row r="37" spans="1:19" s="15" customFormat="1" ht="15.75" customHeight="1" x14ac:dyDescent="0.2">
      <c r="A37" s="193">
        <v>40572</v>
      </c>
      <c r="B37" s="116">
        <v>10.553000000000001</v>
      </c>
      <c r="C37" s="95">
        <f>B37-G37-I37-M37</f>
        <v>9.5538419999999995</v>
      </c>
      <c r="D37" s="95">
        <v>2.1</v>
      </c>
      <c r="E37" s="95">
        <v>1.4</v>
      </c>
      <c r="F37" s="163">
        <v>170.185</v>
      </c>
      <c r="G37" s="116">
        <f t="shared" si="1"/>
        <v>0.170185</v>
      </c>
      <c r="H37" s="163">
        <v>128.97300000000001</v>
      </c>
      <c r="I37" s="116">
        <f t="shared" si="2"/>
        <v>0.128973</v>
      </c>
      <c r="J37" s="163">
        <v>0</v>
      </c>
      <c r="K37" s="95">
        <f t="shared" si="3"/>
        <v>0</v>
      </c>
      <c r="L37" s="123">
        <f t="shared" si="4"/>
        <v>0</v>
      </c>
      <c r="M37" s="164">
        <f>D37-E37</f>
        <v>0.70000000000000018</v>
      </c>
      <c r="N37" s="165">
        <v>9.57</v>
      </c>
      <c r="O37" s="175">
        <f>G37+L37+M37</f>
        <v>0.87018500000000021</v>
      </c>
      <c r="P37" s="175">
        <f t="shared" si="7"/>
        <v>0.128973</v>
      </c>
      <c r="Q37" s="184">
        <f t="shared" si="8"/>
        <v>0.99915800000000021</v>
      </c>
      <c r="R37" s="40"/>
    </row>
    <row r="38" spans="1:19" s="15" customFormat="1" ht="15.75" customHeight="1" x14ac:dyDescent="0.2">
      <c r="A38" s="193">
        <v>40573</v>
      </c>
      <c r="B38" s="116">
        <v>10.411</v>
      </c>
      <c r="C38" s="95">
        <f>B38-G38-I38-M38</f>
        <v>9.4695469999999986</v>
      </c>
      <c r="D38" s="95">
        <v>2.1</v>
      </c>
      <c r="E38" s="95">
        <v>1.4</v>
      </c>
      <c r="F38" s="163">
        <v>176.02</v>
      </c>
      <c r="G38" s="116">
        <f t="shared" si="1"/>
        <v>0.17602000000000001</v>
      </c>
      <c r="H38" s="163">
        <v>65.433000000000007</v>
      </c>
      <c r="I38" s="116">
        <f t="shared" si="2"/>
        <v>6.5433000000000005E-2</v>
      </c>
      <c r="J38" s="163">
        <v>0</v>
      </c>
      <c r="K38" s="95">
        <f t="shared" si="3"/>
        <v>0</v>
      </c>
      <c r="L38" s="123">
        <f t="shared" si="4"/>
        <v>0</v>
      </c>
      <c r="M38" s="164">
        <f>D38-E38</f>
        <v>0.70000000000000018</v>
      </c>
      <c r="N38" s="165">
        <v>9.33</v>
      </c>
      <c r="O38" s="175">
        <f>G38+L38+M38</f>
        <v>0.87602000000000024</v>
      </c>
      <c r="P38" s="175">
        <f t="shared" si="7"/>
        <v>6.5433000000000005E-2</v>
      </c>
      <c r="Q38" s="184">
        <f t="shared" si="8"/>
        <v>0.94145300000000021</v>
      </c>
      <c r="R38" s="40"/>
    </row>
    <row r="39" spans="1:19" s="15" customFormat="1" ht="15.75" customHeight="1" thickBot="1" x14ac:dyDescent="0.25">
      <c r="A39" s="194">
        <v>40574</v>
      </c>
      <c r="B39" s="152">
        <v>10.101000000000001</v>
      </c>
      <c r="C39" s="153">
        <f t="shared" si="0"/>
        <v>9.2190530000000024</v>
      </c>
      <c r="D39" s="153">
        <v>2.1</v>
      </c>
      <c r="E39" s="153">
        <v>1.4</v>
      </c>
      <c r="F39" s="250">
        <v>166.51900000000001</v>
      </c>
      <c r="G39" s="152">
        <f t="shared" si="1"/>
        <v>0.166519</v>
      </c>
      <c r="H39" s="250">
        <v>15.428000000000001</v>
      </c>
      <c r="I39" s="152">
        <f t="shared" si="2"/>
        <v>1.5428000000000001E-2</v>
      </c>
      <c r="J39" s="250">
        <v>0</v>
      </c>
      <c r="K39" s="153">
        <f t="shared" si="3"/>
        <v>0</v>
      </c>
      <c r="L39" s="156">
        <f t="shared" si="4"/>
        <v>0</v>
      </c>
      <c r="M39" s="169">
        <f t="shared" si="5"/>
        <v>0.70000000000000018</v>
      </c>
      <c r="N39" s="170">
        <v>9.5</v>
      </c>
      <c r="O39" s="195">
        <f t="shared" si="6"/>
        <v>0.86651900000000015</v>
      </c>
      <c r="P39" s="195">
        <f t="shared" si="7"/>
        <v>1.5428000000000001E-2</v>
      </c>
      <c r="Q39" s="196">
        <f t="shared" si="8"/>
        <v>0.88194700000000015</v>
      </c>
      <c r="R39" s="40"/>
    </row>
    <row r="40" spans="1:19" s="15" customFormat="1" ht="11.25" x14ac:dyDescent="0.2">
      <c r="A40" s="35"/>
      <c r="B40" s="66"/>
      <c r="C40" s="10"/>
      <c r="D40" s="10"/>
      <c r="E40" s="13"/>
      <c r="F40" s="10"/>
      <c r="G40" s="115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12" thickBot="1" x14ac:dyDescent="0.25">
      <c r="A41" s="35"/>
      <c r="B41" s="66"/>
      <c r="C41" s="10"/>
      <c r="D41" s="10"/>
      <c r="E41" s="13"/>
      <c r="F41" s="10"/>
      <c r="G41" s="115"/>
      <c r="H41" s="36"/>
      <c r="I41" s="36"/>
      <c r="J41" s="36"/>
      <c r="K41" s="36"/>
      <c r="L41" s="10"/>
      <c r="M41" s="13"/>
      <c r="N41" s="13"/>
      <c r="O41" s="11"/>
      <c r="P41" s="11"/>
      <c r="Q41" s="11"/>
      <c r="R41" s="11"/>
      <c r="S41" s="27"/>
    </row>
    <row r="42" spans="1:19" s="15" customFormat="1" ht="36" customHeight="1" x14ac:dyDescent="0.2">
      <c r="A42" s="406" t="s">
        <v>0</v>
      </c>
      <c r="B42" s="419" t="s">
        <v>5</v>
      </c>
      <c r="C42" s="406" t="s">
        <v>7</v>
      </c>
      <c r="D42" s="406" t="s">
        <v>9</v>
      </c>
      <c r="E42" s="406" t="s">
        <v>32</v>
      </c>
      <c r="F42" s="406" t="s">
        <v>12</v>
      </c>
      <c r="G42" s="406" t="s">
        <v>12</v>
      </c>
      <c r="H42" s="406" t="s">
        <v>11</v>
      </c>
      <c r="I42" s="406" t="s">
        <v>11</v>
      </c>
      <c r="J42" s="406" t="s">
        <v>15</v>
      </c>
      <c r="K42" s="406" t="s">
        <v>52</v>
      </c>
      <c r="L42" s="406" t="s">
        <v>61</v>
      </c>
      <c r="M42" s="410" t="s">
        <v>62</v>
      </c>
      <c r="N42" s="406" t="s">
        <v>63</v>
      </c>
      <c r="O42" s="406" t="s">
        <v>64</v>
      </c>
      <c r="P42" s="406" t="s">
        <v>65</v>
      </c>
      <c r="Q42" s="406" t="s">
        <v>66</v>
      </c>
      <c r="R42" s="11"/>
      <c r="S42" s="27"/>
    </row>
    <row r="43" spans="1:19" s="15" customFormat="1" ht="11.25" customHeight="1" x14ac:dyDescent="0.2">
      <c r="A43" s="407"/>
      <c r="B43" s="420"/>
      <c r="C43" s="407"/>
      <c r="D43" s="413"/>
      <c r="E43" s="413"/>
      <c r="F43" s="413"/>
      <c r="G43" s="413"/>
      <c r="H43" s="407"/>
      <c r="I43" s="407"/>
      <c r="J43" s="407"/>
      <c r="K43" s="407"/>
      <c r="L43" s="407"/>
      <c r="M43" s="411"/>
      <c r="N43" s="413"/>
      <c r="O43" s="407"/>
      <c r="P43" s="407"/>
      <c r="Q43" s="407"/>
      <c r="R43" s="11"/>
      <c r="S43" s="27"/>
    </row>
    <row r="44" spans="1:19" s="15" customFormat="1" ht="12" customHeight="1" thickBot="1" x14ac:dyDescent="0.25">
      <c r="A44" s="415"/>
      <c r="B44" s="421"/>
      <c r="C44" s="408"/>
      <c r="D44" s="414"/>
      <c r="E44" s="414"/>
      <c r="F44" s="414"/>
      <c r="G44" s="414"/>
      <c r="H44" s="408"/>
      <c r="I44" s="408"/>
      <c r="J44" s="408"/>
      <c r="K44" s="408"/>
      <c r="L44" s="415"/>
      <c r="M44" s="412"/>
      <c r="N44" s="414"/>
      <c r="O44" s="408"/>
      <c r="P44" s="408"/>
      <c r="Q44" s="408"/>
      <c r="R44" s="11"/>
      <c r="S44" s="27"/>
    </row>
    <row r="45" spans="1:19" s="15" customFormat="1" ht="16.5" customHeight="1" x14ac:dyDescent="0.2">
      <c r="A45" s="146">
        <v>40575</v>
      </c>
      <c r="B45" s="118">
        <v>10.327</v>
      </c>
      <c r="C45" s="94">
        <f>B45-G45-I45-M45</f>
        <v>9.418839000000002</v>
      </c>
      <c r="D45" s="119">
        <v>2.2999999999999998</v>
      </c>
      <c r="E45" s="119">
        <v>1.6</v>
      </c>
      <c r="F45" s="147">
        <v>158.13999999999999</v>
      </c>
      <c r="G45" s="118">
        <f>F45/1000</f>
        <v>0.15813999999999998</v>
      </c>
      <c r="H45" s="147">
        <v>50.021000000000001</v>
      </c>
      <c r="I45" s="118">
        <f>H45/1000</f>
        <v>5.0021000000000003E-2</v>
      </c>
      <c r="J45" s="147">
        <v>0</v>
      </c>
      <c r="K45" s="119">
        <f>J45/1000</f>
        <v>0</v>
      </c>
      <c r="L45" s="120">
        <f>K45*0.05</f>
        <v>0</v>
      </c>
      <c r="M45" s="121">
        <f>D45-E45</f>
        <v>0.69999999999999973</v>
      </c>
      <c r="N45" s="89">
        <v>9.74</v>
      </c>
      <c r="O45" s="142">
        <f>G45+L45+M45</f>
        <v>0.85813999999999968</v>
      </c>
      <c r="P45" s="142">
        <f>I45+K45-L45</f>
        <v>5.0021000000000003E-2</v>
      </c>
      <c r="Q45" s="143">
        <f>O45+P45</f>
        <v>0.90816099999999966</v>
      </c>
      <c r="R45" s="11"/>
      <c r="S45" s="27"/>
    </row>
    <row r="46" spans="1:19" s="15" customFormat="1" ht="16.5" customHeight="1" x14ac:dyDescent="0.2">
      <c r="A46" s="148">
        <v>40576</v>
      </c>
      <c r="B46" s="116">
        <v>9.9429999999999996</v>
      </c>
      <c r="C46" s="95">
        <f t="shared" ref="C46:C71" si="9">B46-G46-I46-M46</f>
        <v>9.0036470000000008</v>
      </c>
      <c r="D46" s="95">
        <v>2.2999999999999998</v>
      </c>
      <c r="E46" s="95">
        <v>1.6</v>
      </c>
      <c r="F46" s="149">
        <v>153.65100000000001</v>
      </c>
      <c r="G46" s="116">
        <f t="shared" ref="G46:G72" si="10">F46/1000</f>
        <v>0.15365100000000001</v>
      </c>
      <c r="H46" s="149">
        <v>85.701999999999998</v>
      </c>
      <c r="I46" s="116">
        <f t="shared" ref="I46:I72" si="11">H46/1000</f>
        <v>8.5702E-2</v>
      </c>
      <c r="J46" s="149">
        <v>0</v>
      </c>
      <c r="K46" s="95">
        <f t="shared" ref="K46:K72" si="12">J46/1000</f>
        <v>0</v>
      </c>
      <c r="L46" s="123">
        <f t="shared" ref="L46:L72" si="13">K46*0.05</f>
        <v>0</v>
      </c>
      <c r="M46" s="124">
        <f t="shared" ref="M46:M71" si="14">D46-E46</f>
        <v>0.69999999999999973</v>
      </c>
      <c r="N46" s="73">
        <v>9.69</v>
      </c>
      <c r="O46" s="144">
        <f t="shared" ref="O46:O71" si="15">G46+L46+M46</f>
        <v>0.85365099999999972</v>
      </c>
      <c r="P46" s="144">
        <f t="shared" ref="P46:P72" si="16">I46+K46-L46</f>
        <v>8.5702E-2</v>
      </c>
      <c r="Q46" s="145">
        <f>O46+P46</f>
        <v>0.93935299999999966</v>
      </c>
      <c r="R46" s="11"/>
      <c r="S46" s="27"/>
    </row>
    <row r="47" spans="1:19" s="15" customFormat="1" ht="16.5" customHeight="1" x14ac:dyDescent="0.2">
      <c r="A47" s="148">
        <v>40577</v>
      </c>
      <c r="B47" s="116">
        <v>10.004</v>
      </c>
      <c r="C47" s="95">
        <f t="shared" si="9"/>
        <v>9.0372160000000008</v>
      </c>
      <c r="D47" s="95">
        <v>2.2999999999999998</v>
      </c>
      <c r="E47" s="95">
        <v>1.6</v>
      </c>
      <c r="F47" s="150">
        <v>160.983</v>
      </c>
      <c r="G47" s="116">
        <f t="shared" si="10"/>
        <v>0.16098300000000001</v>
      </c>
      <c r="H47" s="150">
        <v>105.801</v>
      </c>
      <c r="I47" s="116">
        <f t="shared" si="11"/>
        <v>0.10580100000000001</v>
      </c>
      <c r="J47" s="150">
        <v>0</v>
      </c>
      <c r="K47" s="95">
        <f t="shared" si="12"/>
        <v>0</v>
      </c>
      <c r="L47" s="123">
        <f t="shared" si="13"/>
        <v>0</v>
      </c>
      <c r="M47" s="124">
        <f t="shared" si="14"/>
        <v>0.69999999999999973</v>
      </c>
      <c r="N47" s="73">
        <v>9.48</v>
      </c>
      <c r="O47" s="144">
        <f t="shared" si="15"/>
        <v>0.86098299999999972</v>
      </c>
      <c r="P47" s="144">
        <f t="shared" si="16"/>
        <v>0.10580100000000001</v>
      </c>
      <c r="Q47" s="145">
        <f t="shared" ref="Q47:Q72" si="17">O47+P47</f>
        <v>0.96678399999999975</v>
      </c>
      <c r="R47" s="11"/>
      <c r="S47" s="27"/>
    </row>
    <row r="48" spans="1:19" s="15" customFormat="1" ht="16.5" customHeight="1" x14ac:dyDescent="0.2">
      <c r="A48" s="148">
        <v>40578</v>
      </c>
      <c r="B48" s="116">
        <v>10.629</v>
      </c>
      <c r="C48" s="95">
        <f t="shared" si="9"/>
        <v>9.7531619999999997</v>
      </c>
      <c r="D48" s="95">
        <v>2.2999999999999998</v>
      </c>
      <c r="E48" s="95">
        <v>1.6</v>
      </c>
      <c r="F48" s="149">
        <v>156.19499999999999</v>
      </c>
      <c r="G48" s="116">
        <f t="shared" si="10"/>
        <v>0.156195</v>
      </c>
      <c r="H48" s="149">
        <v>19.643000000000001</v>
      </c>
      <c r="I48" s="116">
        <f t="shared" si="11"/>
        <v>1.9643000000000001E-2</v>
      </c>
      <c r="J48" s="149">
        <v>0</v>
      </c>
      <c r="K48" s="95">
        <f t="shared" si="12"/>
        <v>0</v>
      </c>
      <c r="L48" s="123">
        <f t="shared" si="13"/>
        <v>0</v>
      </c>
      <c r="M48" s="124">
        <f t="shared" si="14"/>
        <v>0.69999999999999973</v>
      </c>
      <c r="N48" s="73">
        <v>9.84</v>
      </c>
      <c r="O48" s="144">
        <f t="shared" si="15"/>
        <v>0.85619499999999971</v>
      </c>
      <c r="P48" s="144">
        <f t="shared" si="16"/>
        <v>1.9643000000000001E-2</v>
      </c>
      <c r="Q48" s="145">
        <f t="shared" si="17"/>
        <v>0.87583799999999967</v>
      </c>
      <c r="R48" s="11"/>
      <c r="S48" s="27"/>
    </row>
    <row r="49" spans="1:19" s="15" customFormat="1" ht="16.5" customHeight="1" x14ac:dyDescent="0.2">
      <c r="A49" s="148">
        <v>40579</v>
      </c>
      <c r="B49" s="116">
        <v>9.84</v>
      </c>
      <c r="C49" s="95">
        <f t="shared" si="9"/>
        <v>8.9010569999999998</v>
      </c>
      <c r="D49" s="95">
        <v>2.2999999999999998</v>
      </c>
      <c r="E49" s="95">
        <v>1.6</v>
      </c>
      <c r="F49" s="150">
        <v>174.3</v>
      </c>
      <c r="G49" s="116">
        <f t="shared" si="10"/>
        <v>0.17430000000000001</v>
      </c>
      <c r="H49" s="150">
        <v>64.643000000000001</v>
      </c>
      <c r="I49" s="116">
        <f t="shared" si="11"/>
        <v>6.4643000000000006E-2</v>
      </c>
      <c r="J49" s="150">
        <v>0</v>
      </c>
      <c r="K49" s="95">
        <f t="shared" si="12"/>
        <v>0</v>
      </c>
      <c r="L49" s="123">
        <f t="shared" si="13"/>
        <v>0</v>
      </c>
      <c r="M49" s="124">
        <f t="shared" si="14"/>
        <v>0.69999999999999973</v>
      </c>
      <c r="N49" s="73">
        <v>11.86</v>
      </c>
      <c r="O49" s="144">
        <f t="shared" si="15"/>
        <v>0.87429999999999974</v>
      </c>
      <c r="P49" s="144">
        <f t="shared" si="16"/>
        <v>6.4643000000000006E-2</v>
      </c>
      <c r="Q49" s="145">
        <f t="shared" si="17"/>
        <v>0.93894299999999975</v>
      </c>
      <c r="R49" s="11"/>
      <c r="S49" s="27"/>
    </row>
    <row r="50" spans="1:19" s="15" customFormat="1" ht="16.5" customHeight="1" x14ac:dyDescent="0.2">
      <c r="A50" s="148">
        <v>40580</v>
      </c>
      <c r="B50" s="116">
        <v>10.282999999999999</v>
      </c>
      <c r="C50" s="95">
        <f t="shared" si="9"/>
        <v>9.3022910000000003</v>
      </c>
      <c r="D50" s="95">
        <v>2.2999999999999998</v>
      </c>
      <c r="E50" s="95">
        <v>1.6</v>
      </c>
      <c r="F50" s="149">
        <v>177.142</v>
      </c>
      <c r="G50" s="116">
        <f t="shared" si="10"/>
        <v>0.17714199999999999</v>
      </c>
      <c r="H50" s="149">
        <v>103.56699999999999</v>
      </c>
      <c r="I50" s="116">
        <f t="shared" si="11"/>
        <v>0.10356699999999999</v>
      </c>
      <c r="J50" s="149">
        <v>0</v>
      </c>
      <c r="K50" s="95">
        <f t="shared" si="12"/>
        <v>0</v>
      </c>
      <c r="L50" s="123">
        <f t="shared" si="13"/>
        <v>0</v>
      </c>
      <c r="M50" s="124">
        <f t="shared" si="14"/>
        <v>0.69999999999999973</v>
      </c>
      <c r="N50" s="73">
        <v>11.45</v>
      </c>
      <c r="O50" s="144">
        <f t="shared" si="15"/>
        <v>0.87714199999999976</v>
      </c>
      <c r="P50" s="144">
        <f t="shared" si="16"/>
        <v>0.10356699999999999</v>
      </c>
      <c r="Q50" s="145">
        <f t="shared" si="17"/>
        <v>0.98070899999999972</v>
      </c>
      <c r="R50" s="11"/>
      <c r="S50" s="27"/>
    </row>
    <row r="51" spans="1:19" s="15" customFormat="1" ht="16.5" customHeight="1" x14ac:dyDescent="0.2">
      <c r="A51" s="148">
        <v>40581</v>
      </c>
      <c r="B51" s="116">
        <v>10.677</v>
      </c>
      <c r="C51" s="95">
        <f t="shared" si="9"/>
        <v>9.7801109999999998</v>
      </c>
      <c r="D51" s="95">
        <v>2.2999999999999998</v>
      </c>
      <c r="E51" s="95">
        <v>1.6</v>
      </c>
      <c r="F51" s="150">
        <v>171.60599999999999</v>
      </c>
      <c r="G51" s="116">
        <f t="shared" si="10"/>
        <v>0.17160599999999998</v>
      </c>
      <c r="H51" s="150">
        <v>25.283000000000001</v>
      </c>
      <c r="I51" s="116">
        <f t="shared" si="11"/>
        <v>2.5283E-2</v>
      </c>
      <c r="J51" s="150">
        <v>0</v>
      </c>
      <c r="K51" s="95">
        <f t="shared" si="12"/>
        <v>0</v>
      </c>
      <c r="L51" s="123">
        <f t="shared" si="13"/>
        <v>0</v>
      </c>
      <c r="M51" s="124">
        <f t="shared" si="14"/>
        <v>0.69999999999999973</v>
      </c>
      <c r="N51" s="73">
        <v>11.15</v>
      </c>
      <c r="O51" s="144">
        <f t="shared" si="15"/>
        <v>0.87160599999999966</v>
      </c>
      <c r="P51" s="144">
        <f t="shared" si="16"/>
        <v>2.5283E-2</v>
      </c>
      <c r="Q51" s="145">
        <f t="shared" si="17"/>
        <v>0.8968889999999996</v>
      </c>
      <c r="R51" s="11"/>
      <c r="S51" s="27"/>
    </row>
    <row r="52" spans="1:19" s="15" customFormat="1" ht="16.5" customHeight="1" x14ac:dyDescent="0.2">
      <c r="A52" s="148">
        <v>40582</v>
      </c>
      <c r="B52" s="116">
        <v>10.929</v>
      </c>
      <c r="C52" s="95">
        <f t="shared" si="9"/>
        <v>10.020984</v>
      </c>
      <c r="D52" s="95">
        <v>2.2999999999999998</v>
      </c>
      <c r="E52" s="95">
        <v>1.6</v>
      </c>
      <c r="F52" s="149">
        <v>160.23500000000001</v>
      </c>
      <c r="G52" s="116">
        <f t="shared" si="10"/>
        <v>0.16023500000000002</v>
      </c>
      <c r="H52" s="149">
        <v>47.780999999999999</v>
      </c>
      <c r="I52" s="116">
        <f t="shared" si="11"/>
        <v>4.7780999999999997E-2</v>
      </c>
      <c r="J52" s="149">
        <v>0</v>
      </c>
      <c r="K52" s="95">
        <f t="shared" si="12"/>
        <v>0</v>
      </c>
      <c r="L52" s="123">
        <f t="shared" si="13"/>
        <v>0</v>
      </c>
      <c r="M52" s="124">
        <f t="shared" si="14"/>
        <v>0.69999999999999973</v>
      </c>
      <c r="N52" s="73">
        <v>10.93</v>
      </c>
      <c r="O52" s="144">
        <f t="shared" si="15"/>
        <v>0.86023499999999975</v>
      </c>
      <c r="P52" s="144">
        <f t="shared" si="16"/>
        <v>4.7780999999999997E-2</v>
      </c>
      <c r="Q52" s="145">
        <f t="shared" si="17"/>
        <v>0.90801599999999971</v>
      </c>
      <c r="R52" s="11"/>
      <c r="S52" s="27"/>
    </row>
    <row r="53" spans="1:19" s="15" customFormat="1" ht="16.5" customHeight="1" x14ac:dyDescent="0.2">
      <c r="A53" s="148">
        <v>40583</v>
      </c>
      <c r="B53" s="116">
        <v>11.19</v>
      </c>
      <c r="C53" s="95">
        <f t="shared" si="9"/>
        <v>10.307579</v>
      </c>
      <c r="D53" s="95">
        <v>2.2999999999999998</v>
      </c>
      <c r="E53" s="95">
        <v>1.6</v>
      </c>
      <c r="F53" s="150">
        <v>163.601</v>
      </c>
      <c r="G53" s="116">
        <f t="shared" si="10"/>
        <v>0.163601</v>
      </c>
      <c r="H53" s="150">
        <v>18.82</v>
      </c>
      <c r="I53" s="116">
        <f t="shared" si="11"/>
        <v>1.882E-2</v>
      </c>
      <c r="J53" s="150">
        <v>0</v>
      </c>
      <c r="K53" s="95">
        <f t="shared" si="12"/>
        <v>0</v>
      </c>
      <c r="L53" s="123">
        <f t="shared" si="13"/>
        <v>0</v>
      </c>
      <c r="M53" s="124">
        <f t="shared" si="14"/>
        <v>0.69999999999999973</v>
      </c>
      <c r="N53" s="73">
        <v>10.95</v>
      </c>
      <c r="O53" s="144">
        <f t="shared" si="15"/>
        <v>0.86360099999999973</v>
      </c>
      <c r="P53" s="144">
        <f t="shared" si="16"/>
        <v>1.882E-2</v>
      </c>
      <c r="Q53" s="145">
        <f t="shared" si="17"/>
        <v>0.88242099999999968</v>
      </c>
      <c r="R53" s="11"/>
      <c r="S53" s="27"/>
    </row>
    <row r="54" spans="1:19" s="15" customFormat="1" ht="16.5" customHeight="1" x14ac:dyDescent="0.2">
      <c r="A54" s="148">
        <v>40584</v>
      </c>
      <c r="B54" s="116">
        <v>10.785</v>
      </c>
      <c r="C54" s="95">
        <f t="shared" si="9"/>
        <v>9.9019189999999995</v>
      </c>
      <c r="D54" s="95">
        <v>2.2999999999999998</v>
      </c>
      <c r="E54" s="95">
        <v>1.6</v>
      </c>
      <c r="F54" s="149">
        <v>159.03800000000001</v>
      </c>
      <c r="G54" s="116">
        <f t="shared" si="10"/>
        <v>0.15903800000000001</v>
      </c>
      <c r="H54" s="149">
        <v>24.042999999999999</v>
      </c>
      <c r="I54" s="116">
        <f t="shared" si="11"/>
        <v>2.4042999999999998E-2</v>
      </c>
      <c r="J54" s="149">
        <v>0</v>
      </c>
      <c r="K54" s="95">
        <f t="shared" si="12"/>
        <v>0</v>
      </c>
      <c r="L54" s="123">
        <f t="shared" si="13"/>
        <v>0</v>
      </c>
      <c r="M54" s="124">
        <f t="shared" si="14"/>
        <v>0.69999999999999973</v>
      </c>
      <c r="N54" s="73">
        <v>10.72</v>
      </c>
      <c r="O54" s="144">
        <f t="shared" si="15"/>
        <v>0.85903799999999975</v>
      </c>
      <c r="P54" s="144">
        <f t="shared" si="16"/>
        <v>2.4042999999999998E-2</v>
      </c>
      <c r="Q54" s="145">
        <f t="shared" si="17"/>
        <v>0.88308099999999978</v>
      </c>
      <c r="R54" s="11"/>
      <c r="S54" s="27"/>
    </row>
    <row r="55" spans="1:19" s="15" customFormat="1" ht="16.5" customHeight="1" x14ac:dyDescent="0.2">
      <c r="A55" s="148">
        <v>40585</v>
      </c>
      <c r="B55" s="116">
        <v>11.194000000000001</v>
      </c>
      <c r="C55" s="95">
        <f t="shared" si="9"/>
        <v>10.279483000000001</v>
      </c>
      <c r="D55" s="95">
        <v>2.2999999999999998</v>
      </c>
      <c r="E55" s="95">
        <v>1.6</v>
      </c>
      <c r="F55" s="150">
        <v>154.02500000000001</v>
      </c>
      <c r="G55" s="116">
        <f t="shared" si="10"/>
        <v>0.154025</v>
      </c>
      <c r="H55" s="150">
        <v>60.491999999999997</v>
      </c>
      <c r="I55" s="116">
        <f t="shared" si="11"/>
        <v>6.0491999999999997E-2</v>
      </c>
      <c r="J55" s="150">
        <v>0</v>
      </c>
      <c r="K55" s="95">
        <f t="shared" si="12"/>
        <v>0</v>
      </c>
      <c r="L55" s="123">
        <f t="shared" si="13"/>
        <v>0</v>
      </c>
      <c r="M55" s="124">
        <f t="shared" si="14"/>
        <v>0.69999999999999973</v>
      </c>
      <c r="N55" s="73">
        <v>10.78</v>
      </c>
      <c r="O55" s="144">
        <f t="shared" si="15"/>
        <v>0.8540249999999997</v>
      </c>
      <c r="P55" s="144">
        <f t="shared" si="16"/>
        <v>6.0491999999999997E-2</v>
      </c>
      <c r="Q55" s="145">
        <f t="shared" si="17"/>
        <v>0.91451699999999969</v>
      </c>
      <c r="R55" s="11"/>
      <c r="S55" s="27"/>
    </row>
    <row r="56" spans="1:19" s="15" customFormat="1" ht="16.5" customHeight="1" x14ac:dyDescent="0.2">
      <c r="A56" s="148">
        <v>40586</v>
      </c>
      <c r="B56" s="116">
        <v>10.943</v>
      </c>
      <c r="C56" s="95">
        <f t="shared" si="9"/>
        <v>9.9773170000000011</v>
      </c>
      <c r="D56" s="95">
        <v>2.2999999999999998</v>
      </c>
      <c r="E56" s="95">
        <v>1.6</v>
      </c>
      <c r="F56" s="149">
        <v>167.64099999999999</v>
      </c>
      <c r="G56" s="116">
        <f t="shared" si="10"/>
        <v>0.16764099999999998</v>
      </c>
      <c r="H56" s="149">
        <v>98.042000000000002</v>
      </c>
      <c r="I56" s="116">
        <f t="shared" si="11"/>
        <v>9.8042000000000004E-2</v>
      </c>
      <c r="J56" s="149">
        <v>0</v>
      </c>
      <c r="K56" s="95">
        <f t="shared" si="12"/>
        <v>0</v>
      </c>
      <c r="L56" s="123">
        <f t="shared" si="13"/>
        <v>0</v>
      </c>
      <c r="M56" s="124">
        <f t="shared" si="14"/>
        <v>0.69999999999999973</v>
      </c>
      <c r="N56" s="73">
        <v>10.27</v>
      </c>
      <c r="O56" s="144">
        <f t="shared" si="15"/>
        <v>0.86764099999999966</v>
      </c>
      <c r="P56" s="144">
        <f t="shared" si="16"/>
        <v>9.8042000000000004E-2</v>
      </c>
      <c r="Q56" s="145">
        <f t="shared" si="17"/>
        <v>0.96568299999999963</v>
      </c>
      <c r="R56" s="11"/>
      <c r="S56" s="27"/>
    </row>
    <row r="57" spans="1:19" s="15" customFormat="1" ht="16.5" customHeight="1" x14ac:dyDescent="0.2">
      <c r="A57" s="148">
        <v>40587</v>
      </c>
      <c r="B57" s="116">
        <v>10.933</v>
      </c>
      <c r="C57" s="95">
        <f t="shared" si="9"/>
        <v>10.047940000000001</v>
      </c>
      <c r="D57" s="95">
        <v>2.2999999999999998</v>
      </c>
      <c r="E57" s="95">
        <v>1.6</v>
      </c>
      <c r="F57" s="150">
        <v>172.35400000000001</v>
      </c>
      <c r="G57" s="116">
        <f t="shared" si="10"/>
        <v>0.17235400000000001</v>
      </c>
      <c r="H57" s="150">
        <v>12.706</v>
      </c>
      <c r="I57" s="116">
        <f t="shared" si="11"/>
        <v>1.2706E-2</v>
      </c>
      <c r="J57" s="150">
        <v>0</v>
      </c>
      <c r="K57" s="95">
        <f t="shared" si="12"/>
        <v>0</v>
      </c>
      <c r="L57" s="123">
        <f t="shared" si="13"/>
        <v>0</v>
      </c>
      <c r="M57" s="124">
        <f t="shared" si="14"/>
        <v>0.69999999999999973</v>
      </c>
      <c r="N57" s="73">
        <v>10.64</v>
      </c>
      <c r="O57" s="144">
        <f t="shared" si="15"/>
        <v>0.87235399999999974</v>
      </c>
      <c r="P57" s="144">
        <f t="shared" si="16"/>
        <v>1.2706E-2</v>
      </c>
      <c r="Q57" s="145">
        <f t="shared" si="17"/>
        <v>0.88505999999999974</v>
      </c>
      <c r="R57" s="11"/>
      <c r="S57" s="27"/>
    </row>
    <row r="58" spans="1:19" s="15" customFormat="1" ht="16.5" customHeight="1" x14ac:dyDescent="0.2">
      <c r="A58" s="148">
        <v>40588</v>
      </c>
      <c r="B58" s="116">
        <v>11.125999999999999</v>
      </c>
      <c r="C58" s="95">
        <f t="shared" si="9"/>
        <v>10.174844</v>
      </c>
      <c r="D58" s="95">
        <v>2.2999999999999998</v>
      </c>
      <c r="E58" s="95">
        <v>1.6</v>
      </c>
      <c r="F58" s="149">
        <v>166.29499999999999</v>
      </c>
      <c r="G58" s="116">
        <f t="shared" si="10"/>
        <v>0.166295</v>
      </c>
      <c r="H58" s="149">
        <v>84.861000000000004</v>
      </c>
      <c r="I58" s="116">
        <f t="shared" si="11"/>
        <v>8.4861000000000006E-2</v>
      </c>
      <c r="J58" s="149">
        <v>0</v>
      </c>
      <c r="K58" s="95">
        <f t="shared" si="12"/>
        <v>0</v>
      </c>
      <c r="L58" s="123">
        <f t="shared" si="13"/>
        <v>0</v>
      </c>
      <c r="M58" s="124">
        <f t="shared" si="14"/>
        <v>0.69999999999999973</v>
      </c>
      <c r="N58" s="73">
        <v>10.64</v>
      </c>
      <c r="O58" s="144">
        <f t="shared" si="15"/>
        <v>0.8662949999999997</v>
      </c>
      <c r="P58" s="144">
        <f t="shared" si="16"/>
        <v>8.4861000000000006E-2</v>
      </c>
      <c r="Q58" s="145">
        <f t="shared" si="17"/>
        <v>0.95115599999999967</v>
      </c>
      <c r="R58" s="11"/>
      <c r="S58" s="27"/>
    </row>
    <row r="59" spans="1:19" s="15" customFormat="1" ht="16.5" customHeight="1" x14ac:dyDescent="0.2">
      <c r="A59" s="148">
        <v>40589</v>
      </c>
      <c r="B59" s="116">
        <v>11.691000000000001</v>
      </c>
      <c r="C59" s="95">
        <f t="shared" si="9"/>
        <v>10.793594000000001</v>
      </c>
      <c r="D59" s="95">
        <v>2.2999999999999998</v>
      </c>
      <c r="E59" s="95">
        <v>1.6</v>
      </c>
      <c r="F59" s="150">
        <v>160.53399999999999</v>
      </c>
      <c r="G59" s="116">
        <f t="shared" si="10"/>
        <v>0.16053399999999998</v>
      </c>
      <c r="H59" s="150">
        <v>36.872</v>
      </c>
      <c r="I59" s="116">
        <f t="shared" si="11"/>
        <v>3.6872000000000002E-2</v>
      </c>
      <c r="J59" s="150">
        <v>0</v>
      </c>
      <c r="K59" s="95">
        <f t="shared" si="12"/>
        <v>0</v>
      </c>
      <c r="L59" s="123">
        <f t="shared" si="13"/>
        <v>0</v>
      </c>
      <c r="M59" s="124">
        <f t="shared" si="14"/>
        <v>0.69999999999999973</v>
      </c>
      <c r="N59" s="73">
        <v>10.38</v>
      </c>
      <c r="O59" s="144">
        <f t="shared" si="15"/>
        <v>0.86053399999999969</v>
      </c>
      <c r="P59" s="144">
        <f t="shared" si="16"/>
        <v>3.6872000000000002E-2</v>
      </c>
      <c r="Q59" s="145">
        <f t="shared" si="17"/>
        <v>0.8974059999999997</v>
      </c>
      <c r="R59" s="11"/>
      <c r="S59" s="27"/>
    </row>
    <row r="60" spans="1:19" s="15" customFormat="1" ht="16.5" customHeight="1" x14ac:dyDescent="0.2">
      <c r="A60" s="148">
        <v>40590</v>
      </c>
      <c r="B60" s="116">
        <v>9.6270000000000007</v>
      </c>
      <c r="C60" s="95">
        <f t="shared" si="9"/>
        <v>8.7309680000000007</v>
      </c>
      <c r="D60" s="95">
        <v>2.2999999999999998</v>
      </c>
      <c r="E60" s="95">
        <v>1.6</v>
      </c>
      <c r="F60" s="149">
        <v>134.72399999999999</v>
      </c>
      <c r="G60" s="116">
        <f t="shared" si="10"/>
        <v>0.13472399999999998</v>
      </c>
      <c r="H60" s="149">
        <v>61.308</v>
      </c>
      <c r="I60" s="116">
        <f t="shared" si="11"/>
        <v>6.1308000000000001E-2</v>
      </c>
      <c r="J60" s="149">
        <v>0</v>
      </c>
      <c r="K60" s="95">
        <f t="shared" si="12"/>
        <v>0</v>
      </c>
      <c r="L60" s="123">
        <f t="shared" si="13"/>
        <v>0</v>
      </c>
      <c r="M60" s="124">
        <f t="shared" si="14"/>
        <v>0.69999999999999973</v>
      </c>
      <c r="N60" s="73">
        <v>10.039999999999999</v>
      </c>
      <c r="O60" s="144">
        <f t="shared" si="15"/>
        <v>0.83472399999999969</v>
      </c>
      <c r="P60" s="144">
        <f t="shared" si="16"/>
        <v>6.1308000000000001E-2</v>
      </c>
      <c r="Q60" s="145">
        <f t="shared" si="17"/>
        <v>0.89603199999999972</v>
      </c>
      <c r="R60" s="11"/>
      <c r="S60" s="27"/>
    </row>
    <row r="61" spans="1:19" s="15" customFormat="1" ht="16.5" customHeight="1" x14ac:dyDescent="0.2">
      <c r="A61" s="148">
        <v>40591</v>
      </c>
      <c r="B61" s="116">
        <v>11.032999999999999</v>
      </c>
      <c r="C61" s="95">
        <f t="shared" si="9"/>
        <v>10.081828999999999</v>
      </c>
      <c r="D61" s="95">
        <v>2.2999999999999998</v>
      </c>
      <c r="E61" s="95">
        <v>1.6</v>
      </c>
      <c r="F61" s="150">
        <v>158.739</v>
      </c>
      <c r="G61" s="116">
        <f t="shared" si="10"/>
        <v>0.15873899999999999</v>
      </c>
      <c r="H61" s="150">
        <v>92.432000000000002</v>
      </c>
      <c r="I61" s="116">
        <f t="shared" si="11"/>
        <v>9.2432E-2</v>
      </c>
      <c r="J61" s="150">
        <v>0</v>
      </c>
      <c r="K61" s="95">
        <f t="shared" si="12"/>
        <v>0</v>
      </c>
      <c r="L61" s="123">
        <f t="shared" si="13"/>
        <v>0</v>
      </c>
      <c r="M61" s="124">
        <f t="shared" si="14"/>
        <v>0.69999999999999973</v>
      </c>
      <c r="N61" s="73">
        <v>10.25</v>
      </c>
      <c r="O61" s="144">
        <f t="shared" si="15"/>
        <v>0.8587389999999997</v>
      </c>
      <c r="P61" s="144">
        <f t="shared" si="16"/>
        <v>9.2432E-2</v>
      </c>
      <c r="Q61" s="145">
        <f t="shared" si="17"/>
        <v>0.95117099999999966</v>
      </c>
      <c r="R61" s="11"/>
      <c r="S61" s="27"/>
    </row>
    <row r="62" spans="1:19" s="15" customFormat="1" ht="16.5" customHeight="1" x14ac:dyDescent="0.2">
      <c r="A62" s="148">
        <v>40592</v>
      </c>
      <c r="B62" s="116">
        <v>11.164</v>
      </c>
      <c r="C62" s="95">
        <f t="shared" si="9"/>
        <v>10.284823000000001</v>
      </c>
      <c r="D62" s="95">
        <v>2.2999999999999998</v>
      </c>
      <c r="E62" s="95">
        <v>1.6</v>
      </c>
      <c r="F62" s="149">
        <v>158.29</v>
      </c>
      <c r="G62" s="116">
        <f t="shared" si="10"/>
        <v>0.15828999999999999</v>
      </c>
      <c r="H62" s="149">
        <v>20.887</v>
      </c>
      <c r="I62" s="116">
        <f t="shared" si="11"/>
        <v>2.0886999999999999E-2</v>
      </c>
      <c r="J62" s="149">
        <v>0</v>
      </c>
      <c r="K62" s="95">
        <f t="shared" si="12"/>
        <v>0</v>
      </c>
      <c r="L62" s="123">
        <f t="shared" si="13"/>
        <v>0</v>
      </c>
      <c r="M62" s="124">
        <f t="shared" si="14"/>
        <v>0.69999999999999973</v>
      </c>
      <c r="N62" s="73">
        <v>10.06</v>
      </c>
      <c r="O62" s="144">
        <f t="shared" si="15"/>
        <v>0.85828999999999978</v>
      </c>
      <c r="P62" s="144">
        <f t="shared" si="16"/>
        <v>2.0886999999999999E-2</v>
      </c>
      <c r="Q62" s="145">
        <f t="shared" si="17"/>
        <v>0.87917699999999976</v>
      </c>
      <c r="R62" s="11"/>
      <c r="S62" s="27"/>
    </row>
    <row r="63" spans="1:19" s="15" customFormat="1" ht="16.5" customHeight="1" x14ac:dyDescent="0.2">
      <c r="A63" s="148">
        <v>40593</v>
      </c>
      <c r="B63" s="116">
        <v>10.741</v>
      </c>
      <c r="C63" s="95">
        <f t="shared" si="9"/>
        <v>9.8721560000000004</v>
      </c>
      <c r="D63" s="95">
        <v>2.2999999999999998</v>
      </c>
      <c r="E63" s="95">
        <v>1.6</v>
      </c>
      <c r="F63" s="150">
        <v>164.42400000000001</v>
      </c>
      <c r="G63" s="116">
        <f t="shared" si="10"/>
        <v>0.16442400000000001</v>
      </c>
      <c r="H63" s="150">
        <v>4.42</v>
      </c>
      <c r="I63" s="116">
        <f t="shared" si="11"/>
        <v>4.4200000000000003E-3</v>
      </c>
      <c r="J63" s="150">
        <v>0</v>
      </c>
      <c r="K63" s="95">
        <f t="shared" si="12"/>
        <v>0</v>
      </c>
      <c r="L63" s="123">
        <f t="shared" si="13"/>
        <v>0</v>
      </c>
      <c r="M63" s="124">
        <f t="shared" si="14"/>
        <v>0.69999999999999973</v>
      </c>
      <c r="N63" s="73">
        <v>9.6999999999999993</v>
      </c>
      <c r="O63" s="144">
        <f t="shared" si="15"/>
        <v>0.86442399999999975</v>
      </c>
      <c r="P63" s="144">
        <f t="shared" si="16"/>
        <v>4.4200000000000003E-3</v>
      </c>
      <c r="Q63" s="145">
        <f t="shared" si="17"/>
        <v>0.86884399999999973</v>
      </c>
      <c r="R63" s="11"/>
      <c r="S63" s="27"/>
    </row>
    <row r="64" spans="1:19" s="15" customFormat="1" ht="16.5" customHeight="1" x14ac:dyDescent="0.2">
      <c r="A64" s="148">
        <v>40594</v>
      </c>
      <c r="B64" s="116">
        <v>11.228</v>
      </c>
      <c r="C64" s="95">
        <f t="shared" si="9"/>
        <v>10.353463</v>
      </c>
      <c r="D64" s="95">
        <v>2.2999999999999998</v>
      </c>
      <c r="E64" s="95">
        <v>1.6</v>
      </c>
      <c r="F64" s="149">
        <v>165.547</v>
      </c>
      <c r="G64" s="116">
        <f t="shared" si="10"/>
        <v>0.165547</v>
      </c>
      <c r="H64" s="149">
        <v>8.99</v>
      </c>
      <c r="I64" s="116">
        <f t="shared" si="11"/>
        <v>8.9899999999999997E-3</v>
      </c>
      <c r="J64" s="149">
        <v>0</v>
      </c>
      <c r="K64" s="95">
        <f t="shared" si="12"/>
        <v>0</v>
      </c>
      <c r="L64" s="123">
        <f t="shared" si="13"/>
        <v>0</v>
      </c>
      <c r="M64" s="124">
        <f t="shared" si="14"/>
        <v>0.69999999999999973</v>
      </c>
      <c r="N64" s="73">
        <v>9.34</v>
      </c>
      <c r="O64" s="144">
        <f t="shared" si="15"/>
        <v>0.86554699999999973</v>
      </c>
      <c r="P64" s="144">
        <f t="shared" si="16"/>
        <v>8.9899999999999997E-3</v>
      </c>
      <c r="Q64" s="145">
        <f t="shared" si="17"/>
        <v>0.87453699999999979</v>
      </c>
      <c r="R64" s="11"/>
      <c r="S64" s="27"/>
    </row>
    <row r="65" spans="1:19" s="15" customFormat="1" ht="16.5" customHeight="1" x14ac:dyDescent="0.2">
      <c r="A65" s="148">
        <v>40595</v>
      </c>
      <c r="B65" s="116">
        <v>10.957000000000001</v>
      </c>
      <c r="C65" s="95">
        <f t="shared" si="9"/>
        <v>10.022657000000001</v>
      </c>
      <c r="D65" s="95">
        <v>2.2999999999999998</v>
      </c>
      <c r="E65" s="95">
        <v>1.6</v>
      </c>
      <c r="F65" s="150">
        <v>164.57400000000001</v>
      </c>
      <c r="G65" s="116">
        <f t="shared" si="10"/>
        <v>0.16457400000000003</v>
      </c>
      <c r="H65" s="150">
        <v>69.769000000000005</v>
      </c>
      <c r="I65" s="116">
        <f t="shared" si="11"/>
        <v>6.9769000000000012E-2</v>
      </c>
      <c r="J65" s="150">
        <v>0</v>
      </c>
      <c r="K65" s="95">
        <f t="shared" si="12"/>
        <v>0</v>
      </c>
      <c r="L65" s="123">
        <f t="shared" si="13"/>
        <v>0</v>
      </c>
      <c r="M65" s="124">
        <f t="shared" si="14"/>
        <v>0.69999999999999973</v>
      </c>
      <c r="N65" s="73">
        <v>9.6199999999999992</v>
      </c>
      <c r="O65" s="144">
        <f t="shared" si="15"/>
        <v>0.86457399999999973</v>
      </c>
      <c r="P65" s="144">
        <f t="shared" si="16"/>
        <v>6.9769000000000012E-2</v>
      </c>
      <c r="Q65" s="145">
        <f t="shared" si="17"/>
        <v>0.9343429999999997</v>
      </c>
      <c r="R65" s="11"/>
      <c r="S65" s="27"/>
    </row>
    <row r="66" spans="1:19" s="15" customFormat="1" ht="16.5" customHeight="1" x14ac:dyDescent="0.2">
      <c r="A66" s="148">
        <v>40596</v>
      </c>
      <c r="B66" s="116">
        <v>11.026</v>
      </c>
      <c r="C66" s="95">
        <f t="shared" si="9"/>
        <v>10.159119</v>
      </c>
      <c r="D66" s="95">
        <v>2.2999999999999998</v>
      </c>
      <c r="E66" s="95">
        <v>1.6</v>
      </c>
      <c r="F66" s="149">
        <v>164.798</v>
      </c>
      <c r="G66" s="116">
        <f t="shared" si="10"/>
        <v>0.164798</v>
      </c>
      <c r="H66" s="149">
        <v>2.0830000000000002</v>
      </c>
      <c r="I66" s="116">
        <f t="shared" si="11"/>
        <v>2.0830000000000002E-3</v>
      </c>
      <c r="J66" s="149">
        <v>0</v>
      </c>
      <c r="K66" s="95">
        <f t="shared" si="12"/>
        <v>0</v>
      </c>
      <c r="L66" s="123">
        <f t="shared" si="13"/>
        <v>0</v>
      </c>
      <c r="M66" s="124">
        <f t="shared" si="14"/>
        <v>0.69999999999999973</v>
      </c>
      <c r="N66" s="73">
        <v>9.86</v>
      </c>
      <c r="O66" s="144">
        <f t="shared" si="15"/>
        <v>0.86479799999999973</v>
      </c>
      <c r="P66" s="144">
        <f t="shared" si="16"/>
        <v>2.0830000000000002E-3</v>
      </c>
      <c r="Q66" s="145">
        <f t="shared" si="17"/>
        <v>0.86688099999999968</v>
      </c>
      <c r="R66" s="11"/>
      <c r="S66" s="27"/>
    </row>
    <row r="67" spans="1:19" s="15" customFormat="1" ht="16.5" customHeight="1" x14ac:dyDescent="0.2">
      <c r="A67" s="148">
        <v>40597</v>
      </c>
      <c r="B67" s="116">
        <v>11.445</v>
      </c>
      <c r="C67" s="95">
        <f t="shared" si="9"/>
        <v>10.582342000000001</v>
      </c>
      <c r="D67" s="95">
        <v>2.2999999999999998</v>
      </c>
      <c r="E67" s="95">
        <v>1.6</v>
      </c>
      <c r="F67" s="150">
        <v>154.32499999999999</v>
      </c>
      <c r="G67" s="116">
        <f t="shared" si="10"/>
        <v>0.15432499999999999</v>
      </c>
      <c r="H67" s="150">
        <v>8.3330000000000002</v>
      </c>
      <c r="I67" s="116">
        <f t="shared" si="11"/>
        <v>8.3330000000000001E-3</v>
      </c>
      <c r="J67" s="150">
        <v>0</v>
      </c>
      <c r="K67" s="95">
        <f t="shared" si="12"/>
        <v>0</v>
      </c>
      <c r="L67" s="123">
        <f t="shared" si="13"/>
        <v>0</v>
      </c>
      <c r="M67" s="124">
        <f t="shared" si="14"/>
        <v>0.69999999999999973</v>
      </c>
      <c r="N67" s="73">
        <v>9.4600000000000009</v>
      </c>
      <c r="O67" s="144">
        <f t="shared" si="15"/>
        <v>0.85432499999999978</v>
      </c>
      <c r="P67" s="144">
        <f t="shared" si="16"/>
        <v>8.3330000000000001E-3</v>
      </c>
      <c r="Q67" s="145">
        <f t="shared" si="17"/>
        <v>0.86265799999999981</v>
      </c>
      <c r="R67" s="11"/>
      <c r="S67" s="27"/>
    </row>
    <row r="68" spans="1:19" s="15" customFormat="1" ht="16.5" customHeight="1" x14ac:dyDescent="0.2">
      <c r="A68" s="148">
        <v>40598</v>
      </c>
      <c r="B68" s="116">
        <v>11.176</v>
      </c>
      <c r="C68" s="95">
        <f t="shared" si="9"/>
        <v>10.304833000000002</v>
      </c>
      <c r="D68" s="95">
        <v>2.2999999999999998</v>
      </c>
      <c r="E68" s="95">
        <v>1.6</v>
      </c>
      <c r="F68" s="149">
        <v>158.43899999999999</v>
      </c>
      <c r="G68" s="116">
        <f t="shared" si="10"/>
        <v>0.158439</v>
      </c>
      <c r="H68" s="149">
        <v>12.728</v>
      </c>
      <c r="I68" s="116">
        <f t="shared" si="11"/>
        <v>1.2728E-2</v>
      </c>
      <c r="J68" s="149">
        <v>0</v>
      </c>
      <c r="K68" s="95">
        <f t="shared" si="12"/>
        <v>0</v>
      </c>
      <c r="L68" s="123">
        <f t="shared" si="13"/>
        <v>0</v>
      </c>
      <c r="M68" s="124">
        <f t="shared" si="14"/>
        <v>0.69999999999999973</v>
      </c>
      <c r="N68" s="73">
        <v>9.7899999999999991</v>
      </c>
      <c r="O68" s="144">
        <f t="shared" si="15"/>
        <v>0.85843899999999973</v>
      </c>
      <c r="P68" s="144">
        <f t="shared" si="16"/>
        <v>1.2728E-2</v>
      </c>
      <c r="Q68" s="145">
        <f t="shared" si="17"/>
        <v>0.87116699999999969</v>
      </c>
      <c r="R68" s="11"/>
      <c r="S68" s="27"/>
    </row>
    <row r="69" spans="1:19" s="15" customFormat="1" ht="16.5" customHeight="1" x14ac:dyDescent="0.2">
      <c r="A69" s="148">
        <v>40599</v>
      </c>
      <c r="B69" s="116">
        <v>10.859</v>
      </c>
      <c r="C69" s="95">
        <f t="shared" si="9"/>
        <v>9.9910569999999996</v>
      </c>
      <c r="D69" s="95">
        <v>2.2999999999999998</v>
      </c>
      <c r="E69" s="95">
        <v>1.6</v>
      </c>
      <c r="F69" s="150">
        <v>155.22200000000001</v>
      </c>
      <c r="G69" s="116">
        <f t="shared" si="10"/>
        <v>0.155222</v>
      </c>
      <c r="H69" s="150">
        <v>12.721</v>
      </c>
      <c r="I69" s="116">
        <f t="shared" si="11"/>
        <v>1.2721E-2</v>
      </c>
      <c r="J69" s="150">
        <v>0</v>
      </c>
      <c r="K69" s="95">
        <f t="shared" si="12"/>
        <v>0</v>
      </c>
      <c r="L69" s="123">
        <f t="shared" si="13"/>
        <v>0</v>
      </c>
      <c r="M69" s="124">
        <f t="shared" si="14"/>
        <v>0.69999999999999973</v>
      </c>
      <c r="N69" s="73">
        <v>9.75</v>
      </c>
      <c r="O69" s="144">
        <f t="shared" si="15"/>
        <v>0.8552219999999997</v>
      </c>
      <c r="P69" s="144">
        <f t="shared" si="16"/>
        <v>1.2721E-2</v>
      </c>
      <c r="Q69" s="145">
        <f t="shared" si="17"/>
        <v>0.86794299999999969</v>
      </c>
      <c r="R69" s="11"/>
      <c r="S69" s="27"/>
    </row>
    <row r="70" spans="1:19" s="15" customFormat="1" ht="16.5" customHeight="1" x14ac:dyDescent="0.2">
      <c r="A70" s="148">
        <v>40600</v>
      </c>
      <c r="B70" s="116">
        <v>10.394</v>
      </c>
      <c r="C70" s="95">
        <f t="shared" si="9"/>
        <v>9.5044460000000015</v>
      </c>
      <c r="D70" s="95">
        <v>2.2999999999999998</v>
      </c>
      <c r="E70" s="95">
        <v>1.6</v>
      </c>
      <c r="F70" s="149">
        <v>168.16499999999999</v>
      </c>
      <c r="G70" s="116">
        <f t="shared" si="10"/>
        <v>0.16816499999999998</v>
      </c>
      <c r="H70" s="149">
        <v>21.388999999999999</v>
      </c>
      <c r="I70" s="116">
        <f t="shared" si="11"/>
        <v>2.1388999999999998E-2</v>
      </c>
      <c r="J70" s="149">
        <v>0</v>
      </c>
      <c r="K70" s="95">
        <f t="shared" si="12"/>
        <v>0</v>
      </c>
      <c r="L70" s="123">
        <f t="shared" si="13"/>
        <v>0</v>
      </c>
      <c r="M70" s="124">
        <f t="shared" si="14"/>
        <v>0.69999999999999973</v>
      </c>
      <c r="N70" s="73">
        <v>9.32</v>
      </c>
      <c r="O70" s="144">
        <f t="shared" si="15"/>
        <v>0.86816499999999974</v>
      </c>
      <c r="P70" s="144">
        <f t="shared" si="16"/>
        <v>2.1388999999999998E-2</v>
      </c>
      <c r="Q70" s="145">
        <f t="shared" si="17"/>
        <v>0.88955399999999973</v>
      </c>
      <c r="R70" s="11"/>
      <c r="S70" s="27"/>
    </row>
    <row r="71" spans="1:19" s="15" customFormat="1" ht="16.5" customHeight="1" x14ac:dyDescent="0.2">
      <c r="A71" s="148">
        <v>40601</v>
      </c>
      <c r="B71" s="116">
        <v>11.215999999999999</v>
      </c>
      <c r="C71" s="95">
        <f t="shared" si="9"/>
        <v>10.324876</v>
      </c>
      <c r="D71" s="95">
        <v>2.2999999999999998</v>
      </c>
      <c r="E71" s="95">
        <v>1.6</v>
      </c>
      <c r="F71" s="150">
        <v>177.142</v>
      </c>
      <c r="G71" s="116">
        <f t="shared" si="10"/>
        <v>0.17714199999999999</v>
      </c>
      <c r="H71" s="150">
        <v>13.981999999999999</v>
      </c>
      <c r="I71" s="116">
        <f t="shared" si="11"/>
        <v>1.3982E-2</v>
      </c>
      <c r="J71" s="150">
        <v>0</v>
      </c>
      <c r="K71" s="95">
        <f t="shared" si="12"/>
        <v>0</v>
      </c>
      <c r="L71" s="123">
        <f t="shared" si="13"/>
        <v>0</v>
      </c>
      <c r="M71" s="124">
        <f t="shared" si="14"/>
        <v>0.69999999999999973</v>
      </c>
      <c r="N71" s="73">
        <v>9.0299999999999994</v>
      </c>
      <c r="O71" s="144">
        <f t="shared" si="15"/>
        <v>0.87714199999999976</v>
      </c>
      <c r="P71" s="144">
        <f t="shared" si="16"/>
        <v>1.3982E-2</v>
      </c>
      <c r="Q71" s="145">
        <f t="shared" si="17"/>
        <v>0.89112399999999981</v>
      </c>
      <c r="R71" s="11"/>
      <c r="S71" s="27"/>
    </row>
    <row r="72" spans="1:19" s="15" customFormat="1" ht="16.5" customHeight="1" thickBot="1" x14ac:dyDescent="0.25">
      <c r="A72" s="151">
        <v>40602</v>
      </c>
      <c r="B72" s="152">
        <v>11.401999999999999</v>
      </c>
      <c r="C72" s="153">
        <f>B72-G72-I72-M72</f>
        <v>10.528124</v>
      </c>
      <c r="D72" s="153">
        <v>2.2999999999999998</v>
      </c>
      <c r="E72" s="153">
        <v>1.6</v>
      </c>
      <c r="F72" s="155">
        <v>168.68899999999999</v>
      </c>
      <c r="G72" s="152">
        <f t="shared" si="10"/>
        <v>0.16868900000000001</v>
      </c>
      <c r="H72" s="155">
        <v>5.1870000000000003</v>
      </c>
      <c r="I72" s="152">
        <f t="shared" si="11"/>
        <v>5.1870000000000006E-3</v>
      </c>
      <c r="J72" s="155">
        <v>0</v>
      </c>
      <c r="K72" s="153">
        <f t="shared" si="12"/>
        <v>0</v>
      </c>
      <c r="L72" s="156">
        <f t="shared" si="13"/>
        <v>0</v>
      </c>
      <c r="M72" s="157">
        <f>D72-E72</f>
        <v>0.69999999999999973</v>
      </c>
      <c r="N72" s="92">
        <v>9.56</v>
      </c>
      <c r="O72" s="158">
        <f>G72+L72+M72</f>
        <v>0.86868899999999971</v>
      </c>
      <c r="P72" s="158">
        <f t="shared" si="16"/>
        <v>5.1870000000000006E-3</v>
      </c>
      <c r="Q72" s="159">
        <f t="shared" si="17"/>
        <v>0.87387599999999976</v>
      </c>
      <c r="R72" s="11"/>
      <c r="S72" s="27"/>
    </row>
    <row r="73" spans="1:19" s="15" customFormat="1" ht="11.25" x14ac:dyDescent="0.2">
      <c r="A73" s="35"/>
      <c r="B73" s="66"/>
      <c r="C73" s="10"/>
      <c r="D73" s="10"/>
      <c r="E73" s="13"/>
      <c r="F73" s="10"/>
      <c r="G73" s="115"/>
      <c r="H73" s="36"/>
      <c r="I73" s="36"/>
      <c r="J73" s="36"/>
      <c r="K73" s="36"/>
      <c r="L73" s="10"/>
      <c r="M73" s="13"/>
      <c r="N73" s="13"/>
      <c r="O73" s="11"/>
      <c r="P73" s="11"/>
      <c r="Q73" s="11"/>
      <c r="R73" s="11"/>
      <c r="S73" s="27"/>
    </row>
    <row r="74" spans="1:19" s="15" customFormat="1" ht="11.25" x14ac:dyDescent="0.2">
      <c r="A74" s="35"/>
      <c r="B74" s="66"/>
      <c r="C74" s="10"/>
      <c r="D74" s="10"/>
      <c r="E74" s="13"/>
      <c r="F74" s="10"/>
      <c r="G74" s="115"/>
      <c r="H74" s="36"/>
      <c r="I74" s="36"/>
      <c r="J74" s="36"/>
      <c r="K74" s="36"/>
      <c r="L74" s="10"/>
      <c r="M74" s="13"/>
      <c r="N74" s="13"/>
      <c r="O74" s="11"/>
      <c r="P74" s="11"/>
      <c r="Q74" s="11"/>
      <c r="R74" s="11"/>
      <c r="S74" s="27"/>
    </row>
    <row r="75" spans="1:19" s="15" customFormat="1" ht="11.25" x14ac:dyDescent="0.2">
      <c r="A75" s="35"/>
      <c r="B75" s="66"/>
      <c r="C75" s="10"/>
      <c r="D75" s="10"/>
      <c r="E75" s="13"/>
      <c r="F75" s="10"/>
      <c r="G75" s="115"/>
      <c r="H75" s="36"/>
      <c r="I75" s="36"/>
      <c r="J75" s="36"/>
      <c r="K75" s="36"/>
      <c r="L75" s="10"/>
      <c r="M75" s="13"/>
      <c r="N75" s="13"/>
      <c r="O75" s="11"/>
      <c r="P75" s="11"/>
      <c r="Q75" s="11"/>
      <c r="R75" s="11"/>
      <c r="S75" s="27"/>
    </row>
    <row r="76" spans="1:19" s="15" customFormat="1" ht="11.25" x14ac:dyDescent="0.2">
      <c r="A76" s="35"/>
      <c r="B76" s="66"/>
      <c r="C76" s="10"/>
      <c r="D76" s="10"/>
      <c r="E76" s="13"/>
      <c r="F76" s="10"/>
      <c r="G76" s="115"/>
      <c r="H76" s="36"/>
      <c r="I76" s="36"/>
      <c r="J76" s="36"/>
      <c r="K76" s="36"/>
      <c r="L76" s="10"/>
      <c r="M76" s="13"/>
      <c r="N76" s="13"/>
      <c r="O76" s="11"/>
      <c r="P76" s="11"/>
      <c r="Q76" s="11"/>
      <c r="R76" s="11"/>
      <c r="S76" s="27"/>
    </row>
    <row r="77" spans="1:19" s="15" customFormat="1" ht="12" thickBot="1" x14ac:dyDescent="0.25">
      <c r="A77" s="35"/>
      <c r="B77" s="66"/>
      <c r="C77" s="10"/>
      <c r="D77" s="10"/>
      <c r="E77" s="13"/>
      <c r="F77" s="10"/>
      <c r="G77" s="115"/>
      <c r="H77" s="36"/>
      <c r="I77" s="36"/>
      <c r="J77" s="36"/>
      <c r="K77" s="36"/>
      <c r="L77" s="10"/>
      <c r="M77" s="13"/>
      <c r="N77" s="13"/>
      <c r="O77" s="11"/>
      <c r="P77" s="11"/>
      <c r="Q77" s="11"/>
      <c r="R77" s="11"/>
      <c r="S77" s="27"/>
    </row>
    <row r="78" spans="1:19" s="15" customFormat="1" ht="36.75" customHeight="1" x14ac:dyDescent="0.2">
      <c r="A78" s="406" t="s">
        <v>0</v>
      </c>
      <c r="B78" s="419" t="s">
        <v>5</v>
      </c>
      <c r="C78" s="406" t="s">
        <v>7</v>
      </c>
      <c r="D78" s="406" t="s">
        <v>9</v>
      </c>
      <c r="E78" s="406" t="s">
        <v>32</v>
      </c>
      <c r="F78" s="406" t="s">
        <v>12</v>
      </c>
      <c r="G78" s="406" t="s">
        <v>12</v>
      </c>
      <c r="H78" s="406" t="s">
        <v>11</v>
      </c>
      <c r="I78" s="406" t="s">
        <v>11</v>
      </c>
      <c r="J78" s="406" t="s">
        <v>15</v>
      </c>
      <c r="K78" s="406" t="s">
        <v>52</v>
      </c>
      <c r="L78" s="406" t="s">
        <v>61</v>
      </c>
      <c r="M78" s="410" t="s">
        <v>62</v>
      </c>
      <c r="N78" s="406" t="s">
        <v>63</v>
      </c>
      <c r="O78" s="406" t="s">
        <v>64</v>
      </c>
      <c r="P78" s="406" t="s">
        <v>65</v>
      </c>
      <c r="Q78" s="406" t="s">
        <v>66</v>
      </c>
      <c r="R78" s="11"/>
      <c r="S78" s="27"/>
    </row>
    <row r="79" spans="1:19" s="15" customFormat="1" ht="11.25" customHeight="1" x14ac:dyDescent="0.2">
      <c r="A79" s="407"/>
      <c r="B79" s="420"/>
      <c r="C79" s="407"/>
      <c r="D79" s="413"/>
      <c r="E79" s="413"/>
      <c r="F79" s="413"/>
      <c r="G79" s="413"/>
      <c r="H79" s="407"/>
      <c r="I79" s="407"/>
      <c r="J79" s="407"/>
      <c r="K79" s="407"/>
      <c r="L79" s="407"/>
      <c r="M79" s="411"/>
      <c r="N79" s="413"/>
      <c r="O79" s="407"/>
      <c r="P79" s="407"/>
      <c r="Q79" s="407"/>
      <c r="R79" s="11"/>
      <c r="S79" s="27"/>
    </row>
    <row r="80" spans="1:19" s="15" customFormat="1" ht="12" customHeight="1" thickBot="1" x14ac:dyDescent="0.25">
      <c r="A80" s="415"/>
      <c r="B80" s="421"/>
      <c r="C80" s="408"/>
      <c r="D80" s="414"/>
      <c r="E80" s="414"/>
      <c r="F80" s="414"/>
      <c r="G80" s="414"/>
      <c r="H80" s="408"/>
      <c r="I80" s="408"/>
      <c r="J80" s="408"/>
      <c r="K80" s="408"/>
      <c r="L80" s="415"/>
      <c r="M80" s="412"/>
      <c r="N80" s="414"/>
      <c r="O80" s="408"/>
      <c r="P80" s="408"/>
      <c r="Q80" s="408"/>
      <c r="R80" s="11"/>
      <c r="S80" s="27"/>
    </row>
    <row r="81" spans="1:19" s="15" customFormat="1" ht="16.5" customHeight="1" x14ac:dyDescent="0.2">
      <c r="A81" s="88">
        <v>40603</v>
      </c>
      <c r="B81" s="116">
        <v>10.935</v>
      </c>
      <c r="C81" s="94">
        <f>B81-G81-I81-M81</f>
        <v>10.056720000000002</v>
      </c>
      <c r="D81" s="94">
        <v>2.1</v>
      </c>
      <c r="E81" s="119">
        <v>1.4</v>
      </c>
      <c r="F81" s="176">
        <v>158.43899999999999</v>
      </c>
      <c r="G81" s="118">
        <f>F81/1000</f>
        <v>0.158439</v>
      </c>
      <c r="H81" s="176">
        <v>19.841000000000001</v>
      </c>
      <c r="I81" s="118">
        <f>H81/1000</f>
        <v>1.9841000000000001E-2</v>
      </c>
      <c r="J81" s="176">
        <v>0</v>
      </c>
      <c r="K81" s="119">
        <f>J81/1000</f>
        <v>0</v>
      </c>
      <c r="L81" s="120">
        <f>K81*0.05</f>
        <v>0</v>
      </c>
      <c r="M81" s="161">
        <f>D81-E81</f>
        <v>0.70000000000000018</v>
      </c>
      <c r="N81" s="165">
        <v>10.68</v>
      </c>
      <c r="O81" s="177">
        <f>G81+L81+M81</f>
        <v>0.85843900000000017</v>
      </c>
      <c r="P81" s="71">
        <f>I81+K81-L81</f>
        <v>1.9841000000000001E-2</v>
      </c>
      <c r="Q81" s="90">
        <f>O81+P81</f>
        <v>0.87828000000000017</v>
      </c>
      <c r="R81" s="11"/>
      <c r="S81" s="27"/>
    </row>
    <row r="82" spans="1:19" s="15" customFormat="1" ht="16.5" customHeight="1" x14ac:dyDescent="0.2">
      <c r="A82" s="88">
        <v>40604</v>
      </c>
      <c r="B82" s="116">
        <v>10.930999999999999</v>
      </c>
      <c r="C82" s="95">
        <f t="shared" ref="C82:C111" si="18">B82-G82-I82-M82</f>
        <v>10.028966</v>
      </c>
      <c r="D82" s="95">
        <v>2.1</v>
      </c>
      <c r="E82" s="95">
        <v>1.4</v>
      </c>
      <c r="F82" s="176">
        <v>160.53399999999999</v>
      </c>
      <c r="G82" s="116">
        <f t="shared" ref="G82:G111" si="19">F82/1000</f>
        <v>0.16053399999999998</v>
      </c>
      <c r="H82" s="176">
        <v>41.5</v>
      </c>
      <c r="I82" s="116">
        <f t="shared" ref="I82:I111" si="20">H82/1000</f>
        <v>4.1500000000000002E-2</v>
      </c>
      <c r="J82" s="176">
        <v>0</v>
      </c>
      <c r="K82" s="95">
        <f t="shared" ref="K82:K111" si="21">J82/1000</f>
        <v>0</v>
      </c>
      <c r="L82" s="123">
        <f t="shared" ref="L82:L111" si="22">K82*0.05</f>
        <v>0</v>
      </c>
      <c r="M82" s="164">
        <f t="shared" ref="M82:M111" si="23">D82-E82</f>
        <v>0.70000000000000018</v>
      </c>
      <c r="N82" s="165">
        <v>9.77</v>
      </c>
      <c r="O82" s="178">
        <f t="shared" ref="O82:O111" si="24">G82+L82+M82</f>
        <v>0.86053400000000013</v>
      </c>
      <c r="P82" s="72">
        <f t="shared" ref="P82:P111" si="25">I82+K82-L82</f>
        <v>4.1500000000000002E-2</v>
      </c>
      <c r="Q82" s="91">
        <f>O82+P82</f>
        <v>0.90203400000000011</v>
      </c>
      <c r="R82" s="11"/>
      <c r="S82" s="27"/>
    </row>
    <row r="83" spans="1:19" s="15" customFormat="1" ht="16.5" customHeight="1" x14ac:dyDescent="0.2">
      <c r="A83" s="88">
        <v>40605</v>
      </c>
      <c r="B83" s="116">
        <v>11.326000000000001</v>
      </c>
      <c r="C83" s="95">
        <f t="shared" si="18"/>
        <v>10.392581</v>
      </c>
      <c r="D83" s="95">
        <v>2.1</v>
      </c>
      <c r="E83" s="95">
        <v>1.4</v>
      </c>
      <c r="F83" s="176">
        <v>156.41900000000001</v>
      </c>
      <c r="G83" s="116">
        <f t="shared" si="19"/>
        <v>0.156419</v>
      </c>
      <c r="H83" s="176">
        <v>77</v>
      </c>
      <c r="I83" s="116">
        <f t="shared" si="20"/>
        <v>7.6999999999999999E-2</v>
      </c>
      <c r="J83" s="176">
        <v>0</v>
      </c>
      <c r="K83" s="95">
        <f t="shared" si="21"/>
        <v>0</v>
      </c>
      <c r="L83" s="123">
        <f t="shared" si="22"/>
        <v>0</v>
      </c>
      <c r="M83" s="164">
        <f t="shared" si="23"/>
        <v>0.70000000000000018</v>
      </c>
      <c r="N83" s="165">
        <v>9.59</v>
      </c>
      <c r="O83" s="178">
        <f t="shared" si="24"/>
        <v>0.85641900000000015</v>
      </c>
      <c r="P83" s="72">
        <f t="shared" si="25"/>
        <v>7.6999999999999999E-2</v>
      </c>
      <c r="Q83" s="91">
        <f t="shared" ref="Q83:Q111" si="26">O83+P83</f>
        <v>0.93341900000000011</v>
      </c>
      <c r="R83" s="11"/>
      <c r="S83" s="27"/>
    </row>
    <row r="84" spans="1:19" s="15" customFormat="1" ht="16.5" customHeight="1" x14ac:dyDescent="0.2">
      <c r="A84" s="88">
        <v>40606</v>
      </c>
      <c r="B84" s="116">
        <v>8.09</v>
      </c>
      <c r="C84" s="95">
        <f t="shared" si="18"/>
        <v>7.1994189999999998</v>
      </c>
      <c r="D84" s="95">
        <v>2.1</v>
      </c>
      <c r="E84" s="95">
        <v>1.4</v>
      </c>
      <c r="F84" s="176">
        <v>122.081</v>
      </c>
      <c r="G84" s="116">
        <f t="shared" si="19"/>
        <v>0.12208100000000001</v>
      </c>
      <c r="H84" s="176">
        <v>68.5</v>
      </c>
      <c r="I84" s="116">
        <f t="shared" si="20"/>
        <v>6.8500000000000005E-2</v>
      </c>
      <c r="J84" s="176">
        <v>0</v>
      </c>
      <c r="K84" s="95">
        <f t="shared" si="21"/>
        <v>0</v>
      </c>
      <c r="L84" s="123">
        <f t="shared" si="22"/>
        <v>0</v>
      </c>
      <c r="M84" s="164">
        <f t="shared" si="23"/>
        <v>0.70000000000000018</v>
      </c>
      <c r="N84" s="165">
        <v>9.58</v>
      </c>
      <c r="O84" s="178">
        <f t="shared" si="24"/>
        <v>0.82208100000000017</v>
      </c>
      <c r="P84" s="72">
        <f t="shared" si="25"/>
        <v>6.8500000000000005E-2</v>
      </c>
      <c r="Q84" s="91">
        <f t="shared" si="26"/>
        <v>0.89058100000000018</v>
      </c>
      <c r="R84" s="11"/>
      <c r="S84" s="27"/>
    </row>
    <row r="85" spans="1:19" s="15" customFormat="1" ht="16.5" customHeight="1" x14ac:dyDescent="0.2">
      <c r="A85" s="88">
        <v>40607</v>
      </c>
      <c r="B85" s="116">
        <v>10.135999999999999</v>
      </c>
      <c r="C85" s="95">
        <f t="shared" si="18"/>
        <v>9.1633919999999982</v>
      </c>
      <c r="D85" s="95">
        <v>2.1</v>
      </c>
      <c r="E85" s="95">
        <v>1.4</v>
      </c>
      <c r="F85" s="176">
        <v>164.27500000000001</v>
      </c>
      <c r="G85" s="116">
        <f t="shared" si="19"/>
        <v>0.164275</v>
      </c>
      <c r="H85" s="176">
        <v>108.333</v>
      </c>
      <c r="I85" s="116">
        <f t="shared" si="20"/>
        <v>0.108333</v>
      </c>
      <c r="J85" s="176">
        <v>0</v>
      </c>
      <c r="K85" s="95">
        <f t="shared" si="21"/>
        <v>0</v>
      </c>
      <c r="L85" s="123">
        <f t="shared" si="22"/>
        <v>0</v>
      </c>
      <c r="M85" s="164">
        <f t="shared" si="23"/>
        <v>0.70000000000000018</v>
      </c>
      <c r="N85" s="165">
        <v>8.2799999999999994</v>
      </c>
      <c r="O85" s="178">
        <f t="shared" si="24"/>
        <v>0.86427500000000013</v>
      </c>
      <c r="P85" s="72">
        <f t="shared" si="25"/>
        <v>0.108333</v>
      </c>
      <c r="Q85" s="91">
        <f t="shared" si="26"/>
        <v>0.97260800000000014</v>
      </c>
      <c r="R85" s="11"/>
      <c r="S85" s="27"/>
    </row>
    <row r="86" spans="1:19" s="15" customFormat="1" ht="16.5" customHeight="1" x14ac:dyDescent="0.2">
      <c r="A86" s="88">
        <v>40608</v>
      </c>
      <c r="B86" s="116">
        <v>10.138</v>
      </c>
      <c r="C86" s="95">
        <f t="shared" si="18"/>
        <v>9.1831069999999997</v>
      </c>
      <c r="D86" s="95">
        <v>2.1</v>
      </c>
      <c r="E86" s="95">
        <v>1.4</v>
      </c>
      <c r="F86" s="176">
        <v>166.893</v>
      </c>
      <c r="G86" s="116">
        <f t="shared" si="19"/>
        <v>0.16689300000000001</v>
      </c>
      <c r="H86" s="176">
        <v>88</v>
      </c>
      <c r="I86" s="116">
        <f t="shared" si="20"/>
        <v>8.7999999999999995E-2</v>
      </c>
      <c r="J86" s="176">
        <v>0</v>
      </c>
      <c r="K86" s="95">
        <f t="shared" si="21"/>
        <v>0</v>
      </c>
      <c r="L86" s="123">
        <f t="shared" si="22"/>
        <v>0</v>
      </c>
      <c r="M86" s="164">
        <f t="shared" si="23"/>
        <v>0.70000000000000018</v>
      </c>
      <c r="N86" s="165">
        <v>9.1300000000000008</v>
      </c>
      <c r="O86" s="178">
        <f t="shared" si="24"/>
        <v>0.86689300000000014</v>
      </c>
      <c r="P86" s="72">
        <f t="shared" si="25"/>
        <v>8.7999999999999995E-2</v>
      </c>
      <c r="Q86" s="91">
        <f t="shared" si="26"/>
        <v>0.9548930000000001</v>
      </c>
      <c r="R86" s="11"/>
      <c r="S86" s="27"/>
    </row>
    <row r="87" spans="1:19" s="15" customFormat="1" ht="16.5" customHeight="1" x14ac:dyDescent="0.2">
      <c r="A87" s="88">
        <v>40609</v>
      </c>
      <c r="B87" s="116">
        <v>9.8460000000000001</v>
      </c>
      <c r="C87" s="95">
        <f t="shared" si="18"/>
        <v>8.9001440000000009</v>
      </c>
      <c r="D87" s="95">
        <v>2.1</v>
      </c>
      <c r="E87" s="95">
        <v>1.4</v>
      </c>
      <c r="F87" s="176">
        <v>165.023</v>
      </c>
      <c r="G87" s="116">
        <f t="shared" si="19"/>
        <v>0.165023</v>
      </c>
      <c r="H87" s="176">
        <v>80.832999999999998</v>
      </c>
      <c r="I87" s="116">
        <f t="shared" si="20"/>
        <v>8.0833000000000002E-2</v>
      </c>
      <c r="J87" s="176">
        <v>0</v>
      </c>
      <c r="K87" s="95">
        <f t="shared" si="21"/>
        <v>0</v>
      </c>
      <c r="L87" s="123">
        <f t="shared" si="22"/>
        <v>0</v>
      </c>
      <c r="M87" s="164">
        <f t="shared" si="23"/>
        <v>0.70000000000000018</v>
      </c>
      <c r="N87" s="165">
        <v>9.41</v>
      </c>
      <c r="O87" s="178">
        <f t="shared" si="24"/>
        <v>0.86502300000000021</v>
      </c>
      <c r="P87" s="72">
        <f t="shared" si="25"/>
        <v>8.0833000000000002E-2</v>
      </c>
      <c r="Q87" s="91">
        <f t="shared" si="26"/>
        <v>0.94585600000000025</v>
      </c>
      <c r="R87" s="11"/>
      <c r="S87" s="27"/>
    </row>
    <row r="88" spans="1:19" s="15" customFormat="1" ht="16.5" customHeight="1" x14ac:dyDescent="0.2">
      <c r="A88" s="88">
        <v>40610</v>
      </c>
      <c r="B88" s="116">
        <v>10.214</v>
      </c>
      <c r="C88" s="95">
        <f t="shared" si="18"/>
        <v>9.2712360000000018</v>
      </c>
      <c r="D88" s="95">
        <v>2.1</v>
      </c>
      <c r="E88" s="95">
        <v>1.4</v>
      </c>
      <c r="F88" s="176">
        <v>151.93100000000001</v>
      </c>
      <c r="G88" s="116">
        <f t="shared" si="19"/>
        <v>0.15193100000000001</v>
      </c>
      <c r="H88" s="176">
        <v>90.832999999999998</v>
      </c>
      <c r="I88" s="116">
        <f t="shared" si="20"/>
        <v>9.0832999999999997E-2</v>
      </c>
      <c r="J88" s="176">
        <v>0</v>
      </c>
      <c r="K88" s="95">
        <f t="shared" si="21"/>
        <v>0</v>
      </c>
      <c r="L88" s="123">
        <f t="shared" si="22"/>
        <v>0</v>
      </c>
      <c r="M88" s="164">
        <f t="shared" si="23"/>
        <v>0.70000000000000018</v>
      </c>
      <c r="N88" s="165">
        <v>9.48</v>
      </c>
      <c r="O88" s="178">
        <f t="shared" si="24"/>
        <v>0.85193100000000022</v>
      </c>
      <c r="P88" s="72">
        <f t="shared" si="25"/>
        <v>9.0832999999999997E-2</v>
      </c>
      <c r="Q88" s="91">
        <f t="shared" si="26"/>
        <v>0.94276400000000016</v>
      </c>
      <c r="R88" s="11"/>
      <c r="S88" s="27"/>
    </row>
    <row r="89" spans="1:19" s="15" customFormat="1" ht="16.5" customHeight="1" x14ac:dyDescent="0.2">
      <c r="A89" s="88">
        <v>40611</v>
      </c>
      <c r="B89" s="116">
        <v>10.689</v>
      </c>
      <c r="C89" s="95">
        <f t="shared" si="18"/>
        <v>9.7500080000000011</v>
      </c>
      <c r="D89" s="95">
        <v>2.1</v>
      </c>
      <c r="E89" s="95">
        <v>1.4</v>
      </c>
      <c r="F89" s="176">
        <v>154.32499999999999</v>
      </c>
      <c r="G89" s="116">
        <f t="shared" si="19"/>
        <v>0.15432499999999999</v>
      </c>
      <c r="H89" s="176">
        <v>84.667000000000002</v>
      </c>
      <c r="I89" s="116">
        <f t="shared" si="20"/>
        <v>8.4667000000000006E-2</v>
      </c>
      <c r="J89" s="176">
        <v>0</v>
      </c>
      <c r="K89" s="95">
        <f t="shared" si="21"/>
        <v>0</v>
      </c>
      <c r="L89" s="123">
        <f t="shared" si="22"/>
        <v>0</v>
      </c>
      <c r="M89" s="164">
        <f t="shared" si="23"/>
        <v>0.70000000000000018</v>
      </c>
      <c r="N89" s="165">
        <v>9.18</v>
      </c>
      <c r="O89" s="178">
        <f t="shared" si="24"/>
        <v>0.85432500000000022</v>
      </c>
      <c r="P89" s="72">
        <f t="shared" si="25"/>
        <v>8.4667000000000006E-2</v>
      </c>
      <c r="Q89" s="91">
        <f t="shared" si="26"/>
        <v>0.93899200000000027</v>
      </c>
      <c r="R89" s="11"/>
      <c r="S89" s="27"/>
    </row>
    <row r="90" spans="1:19" s="15" customFormat="1" ht="16.5" customHeight="1" x14ac:dyDescent="0.2">
      <c r="A90" s="88">
        <v>40612</v>
      </c>
      <c r="B90" s="116">
        <v>9.8580000000000005</v>
      </c>
      <c r="C90" s="95">
        <f t="shared" si="18"/>
        <v>8.916443000000001</v>
      </c>
      <c r="D90" s="95">
        <v>2.1</v>
      </c>
      <c r="E90" s="95">
        <v>1.4</v>
      </c>
      <c r="F90" s="176">
        <v>151.55699999999999</v>
      </c>
      <c r="G90" s="116">
        <f t="shared" si="19"/>
        <v>0.151557</v>
      </c>
      <c r="H90" s="176">
        <v>90</v>
      </c>
      <c r="I90" s="116">
        <f t="shared" si="20"/>
        <v>0.09</v>
      </c>
      <c r="J90" s="176">
        <v>0</v>
      </c>
      <c r="K90" s="95">
        <f t="shared" si="21"/>
        <v>0</v>
      </c>
      <c r="L90" s="123">
        <f t="shared" si="22"/>
        <v>0</v>
      </c>
      <c r="M90" s="164">
        <f t="shared" si="23"/>
        <v>0.70000000000000018</v>
      </c>
      <c r="N90" s="165">
        <v>9.3601134399999992</v>
      </c>
      <c r="O90" s="178">
        <f t="shared" si="24"/>
        <v>0.85155700000000012</v>
      </c>
      <c r="P90" s="72">
        <f t="shared" si="25"/>
        <v>0.09</v>
      </c>
      <c r="Q90" s="91">
        <f t="shared" si="26"/>
        <v>0.94155700000000009</v>
      </c>
      <c r="R90" s="11"/>
      <c r="S90" s="27"/>
    </row>
    <row r="91" spans="1:19" s="15" customFormat="1" ht="16.5" customHeight="1" x14ac:dyDescent="0.2">
      <c r="A91" s="88">
        <v>40613</v>
      </c>
      <c r="B91" s="116">
        <v>10.494</v>
      </c>
      <c r="C91" s="95">
        <f t="shared" si="18"/>
        <v>9.5455690000000004</v>
      </c>
      <c r="D91" s="95">
        <v>2.1</v>
      </c>
      <c r="E91" s="95">
        <v>1.4</v>
      </c>
      <c r="F91" s="176">
        <v>151.93100000000001</v>
      </c>
      <c r="G91" s="116">
        <f t="shared" si="19"/>
        <v>0.15193100000000001</v>
      </c>
      <c r="H91" s="176">
        <v>96.5</v>
      </c>
      <c r="I91" s="116">
        <f t="shared" si="20"/>
        <v>9.6500000000000002E-2</v>
      </c>
      <c r="J91" s="176">
        <v>0</v>
      </c>
      <c r="K91" s="95">
        <f t="shared" si="21"/>
        <v>0</v>
      </c>
      <c r="L91" s="123">
        <f t="shared" si="22"/>
        <v>0</v>
      </c>
      <c r="M91" s="164">
        <f t="shared" si="23"/>
        <v>0.70000000000000018</v>
      </c>
      <c r="N91" s="165">
        <v>9.83</v>
      </c>
      <c r="O91" s="178">
        <f t="shared" si="24"/>
        <v>0.85193100000000022</v>
      </c>
      <c r="P91" s="72">
        <f t="shared" si="25"/>
        <v>9.6500000000000002E-2</v>
      </c>
      <c r="Q91" s="91">
        <f t="shared" si="26"/>
        <v>0.94843100000000025</v>
      </c>
      <c r="R91" s="11"/>
      <c r="S91" s="27"/>
    </row>
    <row r="92" spans="1:19" s="15" customFormat="1" ht="16.5" customHeight="1" x14ac:dyDescent="0.2">
      <c r="A92" s="88">
        <v>40614</v>
      </c>
      <c r="B92" s="116">
        <v>10.731</v>
      </c>
      <c r="C92" s="95">
        <f t="shared" si="18"/>
        <v>9.7744289999999978</v>
      </c>
      <c r="D92" s="95">
        <v>2.1</v>
      </c>
      <c r="E92" s="95">
        <v>1.4</v>
      </c>
      <c r="F92" s="176">
        <v>162.404</v>
      </c>
      <c r="G92" s="116">
        <f t="shared" si="19"/>
        <v>0.16240399999999999</v>
      </c>
      <c r="H92" s="176">
        <v>94.167000000000002</v>
      </c>
      <c r="I92" s="116">
        <f t="shared" si="20"/>
        <v>9.4167000000000001E-2</v>
      </c>
      <c r="J92" s="176">
        <v>0</v>
      </c>
      <c r="K92" s="95">
        <f t="shared" si="21"/>
        <v>0</v>
      </c>
      <c r="L92" s="123">
        <f t="shared" si="22"/>
        <v>0</v>
      </c>
      <c r="M92" s="164">
        <f t="shared" si="23"/>
        <v>0.70000000000000018</v>
      </c>
      <c r="N92" s="165">
        <v>9.31</v>
      </c>
      <c r="O92" s="178">
        <f t="shared" si="24"/>
        <v>0.86240400000000017</v>
      </c>
      <c r="P92" s="72">
        <f t="shared" si="25"/>
        <v>9.4167000000000001E-2</v>
      </c>
      <c r="Q92" s="91">
        <f t="shared" si="26"/>
        <v>0.95657100000000017</v>
      </c>
      <c r="R92" s="11"/>
      <c r="S92" s="27"/>
    </row>
    <row r="93" spans="1:19" s="15" customFormat="1" ht="16.5" customHeight="1" x14ac:dyDescent="0.2">
      <c r="A93" s="88">
        <v>40615</v>
      </c>
      <c r="B93" s="116">
        <v>10.358000000000001</v>
      </c>
      <c r="C93" s="95">
        <f t="shared" si="18"/>
        <v>8.9772829999999999</v>
      </c>
      <c r="D93" s="95">
        <v>2.1</v>
      </c>
      <c r="E93" s="95">
        <v>1.4</v>
      </c>
      <c r="F93" s="176">
        <v>164.05</v>
      </c>
      <c r="G93" s="116">
        <f t="shared" si="19"/>
        <v>0.16405</v>
      </c>
      <c r="H93" s="176">
        <v>516.66700000000003</v>
      </c>
      <c r="I93" s="116">
        <f t="shared" si="20"/>
        <v>0.51666699999999999</v>
      </c>
      <c r="J93" s="176">
        <v>0</v>
      </c>
      <c r="K93" s="95">
        <f t="shared" si="21"/>
        <v>0</v>
      </c>
      <c r="L93" s="123">
        <f t="shared" si="22"/>
        <v>0</v>
      </c>
      <c r="M93" s="164">
        <f t="shared" si="23"/>
        <v>0.70000000000000018</v>
      </c>
      <c r="N93" s="165">
        <v>9.02</v>
      </c>
      <c r="O93" s="178">
        <f t="shared" si="24"/>
        <v>0.86405000000000021</v>
      </c>
      <c r="P93" s="72">
        <f t="shared" si="25"/>
        <v>0.51666699999999999</v>
      </c>
      <c r="Q93" s="91">
        <f t="shared" si="26"/>
        <v>1.3807170000000002</v>
      </c>
      <c r="R93" s="11"/>
      <c r="S93" s="27"/>
    </row>
    <row r="94" spans="1:19" s="15" customFormat="1" ht="16.5" customHeight="1" x14ac:dyDescent="0.2">
      <c r="A94" s="88">
        <v>40616</v>
      </c>
      <c r="B94" s="116">
        <v>11.432</v>
      </c>
      <c r="C94" s="95">
        <f t="shared" si="18"/>
        <v>10.460431</v>
      </c>
      <c r="D94" s="95">
        <v>2.1</v>
      </c>
      <c r="E94" s="95">
        <v>1.4</v>
      </c>
      <c r="F94" s="176">
        <v>173.40199999999999</v>
      </c>
      <c r="G94" s="116">
        <f t="shared" si="19"/>
        <v>0.173402</v>
      </c>
      <c r="H94" s="176">
        <v>98.167000000000002</v>
      </c>
      <c r="I94" s="116">
        <f t="shared" si="20"/>
        <v>9.8167000000000004E-2</v>
      </c>
      <c r="J94" s="176">
        <v>0</v>
      </c>
      <c r="K94" s="95">
        <f t="shared" si="21"/>
        <v>0</v>
      </c>
      <c r="L94" s="123">
        <f t="shared" si="22"/>
        <v>0</v>
      </c>
      <c r="M94" s="164">
        <f t="shared" si="23"/>
        <v>0.70000000000000018</v>
      </c>
      <c r="N94" s="165">
        <v>10.08</v>
      </c>
      <c r="O94" s="178">
        <f t="shared" si="24"/>
        <v>0.87340200000000023</v>
      </c>
      <c r="P94" s="72">
        <f t="shared" si="25"/>
        <v>9.8167000000000004E-2</v>
      </c>
      <c r="Q94" s="91">
        <f t="shared" si="26"/>
        <v>0.97156900000000024</v>
      </c>
      <c r="R94" s="11"/>
      <c r="S94" s="27"/>
    </row>
    <row r="95" spans="1:19" s="15" customFormat="1" ht="16.5" customHeight="1" x14ac:dyDescent="0.2">
      <c r="A95" s="88">
        <v>40617</v>
      </c>
      <c r="B95" s="116">
        <v>11.151999999999999</v>
      </c>
      <c r="C95" s="95">
        <f t="shared" si="18"/>
        <v>10.184048000000001</v>
      </c>
      <c r="D95" s="95">
        <v>2.1</v>
      </c>
      <c r="E95" s="95">
        <v>1.4</v>
      </c>
      <c r="F95" s="176">
        <v>163.452</v>
      </c>
      <c r="G95" s="116">
        <f t="shared" si="19"/>
        <v>0.16345199999999999</v>
      </c>
      <c r="H95" s="176">
        <v>104.5</v>
      </c>
      <c r="I95" s="116">
        <f t="shared" si="20"/>
        <v>0.1045</v>
      </c>
      <c r="J95" s="176">
        <v>0</v>
      </c>
      <c r="K95" s="95">
        <f t="shared" si="21"/>
        <v>0</v>
      </c>
      <c r="L95" s="123">
        <f t="shared" si="22"/>
        <v>0</v>
      </c>
      <c r="M95" s="164">
        <f t="shared" si="23"/>
        <v>0.70000000000000018</v>
      </c>
      <c r="N95" s="165">
        <v>9.98</v>
      </c>
      <c r="O95" s="178">
        <f t="shared" si="24"/>
        <v>0.86345200000000011</v>
      </c>
      <c r="P95" s="72">
        <f t="shared" si="25"/>
        <v>0.1045</v>
      </c>
      <c r="Q95" s="91">
        <f t="shared" si="26"/>
        <v>0.96795200000000015</v>
      </c>
      <c r="R95" s="11"/>
      <c r="S95" s="27"/>
    </row>
    <row r="96" spans="1:19" s="15" customFormat="1" ht="16.5" customHeight="1" x14ac:dyDescent="0.2">
      <c r="A96" s="88">
        <v>40618</v>
      </c>
      <c r="B96" s="116">
        <v>10.827999999999999</v>
      </c>
      <c r="C96" s="95">
        <f t="shared" si="18"/>
        <v>9.8754039999999996</v>
      </c>
      <c r="D96" s="95">
        <v>2.1</v>
      </c>
      <c r="E96" s="95">
        <v>1.4</v>
      </c>
      <c r="F96" s="176">
        <v>155.596</v>
      </c>
      <c r="G96" s="116">
        <f t="shared" si="19"/>
        <v>0.15559600000000001</v>
      </c>
      <c r="H96" s="176">
        <v>97</v>
      </c>
      <c r="I96" s="116">
        <f t="shared" si="20"/>
        <v>9.7000000000000003E-2</v>
      </c>
      <c r="J96" s="176">
        <v>0</v>
      </c>
      <c r="K96" s="95">
        <f t="shared" si="21"/>
        <v>0</v>
      </c>
      <c r="L96" s="123">
        <f t="shared" si="22"/>
        <v>0</v>
      </c>
      <c r="M96" s="164">
        <f t="shared" si="23"/>
        <v>0.70000000000000018</v>
      </c>
      <c r="N96" s="165">
        <v>10.119999999999999</v>
      </c>
      <c r="O96" s="178">
        <f t="shared" si="24"/>
        <v>0.85559600000000025</v>
      </c>
      <c r="P96" s="72">
        <f t="shared" si="25"/>
        <v>9.7000000000000003E-2</v>
      </c>
      <c r="Q96" s="91">
        <f t="shared" si="26"/>
        <v>0.95259600000000022</v>
      </c>
      <c r="R96" s="11"/>
      <c r="S96" s="27"/>
    </row>
    <row r="97" spans="1:19" s="15" customFormat="1" ht="16.5" customHeight="1" x14ac:dyDescent="0.2">
      <c r="A97" s="88">
        <v>40619</v>
      </c>
      <c r="B97" s="116">
        <v>11.569000000000001</v>
      </c>
      <c r="C97" s="95">
        <f t="shared" si="18"/>
        <v>10.612189999999998</v>
      </c>
      <c r="D97" s="95">
        <v>2.1</v>
      </c>
      <c r="E97" s="95">
        <v>1.4</v>
      </c>
      <c r="F97" s="176">
        <v>160.31</v>
      </c>
      <c r="G97" s="116">
        <f t="shared" si="19"/>
        <v>0.16031000000000001</v>
      </c>
      <c r="H97" s="176">
        <v>96.5</v>
      </c>
      <c r="I97" s="116">
        <f t="shared" si="20"/>
        <v>9.6500000000000002E-2</v>
      </c>
      <c r="J97" s="176">
        <v>0</v>
      </c>
      <c r="K97" s="95">
        <f t="shared" si="21"/>
        <v>0</v>
      </c>
      <c r="L97" s="123">
        <f t="shared" si="22"/>
        <v>0</v>
      </c>
      <c r="M97" s="164">
        <f t="shared" si="23"/>
        <v>0.70000000000000018</v>
      </c>
      <c r="N97" s="165">
        <v>9.9700000000000006</v>
      </c>
      <c r="O97" s="178">
        <f t="shared" si="24"/>
        <v>0.86031000000000013</v>
      </c>
      <c r="P97" s="72">
        <f t="shared" si="25"/>
        <v>9.6500000000000002E-2</v>
      </c>
      <c r="Q97" s="91">
        <f t="shared" si="26"/>
        <v>0.95681000000000016</v>
      </c>
      <c r="R97" s="11"/>
      <c r="S97" s="27"/>
    </row>
    <row r="98" spans="1:19" s="15" customFormat="1" ht="16.5" customHeight="1" x14ac:dyDescent="0.2">
      <c r="A98" s="88">
        <v>40620</v>
      </c>
      <c r="B98" s="116">
        <v>11.491</v>
      </c>
      <c r="C98" s="95">
        <f t="shared" si="18"/>
        <v>10.531745999999998</v>
      </c>
      <c r="D98" s="95">
        <v>2.1</v>
      </c>
      <c r="E98" s="95">
        <v>1.4</v>
      </c>
      <c r="F98" s="176">
        <v>165.92099999999999</v>
      </c>
      <c r="G98" s="116">
        <f t="shared" si="19"/>
        <v>0.16592099999999999</v>
      </c>
      <c r="H98" s="176">
        <v>93.332999999999998</v>
      </c>
      <c r="I98" s="116">
        <f t="shared" si="20"/>
        <v>9.3332999999999999E-2</v>
      </c>
      <c r="J98" s="176">
        <v>0</v>
      </c>
      <c r="K98" s="95">
        <f t="shared" si="21"/>
        <v>0</v>
      </c>
      <c r="L98" s="123">
        <f t="shared" si="22"/>
        <v>0</v>
      </c>
      <c r="M98" s="164">
        <f t="shared" si="23"/>
        <v>0.70000000000000018</v>
      </c>
      <c r="N98" s="165">
        <v>9.39</v>
      </c>
      <c r="O98" s="178">
        <f t="shared" si="24"/>
        <v>0.86592100000000016</v>
      </c>
      <c r="P98" s="72">
        <f t="shared" si="25"/>
        <v>9.3332999999999999E-2</v>
      </c>
      <c r="Q98" s="91">
        <f t="shared" si="26"/>
        <v>0.95925400000000016</v>
      </c>
      <c r="R98" s="11"/>
      <c r="S98" s="27"/>
    </row>
    <row r="99" spans="1:19" s="15" customFormat="1" ht="16.5" customHeight="1" x14ac:dyDescent="0.2">
      <c r="A99" s="88">
        <v>40621</v>
      </c>
      <c r="B99" s="116">
        <v>11.510999999999999</v>
      </c>
      <c r="C99" s="95">
        <f t="shared" si="18"/>
        <v>10.548714</v>
      </c>
      <c r="D99" s="95">
        <v>2.1</v>
      </c>
      <c r="E99" s="95">
        <v>1.4</v>
      </c>
      <c r="F99" s="176">
        <v>172.953</v>
      </c>
      <c r="G99" s="116">
        <f t="shared" si="19"/>
        <v>0.172953</v>
      </c>
      <c r="H99" s="176">
        <v>89.332999999999998</v>
      </c>
      <c r="I99" s="116">
        <f t="shared" si="20"/>
        <v>8.9332999999999996E-2</v>
      </c>
      <c r="J99" s="176">
        <v>0</v>
      </c>
      <c r="K99" s="95">
        <f t="shared" si="21"/>
        <v>0</v>
      </c>
      <c r="L99" s="123">
        <f t="shared" si="22"/>
        <v>0</v>
      </c>
      <c r="M99" s="164">
        <f t="shared" si="23"/>
        <v>0.70000000000000018</v>
      </c>
      <c r="N99" s="165">
        <v>9.7200000000000006</v>
      </c>
      <c r="O99" s="178">
        <f t="shared" si="24"/>
        <v>0.8729530000000002</v>
      </c>
      <c r="P99" s="72">
        <f t="shared" si="25"/>
        <v>8.9332999999999996E-2</v>
      </c>
      <c r="Q99" s="91">
        <f t="shared" si="26"/>
        <v>0.9622860000000002</v>
      </c>
      <c r="R99" s="11"/>
      <c r="S99" s="27"/>
    </row>
    <row r="100" spans="1:19" s="15" customFormat="1" ht="16.5" customHeight="1" x14ac:dyDescent="0.2">
      <c r="A100" s="88">
        <v>40622</v>
      </c>
      <c r="B100" s="116">
        <v>11.311999999999999</v>
      </c>
      <c r="C100" s="95">
        <f t="shared" si="18"/>
        <v>10.351544000000001</v>
      </c>
      <c r="D100" s="95">
        <v>2.1</v>
      </c>
      <c r="E100" s="95">
        <v>1.4</v>
      </c>
      <c r="F100" s="176">
        <v>175.12299999999999</v>
      </c>
      <c r="G100" s="116">
        <f t="shared" si="19"/>
        <v>0.175123</v>
      </c>
      <c r="H100" s="176">
        <v>85.332999999999998</v>
      </c>
      <c r="I100" s="116">
        <f t="shared" si="20"/>
        <v>8.5332999999999992E-2</v>
      </c>
      <c r="J100" s="176">
        <v>0</v>
      </c>
      <c r="K100" s="95">
        <f t="shared" si="21"/>
        <v>0</v>
      </c>
      <c r="L100" s="123">
        <f t="shared" si="22"/>
        <v>0</v>
      </c>
      <c r="M100" s="164">
        <f t="shared" si="23"/>
        <v>0.70000000000000018</v>
      </c>
      <c r="N100" s="165">
        <v>9.49</v>
      </c>
      <c r="O100" s="178">
        <f t="shared" si="24"/>
        <v>0.87512300000000021</v>
      </c>
      <c r="P100" s="72">
        <f t="shared" si="25"/>
        <v>8.5332999999999992E-2</v>
      </c>
      <c r="Q100" s="91">
        <f t="shared" si="26"/>
        <v>0.9604560000000002</v>
      </c>
      <c r="R100" s="11"/>
      <c r="S100" s="27"/>
    </row>
    <row r="101" spans="1:19" s="15" customFormat="1" ht="16.5" customHeight="1" x14ac:dyDescent="0.2">
      <c r="A101" s="88">
        <v>40623</v>
      </c>
      <c r="B101" s="116">
        <v>12.516999999999999</v>
      </c>
      <c r="C101" s="95">
        <f t="shared" si="18"/>
        <v>11.554568</v>
      </c>
      <c r="D101" s="95">
        <v>2.1</v>
      </c>
      <c r="E101" s="95">
        <v>1.4</v>
      </c>
      <c r="F101" s="176">
        <v>178.26499999999999</v>
      </c>
      <c r="G101" s="116">
        <f t="shared" si="19"/>
        <v>0.17826499999999998</v>
      </c>
      <c r="H101" s="176">
        <v>84.167000000000002</v>
      </c>
      <c r="I101" s="116">
        <f t="shared" si="20"/>
        <v>8.4167000000000006E-2</v>
      </c>
      <c r="J101" s="176">
        <v>0</v>
      </c>
      <c r="K101" s="95">
        <f t="shared" si="21"/>
        <v>0</v>
      </c>
      <c r="L101" s="123">
        <f t="shared" si="22"/>
        <v>0</v>
      </c>
      <c r="M101" s="164">
        <f t="shared" si="23"/>
        <v>0.70000000000000018</v>
      </c>
      <c r="N101" s="165">
        <v>9.9600000000000009</v>
      </c>
      <c r="O101" s="178">
        <f t="shared" si="24"/>
        <v>0.87826500000000018</v>
      </c>
      <c r="P101" s="72">
        <f t="shared" si="25"/>
        <v>8.4167000000000006E-2</v>
      </c>
      <c r="Q101" s="91">
        <f t="shared" si="26"/>
        <v>0.96243200000000018</v>
      </c>
      <c r="R101" s="11"/>
      <c r="S101" s="27"/>
    </row>
    <row r="102" spans="1:19" s="15" customFormat="1" ht="16.5" customHeight="1" x14ac:dyDescent="0.2">
      <c r="A102" s="88">
        <v>40624</v>
      </c>
      <c r="B102" s="116">
        <v>12.083</v>
      </c>
      <c r="C102" s="95">
        <f t="shared" si="18"/>
        <v>11.136771</v>
      </c>
      <c r="D102" s="95">
        <v>2.1</v>
      </c>
      <c r="E102" s="95">
        <v>1.4</v>
      </c>
      <c r="F102" s="176">
        <v>172.72900000000001</v>
      </c>
      <c r="G102" s="116">
        <f t="shared" si="19"/>
        <v>0.17272900000000002</v>
      </c>
      <c r="H102" s="176">
        <v>73.5</v>
      </c>
      <c r="I102" s="116">
        <f t="shared" si="20"/>
        <v>7.3499999999999996E-2</v>
      </c>
      <c r="J102" s="176">
        <v>0</v>
      </c>
      <c r="K102" s="95">
        <f t="shared" si="21"/>
        <v>0</v>
      </c>
      <c r="L102" s="123">
        <f t="shared" si="22"/>
        <v>0</v>
      </c>
      <c r="M102" s="164">
        <f t="shared" si="23"/>
        <v>0.70000000000000018</v>
      </c>
      <c r="N102" s="165">
        <v>10.050000000000001</v>
      </c>
      <c r="O102" s="178">
        <f t="shared" si="24"/>
        <v>0.8727290000000002</v>
      </c>
      <c r="P102" s="72">
        <f t="shared" si="25"/>
        <v>7.3499999999999996E-2</v>
      </c>
      <c r="Q102" s="91">
        <f t="shared" si="26"/>
        <v>0.94622900000000021</v>
      </c>
      <c r="R102" s="11"/>
      <c r="S102" s="27"/>
    </row>
    <row r="103" spans="1:19" s="15" customFormat="1" ht="16.5" customHeight="1" x14ac:dyDescent="0.2">
      <c r="A103" s="88">
        <v>40625</v>
      </c>
      <c r="B103" s="116">
        <v>12.202</v>
      </c>
      <c r="C103" s="95">
        <f t="shared" si="18"/>
        <v>11.261064000000001</v>
      </c>
      <c r="D103" s="95">
        <v>2.1</v>
      </c>
      <c r="E103" s="95">
        <v>1.4</v>
      </c>
      <c r="F103" s="176">
        <v>173.10300000000001</v>
      </c>
      <c r="G103" s="116">
        <f t="shared" si="19"/>
        <v>0.17310300000000001</v>
      </c>
      <c r="H103" s="176">
        <v>67.832999999999998</v>
      </c>
      <c r="I103" s="116">
        <f t="shared" si="20"/>
        <v>6.7833000000000004E-2</v>
      </c>
      <c r="J103" s="176">
        <v>0</v>
      </c>
      <c r="K103" s="95">
        <f t="shared" si="21"/>
        <v>0</v>
      </c>
      <c r="L103" s="123">
        <f t="shared" si="22"/>
        <v>0</v>
      </c>
      <c r="M103" s="164">
        <f t="shared" si="23"/>
        <v>0.70000000000000018</v>
      </c>
      <c r="N103" s="165">
        <v>9.6999999999999993</v>
      </c>
      <c r="O103" s="178">
        <f t="shared" si="24"/>
        <v>0.87310300000000018</v>
      </c>
      <c r="P103" s="72">
        <f t="shared" si="25"/>
        <v>6.7833000000000004E-2</v>
      </c>
      <c r="Q103" s="91">
        <f t="shared" si="26"/>
        <v>0.94093600000000022</v>
      </c>
      <c r="R103" s="11"/>
      <c r="S103" s="27"/>
    </row>
    <row r="104" spans="1:19" s="15" customFormat="1" ht="16.5" customHeight="1" x14ac:dyDescent="0.2">
      <c r="A104" s="88">
        <v>40626</v>
      </c>
      <c r="B104" s="116">
        <v>11.39</v>
      </c>
      <c r="C104" s="95">
        <f t="shared" si="18"/>
        <v>10.460128999999998</v>
      </c>
      <c r="D104" s="95">
        <v>2.1</v>
      </c>
      <c r="E104" s="95">
        <v>1.4</v>
      </c>
      <c r="F104" s="176">
        <v>159.03800000000001</v>
      </c>
      <c r="G104" s="116">
        <f t="shared" si="19"/>
        <v>0.15903800000000001</v>
      </c>
      <c r="H104" s="176">
        <v>70.832999999999998</v>
      </c>
      <c r="I104" s="116">
        <f t="shared" si="20"/>
        <v>7.0832999999999993E-2</v>
      </c>
      <c r="J104" s="176">
        <v>0</v>
      </c>
      <c r="K104" s="95">
        <f t="shared" si="21"/>
        <v>0</v>
      </c>
      <c r="L104" s="123">
        <f t="shared" si="22"/>
        <v>0</v>
      </c>
      <c r="M104" s="164">
        <f t="shared" si="23"/>
        <v>0.70000000000000018</v>
      </c>
      <c r="N104" s="165">
        <v>10.11</v>
      </c>
      <c r="O104" s="178">
        <f t="shared" si="24"/>
        <v>0.85903800000000019</v>
      </c>
      <c r="P104" s="72">
        <f t="shared" si="25"/>
        <v>7.0832999999999993E-2</v>
      </c>
      <c r="Q104" s="91">
        <f t="shared" si="26"/>
        <v>0.92987100000000023</v>
      </c>
      <c r="R104" s="11"/>
      <c r="S104" s="27"/>
    </row>
    <row r="105" spans="1:19" s="15" customFormat="1" ht="16.5" customHeight="1" x14ac:dyDescent="0.2">
      <c r="A105" s="88">
        <v>40627</v>
      </c>
      <c r="B105" s="116">
        <v>11.189</v>
      </c>
      <c r="C105" s="95">
        <f t="shared" si="18"/>
        <v>10.248415999999999</v>
      </c>
      <c r="D105" s="95">
        <v>2.1</v>
      </c>
      <c r="E105" s="95">
        <v>1.4</v>
      </c>
      <c r="F105" s="176">
        <v>167.417</v>
      </c>
      <c r="G105" s="116">
        <f t="shared" si="19"/>
        <v>0.16741700000000001</v>
      </c>
      <c r="H105" s="176">
        <v>73.167000000000002</v>
      </c>
      <c r="I105" s="116">
        <f t="shared" si="20"/>
        <v>7.3166999999999996E-2</v>
      </c>
      <c r="J105" s="176">
        <v>0</v>
      </c>
      <c r="K105" s="95">
        <f t="shared" si="21"/>
        <v>0</v>
      </c>
      <c r="L105" s="123">
        <f t="shared" si="22"/>
        <v>0</v>
      </c>
      <c r="M105" s="164">
        <f t="shared" si="23"/>
        <v>0.70000000000000018</v>
      </c>
      <c r="N105" s="165">
        <v>9.42</v>
      </c>
      <c r="O105" s="178">
        <f t="shared" si="24"/>
        <v>0.86741700000000022</v>
      </c>
      <c r="P105" s="72">
        <f t="shared" si="25"/>
        <v>7.3166999999999996E-2</v>
      </c>
      <c r="Q105" s="91">
        <f t="shared" si="26"/>
        <v>0.9405840000000002</v>
      </c>
      <c r="R105" s="11"/>
      <c r="S105" s="27"/>
    </row>
    <row r="106" spans="1:19" s="15" customFormat="1" ht="16.5" customHeight="1" x14ac:dyDescent="0.2">
      <c r="A106" s="88">
        <v>40628</v>
      </c>
      <c r="B106" s="116">
        <v>10.356999999999999</v>
      </c>
      <c r="C106" s="95">
        <f t="shared" si="18"/>
        <v>9.425218000000001</v>
      </c>
      <c r="D106" s="95">
        <v>2.1</v>
      </c>
      <c r="E106" s="95">
        <v>1.4</v>
      </c>
      <c r="F106" s="176">
        <v>161.28200000000001</v>
      </c>
      <c r="G106" s="116">
        <f t="shared" si="19"/>
        <v>0.16128200000000001</v>
      </c>
      <c r="H106" s="176">
        <v>70.5</v>
      </c>
      <c r="I106" s="116">
        <f t="shared" si="20"/>
        <v>7.0499999999999993E-2</v>
      </c>
      <c r="J106" s="176">
        <v>0</v>
      </c>
      <c r="K106" s="95">
        <f t="shared" si="21"/>
        <v>0</v>
      </c>
      <c r="L106" s="123">
        <f t="shared" si="22"/>
        <v>0</v>
      </c>
      <c r="M106" s="164">
        <f t="shared" si="23"/>
        <v>0.70000000000000018</v>
      </c>
      <c r="N106" s="165">
        <v>9.06</v>
      </c>
      <c r="O106" s="178">
        <f t="shared" si="24"/>
        <v>0.86128200000000021</v>
      </c>
      <c r="P106" s="72">
        <f t="shared" si="25"/>
        <v>7.0499999999999993E-2</v>
      </c>
      <c r="Q106" s="91">
        <f t="shared" si="26"/>
        <v>0.93178200000000022</v>
      </c>
      <c r="R106" s="11"/>
      <c r="S106" s="27"/>
    </row>
    <row r="107" spans="1:19" s="15" customFormat="1" ht="16.5" customHeight="1" x14ac:dyDescent="0.2">
      <c r="A107" s="88">
        <v>40629</v>
      </c>
      <c r="B107" s="116">
        <v>11.034000000000001</v>
      </c>
      <c r="C107" s="95">
        <f t="shared" si="18"/>
        <v>10.100573000000001</v>
      </c>
      <c r="D107" s="95">
        <v>2.1</v>
      </c>
      <c r="E107" s="95">
        <v>1.4</v>
      </c>
      <c r="F107" s="176">
        <v>166.59399999999999</v>
      </c>
      <c r="G107" s="116">
        <f t="shared" si="19"/>
        <v>0.16659399999999999</v>
      </c>
      <c r="H107" s="176">
        <v>66.832999999999998</v>
      </c>
      <c r="I107" s="116">
        <f t="shared" si="20"/>
        <v>6.6833000000000004E-2</v>
      </c>
      <c r="J107" s="176">
        <v>0</v>
      </c>
      <c r="K107" s="95">
        <f t="shared" si="21"/>
        <v>0</v>
      </c>
      <c r="L107" s="123">
        <f t="shared" si="22"/>
        <v>0</v>
      </c>
      <c r="M107" s="164">
        <f t="shared" si="23"/>
        <v>0.70000000000000018</v>
      </c>
      <c r="N107" s="165">
        <v>9.61</v>
      </c>
      <c r="O107" s="178">
        <f t="shared" si="24"/>
        <v>0.8665940000000002</v>
      </c>
      <c r="P107" s="72">
        <f t="shared" si="25"/>
        <v>6.6833000000000004E-2</v>
      </c>
      <c r="Q107" s="91">
        <f t="shared" si="26"/>
        <v>0.93342700000000023</v>
      </c>
      <c r="R107" s="11"/>
      <c r="S107" s="27"/>
    </row>
    <row r="108" spans="1:19" s="15" customFormat="1" ht="16.5" customHeight="1" x14ac:dyDescent="0.2">
      <c r="A108" s="88">
        <v>40630</v>
      </c>
      <c r="B108" s="116">
        <v>11.895</v>
      </c>
      <c r="C108" s="95">
        <f>B108-G108-I108-M108</f>
        <v>10.954549</v>
      </c>
      <c r="D108" s="95">
        <v>2.1</v>
      </c>
      <c r="E108" s="95">
        <v>1.4</v>
      </c>
      <c r="F108" s="176">
        <v>167.11799999999999</v>
      </c>
      <c r="G108" s="116">
        <f t="shared" si="19"/>
        <v>0.16711799999999999</v>
      </c>
      <c r="H108" s="176">
        <v>73.332999999999998</v>
      </c>
      <c r="I108" s="116">
        <f t="shared" si="20"/>
        <v>7.3332999999999995E-2</v>
      </c>
      <c r="J108" s="176">
        <v>0</v>
      </c>
      <c r="K108" s="95">
        <f t="shared" si="21"/>
        <v>0</v>
      </c>
      <c r="L108" s="123">
        <f t="shared" si="22"/>
        <v>0</v>
      </c>
      <c r="M108" s="164">
        <f>D108-E108</f>
        <v>0.70000000000000018</v>
      </c>
      <c r="N108" s="165">
        <v>9.73</v>
      </c>
      <c r="O108" s="178">
        <f>G108+L108+M108</f>
        <v>0.86711800000000017</v>
      </c>
      <c r="P108" s="72">
        <f t="shared" si="25"/>
        <v>7.3332999999999995E-2</v>
      </c>
      <c r="Q108" s="91">
        <f t="shared" si="26"/>
        <v>0.94045100000000015</v>
      </c>
      <c r="R108" s="11"/>
      <c r="S108" s="27"/>
    </row>
    <row r="109" spans="1:19" s="15" customFormat="1" ht="16.5" customHeight="1" x14ac:dyDescent="0.2">
      <c r="A109" s="88">
        <v>40631</v>
      </c>
      <c r="B109" s="116">
        <v>11.930999999999999</v>
      </c>
      <c r="C109" s="95">
        <f>B109-G109-I109-M109</f>
        <v>10.984262999999999</v>
      </c>
      <c r="D109" s="95">
        <v>2.1</v>
      </c>
      <c r="E109" s="95">
        <v>1.4</v>
      </c>
      <c r="F109" s="176">
        <v>166.07</v>
      </c>
      <c r="G109" s="116">
        <f t="shared" si="19"/>
        <v>0.16607</v>
      </c>
      <c r="H109" s="176">
        <v>80.667000000000002</v>
      </c>
      <c r="I109" s="116">
        <f t="shared" si="20"/>
        <v>8.0667000000000003E-2</v>
      </c>
      <c r="J109" s="176">
        <v>0</v>
      </c>
      <c r="K109" s="95">
        <f t="shared" si="21"/>
        <v>0</v>
      </c>
      <c r="L109" s="123">
        <f t="shared" si="22"/>
        <v>0</v>
      </c>
      <c r="M109" s="164">
        <f>D109-E109</f>
        <v>0.70000000000000018</v>
      </c>
      <c r="N109" s="165">
        <v>9.49</v>
      </c>
      <c r="O109" s="178">
        <f>G109+L109+M109</f>
        <v>0.86607000000000012</v>
      </c>
      <c r="P109" s="72">
        <f t="shared" si="25"/>
        <v>8.0667000000000003E-2</v>
      </c>
      <c r="Q109" s="91">
        <f t="shared" si="26"/>
        <v>0.94673700000000016</v>
      </c>
      <c r="R109" s="11"/>
      <c r="S109" s="27"/>
    </row>
    <row r="110" spans="1:19" s="15" customFormat="1" ht="16.5" customHeight="1" x14ac:dyDescent="0.2">
      <c r="A110" s="88">
        <v>40632</v>
      </c>
      <c r="B110" s="116">
        <v>11.595000000000001</v>
      </c>
      <c r="C110" s="95">
        <f>B110-G110-I110-M110</f>
        <v>10.654722</v>
      </c>
      <c r="D110" s="95">
        <v>2.1</v>
      </c>
      <c r="E110" s="95">
        <v>1.4</v>
      </c>
      <c r="F110" s="176">
        <v>162.77799999999999</v>
      </c>
      <c r="G110" s="116">
        <f t="shared" si="19"/>
        <v>0.16277799999999998</v>
      </c>
      <c r="H110" s="176">
        <v>77.5</v>
      </c>
      <c r="I110" s="116">
        <f t="shared" si="20"/>
        <v>7.7499999999999999E-2</v>
      </c>
      <c r="J110" s="176">
        <v>0</v>
      </c>
      <c r="K110" s="95">
        <f t="shared" si="21"/>
        <v>0</v>
      </c>
      <c r="L110" s="123">
        <f t="shared" si="22"/>
        <v>0</v>
      </c>
      <c r="M110" s="164">
        <f>D110-E110</f>
        <v>0.70000000000000018</v>
      </c>
      <c r="N110" s="165">
        <v>11.15</v>
      </c>
      <c r="O110" s="178">
        <f>G110+L110+M110</f>
        <v>0.86277800000000016</v>
      </c>
      <c r="P110" s="72">
        <f t="shared" si="25"/>
        <v>7.7499999999999999E-2</v>
      </c>
      <c r="Q110" s="91">
        <f t="shared" si="26"/>
        <v>0.94027800000000017</v>
      </c>
      <c r="R110" s="11"/>
      <c r="S110" s="27"/>
    </row>
    <row r="111" spans="1:19" s="15" customFormat="1" ht="16.5" customHeight="1" x14ac:dyDescent="0.2">
      <c r="A111" s="88">
        <v>40633</v>
      </c>
      <c r="B111" s="116">
        <v>11.173999999999999</v>
      </c>
      <c r="C111" s="95">
        <f t="shared" si="18"/>
        <v>10.229613000000001</v>
      </c>
      <c r="D111" s="95">
        <v>2.1</v>
      </c>
      <c r="E111" s="95">
        <v>1.4</v>
      </c>
      <c r="F111" s="176">
        <v>162.554</v>
      </c>
      <c r="G111" s="116">
        <f t="shared" si="19"/>
        <v>0.162554</v>
      </c>
      <c r="H111" s="176">
        <v>81.832999999999998</v>
      </c>
      <c r="I111" s="116">
        <f t="shared" si="20"/>
        <v>8.1833000000000003E-2</v>
      </c>
      <c r="J111" s="176">
        <v>0</v>
      </c>
      <c r="K111" s="95">
        <f t="shared" si="21"/>
        <v>0</v>
      </c>
      <c r="L111" s="123">
        <f t="shared" si="22"/>
        <v>0</v>
      </c>
      <c r="M111" s="164">
        <f t="shared" si="23"/>
        <v>0.70000000000000018</v>
      </c>
      <c r="N111" s="165">
        <v>11.5</v>
      </c>
      <c r="O111" s="178">
        <f t="shared" si="24"/>
        <v>0.86255400000000015</v>
      </c>
      <c r="P111" s="72">
        <f t="shared" si="25"/>
        <v>8.1833000000000003E-2</v>
      </c>
      <c r="Q111" s="91">
        <f t="shared" si="26"/>
        <v>0.9443870000000002</v>
      </c>
      <c r="R111" s="11"/>
      <c r="S111" s="27"/>
    </row>
    <row r="112" spans="1:19" s="15" customFormat="1" ht="11.25" x14ac:dyDescent="0.2">
      <c r="A112" s="35"/>
      <c r="B112" s="66"/>
      <c r="C112" s="10"/>
      <c r="D112" s="10"/>
      <c r="E112" s="13"/>
      <c r="F112" s="10"/>
      <c r="G112" s="115"/>
      <c r="H112" s="36"/>
      <c r="I112" s="36"/>
      <c r="J112" s="36"/>
      <c r="K112" s="36"/>
      <c r="L112" s="10"/>
      <c r="M112" s="13"/>
      <c r="N112" s="13"/>
      <c r="O112" s="11"/>
      <c r="P112" s="11"/>
      <c r="Q112" s="11"/>
      <c r="R112" s="11"/>
      <c r="S112" s="27"/>
    </row>
    <row r="113" spans="1:19" s="15" customFormat="1" ht="11.25" x14ac:dyDescent="0.2">
      <c r="A113" s="35"/>
      <c r="B113" s="66"/>
      <c r="C113" s="10"/>
      <c r="D113" s="10"/>
      <c r="E113" s="13"/>
      <c r="F113" s="10"/>
      <c r="G113" s="115"/>
      <c r="H113" s="36"/>
      <c r="I113" s="36"/>
      <c r="J113" s="36"/>
      <c r="K113" s="36"/>
      <c r="L113" s="10"/>
      <c r="M113" s="13"/>
      <c r="N113" s="13"/>
      <c r="O113" s="11"/>
      <c r="P113" s="11"/>
      <c r="Q113" s="11"/>
      <c r="R113" s="11"/>
      <c r="S113" s="27"/>
    </row>
    <row r="114" spans="1:19" s="15" customFormat="1" ht="11.25" x14ac:dyDescent="0.2">
      <c r="A114" s="35"/>
      <c r="B114" s="66"/>
      <c r="C114" s="10"/>
      <c r="D114" s="10"/>
      <c r="E114" s="13"/>
      <c r="F114" s="10"/>
      <c r="G114" s="115"/>
      <c r="H114" s="36"/>
      <c r="I114" s="36"/>
      <c r="J114" s="36"/>
      <c r="K114" s="36"/>
      <c r="L114" s="10"/>
      <c r="M114" s="13"/>
      <c r="N114" s="13"/>
      <c r="O114" s="11"/>
      <c r="P114" s="11"/>
      <c r="Q114" s="11"/>
      <c r="R114" s="11"/>
      <c r="S114" s="27"/>
    </row>
    <row r="115" spans="1:19" s="15" customFormat="1" ht="12" thickBot="1" x14ac:dyDescent="0.25">
      <c r="A115" s="35"/>
      <c r="B115" s="66"/>
      <c r="C115" s="10"/>
      <c r="D115" s="10"/>
      <c r="E115" s="13"/>
      <c r="F115" s="10"/>
      <c r="G115" s="115"/>
      <c r="H115" s="36"/>
      <c r="I115" s="36"/>
      <c r="J115" s="36"/>
      <c r="K115" s="36"/>
      <c r="L115" s="10"/>
      <c r="M115" s="13"/>
      <c r="N115" s="13"/>
      <c r="O115" s="11"/>
      <c r="P115" s="11"/>
      <c r="Q115" s="11"/>
      <c r="R115" s="11"/>
      <c r="S115" s="27"/>
    </row>
    <row r="116" spans="1:19" s="15" customFormat="1" ht="36.75" customHeight="1" x14ac:dyDescent="0.2">
      <c r="A116" s="406" t="s">
        <v>0</v>
      </c>
      <c r="B116" s="419" t="s">
        <v>5</v>
      </c>
      <c r="C116" s="406" t="s">
        <v>7</v>
      </c>
      <c r="D116" s="406" t="s">
        <v>9</v>
      </c>
      <c r="E116" s="406" t="s">
        <v>32</v>
      </c>
      <c r="F116" s="406" t="s">
        <v>12</v>
      </c>
      <c r="G116" s="406" t="s">
        <v>12</v>
      </c>
      <c r="H116" s="406" t="s">
        <v>11</v>
      </c>
      <c r="I116" s="406" t="s">
        <v>11</v>
      </c>
      <c r="J116" s="406" t="s">
        <v>15</v>
      </c>
      <c r="K116" s="406" t="s">
        <v>52</v>
      </c>
      <c r="L116" s="406" t="s">
        <v>61</v>
      </c>
      <c r="M116" s="410" t="s">
        <v>62</v>
      </c>
      <c r="N116" s="406" t="s">
        <v>63</v>
      </c>
      <c r="O116" s="406" t="s">
        <v>64</v>
      </c>
      <c r="P116" s="406" t="s">
        <v>65</v>
      </c>
      <c r="Q116" s="406" t="s">
        <v>66</v>
      </c>
      <c r="R116" s="11"/>
      <c r="S116" s="27"/>
    </row>
    <row r="117" spans="1:19" s="15" customFormat="1" ht="11.25" x14ac:dyDescent="0.2">
      <c r="A117" s="407"/>
      <c r="B117" s="420"/>
      <c r="C117" s="407"/>
      <c r="D117" s="413"/>
      <c r="E117" s="413"/>
      <c r="F117" s="413"/>
      <c r="G117" s="413"/>
      <c r="H117" s="407"/>
      <c r="I117" s="407"/>
      <c r="J117" s="407"/>
      <c r="K117" s="407"/>
      <c r="L117" s="407"/>
      <c r="M117" s="411"/>
      <c r="N117" s="413"/>
      <c r="O117" s="407"/>
      <c r="P117" s="407"/>
      <c r="Q117" s="407"/>
      <c r="R117" s="11"/>
      <c r="S117" s="27"/>
    </row>
    <row r="118" spans="1:19" s="15" customFormat="1" ht="12" thickBot="1" x14ac:dyDescent="0.25">
      <c r="A118" s="415"/>
      <c r="B118" s="421"/>
      <c r="C118" s="408"/>
      <c r="D118" s="414"/>
      <c r="E118" s="414"/>
      <c r="F118" s="414"/>
      <c r="G118" s="414"/>
      <c r="H118" s="408"/>
      <c r="I118" s="408"/>
      <c r="J118" s="408"/>
      <c r="K118" s="408"/>
      <c r="L118" s="415"/>
      <c r="M118" s="412"/>
      <c r="N118" s="414"/>
      <c r="O118" s="408"/>
      <c r="P118" s="408"/>
      <c r="Q118" s="408"/>
      <c r="R118" s="11"/>
      <c r="S118" s="27"/>
    </row>
    <row r="119" spans="1:19" s="15" customFormat="1" ht="16.5" customHeight="1" x14ac:dyDescent="0.2">
      <c r="A119" s="141">
        <v>40634</v>
      </c>
      <c r="B119" s="116">
        <v>11.441000000000001</v>
      </c>
      <c r="C119" s="94">
        <f>B119-G119-I119-M119</f>
        <v>10.402799000000002</v>
      </c>
      <c r="D119" s="95">
        <v>2.4</v>
      </c>
      <c r="E119" s="95">
        <v>1.6</v>
      </c>
      <c r="F119" s="176">
        <v>156.86799999999999</v>
      </c>
      <c r="G119" s="118">
        <f>F119/1000</f>
        <v>0.15686800000000001</v>
      </c>
      <c r="H119" s="176">
        <v>81.332999999999998</v>
      </c>
      <c r="I119" s="118">
        <f>H119/1000</f>
        <v>8.1333000000000003E-2</v>
      </c>
      <c r="J119" s="122">
        <v>0</v>
      </c>
      <c r="K119" s="119">
        <f>J119/1000</f>
        <v>0</v>
      </c>
      <c r="L119" s="120">
        <f>K119*0.05</f>
        <v>0</v>
      </c>
      <c r="M119" s="121">
        <f>D119-E119</f>
        <v>0.79999999999999982</v>
      </c>
      <c r="N119" s="73">
        <v>11.55</v>
      </c>
      <c r="O119" s="142">
        <f>G119+L119+M119</f>
        <v>0.95686799999999983</v>
      </c>
      <c r="P119" s="142">
        <f>I119+K119-L119</f>
        <v>8.1333000000000003E-2</v>
      </c>
      <c r="Q119" s="143">
        <f>O119+P119</f>
        <v>1.0382009999999999</v>
      </c>
      <c r="R119" s="11"/>
      <c r="S119" s="27"/>
    </row>
    <row r="120" spans="1:19" s="15" customFormat="1" ht="16.5" customHeight="1" x14ac:dyDescent="0.2">
      <c r="A120" s="141">
        <v>40635</v>
      </c>
      <c r="B120" s="116">
        <v>10.601000000000001</v>
      </c>
      <c r="C120" s="95">
        <f t="shared" ref="C120:C145" si="27">B120-G120-I120-M120</f>
        <v>9.5589460000000024</v>
      </c>
      <c r="D120" s="95">
        <v>2.4</v>
      </c>
      <c r="E120" s="95">
        <v>1.6</v>
      </c>
      <c r="F120" s="176">
        <v>162.554</v>
      </c>
      <c r="G120" s="116">
        <f t="shared" ref="G120:G148" si="28">F120/1000</f>
        <v>0.162554</v>
      </c>
      <c r="H120" s="176">
        <v>79.5</v>
      </c>
      <c r="I120" s="116">
        <f t="shared" ref="I120:I148" si="29">H120/1000</f>
        <v>7.9500000000000001E-2</v>
      </c>
      <c r="J120" s="117">
        <v>0</v>
      </c>
      <c r="K120" s="95">
        <f t="shared" ref="K120:K148" si="30">J120/1000</f>
        <v>0</v>
      </c>
      <c r="L120" s="123">
        <f t="shared" ref="L120:L148" si="31">K120*0.05</f>
        <v>0</v>
      </c>
      <c r="M120" s="124">
        <f t="shared" ref="M120:M145" si="32">D120-E120</f>
        <v>0.79999999999999982</v>
      </c>
      <c r="N120" s="73">
        <v>10.56</v>
      </c>
      <c r="O120" s="144">
        <f t="shared" ref="O120:O145" si="33">G120+L120+M120</f>
        <v>0.9625539999999998</v>
      </c>
      <c r="P120" s="144">
        <f t="shared" ref="P120:P148" si="34">I120+K120-L120</f>
        <v>7.9500000000000001E-2</v>
      </c>
      <c r="Q120" s="145">
        <f>O120+P120</f>
        <v>1.0420539999999998</v>
      </c>
      <c r="R120" s="11"/>
      <c r="S120" s="27"/>
    </row>
    <row r="121" spans="1:19" s="15" customFormat="1" ht="16.5" customHeight="1" x14ac:dyDescent="0.2">
      <c r="A121" s="141">
        <v>40636</v>
      </c>
      <c r="B121" s="116">
        <v>11.587999999999999</v>
      </c>
      <c r="C121" s="95">
        <f t="shared" si="27"/>
        <v>10.536270999999999</v>
      </c>
      <c r="D121" s="95">
        <v>2.4</v>
      </c>
      <c r="E121" s="95">
        <v>1.6</v>
      </c>
      <c r="F121" s="176">
        <v>172.72900000000001</v>
      </c>
      <c r="G121" s="116">
        <f t="shared" si="28"/>
        <v>0.17272900000000002</v>
      </c>
      <c r="H121" s="176">
        <v>79</v>
      </c>
      <c r="I121" s="116">
        <f t="shared" si="29"/>
        <v>7.9000000000000001E-2</v>
      </c>
      <c r="J121" s="122">
        <v>0</v>
      </c>
      <c r="K121" s="95">
        <f t="shared" si="30"/>
        <v>0</v>
      </c>
      <c r="L121" s="123">
        <f t="shared" si="31"/>
        <v>0</v>
      </c>
      <c r="M121" s="124">
        <f t="shared" si="32"/>
        <v>0.79999999999999982</v>
      </c>
      <c r="N121" s="73">
        <v>10.43</v>
      </c>
      <c r="O121" s="144">
        <f t="shared" si="33"/>
        <v>0.97272899999999984</v>
      </c>
      <c r="P121" s="144">
        <f t="shared" si="34"/>
        <v>7.9000000000000001E-2</v>
      </c>
      <c r="Q121" s="145">
        <f t="shared" ref="Q121:Q148" si="35">O121+P121</f>
        <v>1.0517289999999999</v>
      </c>
      <c r="R121" s="11"/>
      <c r="S121" s="27"/>
    </row>
    <row r="122" spans="1:19" s="15" customFormat="1" ht="16.5" customHeight="1" x14ac:dyDescent="0.2">
      <c r="A122" s="141">
        <v>40637</v>
      </c>
      <c r="B122" s="116">
        <v>12.648</v>
      </c>
      <c r="C122" s="95">
        <f t="shared" si="27"/>
        <v>11.592794999999999</v>
      </c>
      <c r="D122" s="95">
        <v>2.4</v>
      </c>
      <c r="E122" s="95">
        <v>1.6</v>
      </c>
      <c r="F122" s="176">
        <v>172.20500000000001</v>
      </c>
      <c r="G122" s="116">
        <f t="shared" si="28"/>
        <v>0.17220500000000002</v>
      </c>
      <c r="H122" s="176">
        <v>83</v>
      </c>
      <c r="I122" s="116">
        <f t="shared" si="29"/>
        <v>8.3000000000000004E-2</v>
      </c>
      <c r="J122" s="117">
        <v>0</v>
      </c>
      <c r="K122" s="95">
        <f t="shared" si="30"/>
        <v>0</v>
      </c>
      <c r="L122" s="123">
        <f t="shared" si="31"/>
        <v>0</v>
      </c>
      <c r="M122" s="124">
        <f t="shared" si="32"/>
        <v>0.79999999999999982</v>
      </c>
      <c r="N122" s="73">
        <v>11.05</v>
      </c>
      <c r="O122" s="144">
        <f t="shared" si="33"/>
        <v>0.97220499999999987</v>
      </c>
      <c r="P122" s="144">
        <f t="shared" si="34"/>
        <v>8.3000000000000004E-2</v>
      </c>
      <c r="Q122" s="145">
        <f t="shared" si="35"/>
        <v>1.0552049999999999</v>
      </c>
      <c r="R122" s="11"/>
      <c r="S122" s="27"/>
    </row>
    <row r="123" spans="1:19" s="15" customFormat="1" ht="16.5" customHeight="1" x14ac:dyDescent="0.2">
      <c r="A123" s="141">
        <v>40638</v>
      </c>
      <c r="B123" s="116">
        <v>11.034000000000001</v>
      </c>
      <c r="C123" s="95">
        <f t="shared" si="27"/>
        <v>10.069317000000002</v>
      </c>
      <c r="D123" s="95">
        <v>2.4</v>
      </c>
      <c r="E123" s="95">
        <v>1.6</v>
      </c>
      <c r="F123" s="176">
        <v>164.35</v>
      </c>
      <c r="G123" s="116">
        <f t="shared" si="28"/>
        <v>0.16435</v>
      </c>
      <c r="H123" s="176">
        <v>0.33300000000000002</v>
      </c>
      <c r="I123" s="116">
        <f t="shared" si="29"/>
        <v>3.3300000000000002E-4</v>
      </c>
      <c r="J123" s="122">
        <v>0</v>
      </c>
      <c r="K123" s="95">
        <f t="shared" si="30"/>
        <v>0</v>
      </c>
      <c r="L123" s="123">
        <f t="shared" si="31"/>
        <v>0</v>
      </c>
      <c r="M123" s="124">
        <f t="shared" si="32"/>
        <v>0.79999999999999982</v>
      </c>
      <c r="N123" s="73">
        <v>12.26</v>
      </c>
      <c r="O123" s="144">
        <f t="shared" si="33"/>
        <v>0.96434999999999982</v>
      </c>
      <c r="P123" s="144">
        <f t="shared" si="34"/>
        <v>3.3300000000000002E-4</v>
      </c>
      <c r="Q123" s="145">
        <f t="shared" si="35"/>
        <v>0.96468299999999985</v>
      </c>
      <c r="R123" s="11"/>
      <c r="S123" s="27"/>
    </row>
    <row r="124" spans="1:19" s="15" customFormat="1" ht="16.5" customHeight="1" x14ac:dyDescent="0.2">
      <c r="A124" s="141">
        <v>40639</v>
      </c>
      <c r="B124" s="116">
        <v>12.263</v>
      </c>
      <c r="C124" s="95">
        <f t="shared" si="27"/>
        <v>11.244876999999999</v>
      </c>
      <c r="D124" s="95">
        <v>2.4</v>
      </c>
      <c r="E124" s="95">
        <v>1.6</v>
      </c>
      <c r="F124" s="176">
        <v>161.95599999999999</v>
      </c>
      <c r="G124" s="116">
        <f t="shared" si="28"/>
        <v>0.16195599999999999</v>
      </c>
      <c r="H124" s="176">
        <v>56.167000000000002</v>
      </c>
      <c r="I124" s="116">
        <f t="shared" si="29"/>
        <v>5.6167000000000002E-2</v>
      </c>
      <c r="J124" s="117">
        <v>0</v>
      </c>
      <c r="K124" s="95">
        <f t="shared" si="30"/>
        <v>0</v>
      </c>
      <c r="L124" s="123">
        <f t="shared" si="31"/>
        <v>0</v>
      </c>
      <c r="M124" s="124">
        <f t="shared" si="32"/>
        <v>0.79999999999999982</v>
      </c>
      <c r="N124" s="73">
        <v>10.95</v>
      </c>
      <c r="O124" s="144">
        <f t="shared" si="33"/>
        <v>0.96195599999999981</v>
      </c>
      <c r="P124" s="144">
        <f t="shared" si="34"/>
        <v>5.6167000000000002E-2</v>
      </c>
      <c r="Q124" s="145">
        <f t="shared" si="35"/>
        <v>1.0181229999999999</v>
      </c>
      <c r="R124" s="11"/>
      <c r="S124" s="27"/>
    </row>
    <row r="125" spans="1:19" s="15" customFormat="1" ht="16.5" customHeight="1" x14ac:dyDescent="0.2">
      <c r="A125" s="141">
        <v>40640</v>
      </c>
      <c r="B125" s="116">
        <v>11.619</v>
      </c>
      <c r="C125" s="95">
        <f t="shared" si="27"/>
        <v>10.541359</v>
      </c>
      <c r="D125" s="95">
        <v>2.4</v>
      </c>
      <c r="E125" s="95">
        <v>1.6</v>
      </c>
      <c r="F125" s="176">
        <v>167.64099999999999</v>
      </c>
      <c r="G125" s="116">
        <f t="shared" si="28"/>
        <v>0.16764099999999998</v>
      </c>
      <c r="H125" s="176">
        <v>110</v>
      </c>
      <c r="I125" s="116">
        <f t="shared" si="29"/>
        <v>0.11</v>
      </c>
      <c r="J125" s="122">
        <v>0</v>
      </c>
      <c r="K125" s="95">
        <f t="shared" si="30"/>
        <v>0</v>
      </c>
      <c r="L125" s="123">
        <f t="shared" si="31"/>
        <v>0</v>
      </c>
      <c r="M125" s="124">
        <f t="shared" si="32"/>
        <v>0.79999999999999982</v>
      </c>
      <c r="N125" s="73">
        <v>10.83</v>
      </c>
      <c r="O125" s="144">
        <f t="shared" si="33"/>
        <v>0.96764099999999975</v>
      </c>
      <c r="P125" s="144">
        <f t="shared" si="34"/>
        <v>0.11</v>
      </c>
      <c r="Q125" s="145">
        <f t="shared" si="35"/>
        <v>1.0776409999999998</v>
      </c>
      <c r="R125" s="11"/>
      <c r="S125" s="27"/>
    </row>
    <row r="126" spans="1:19" s="15" customFormat="1" ht="16.5" customHeight="1" x14ac:dyDescent="0.2">
      <c r="A126" s="141">
        <v>40641</v>
      </c>
      <c r="B126" s="116">
        <v>12.167</v>
      </c>
      <c r="C126" s="95">
        <f t="shared" si="27"/>
        <v>11.111439999999998</v>
      </c>
      <c r="D126" s="95">
        <v>2.4</v>
      </c>
      <c r="E126" s="95">
        <v>1.6</v>
      </c>
      <c r="F126" s="176">
        <v>163.227</v>
      </c>
      <c r="G126" s="116">
        <f t="shared" si="28"/>
        <v>0.16322700000000001</v>
      </c>
      <c r="H126" s="176">
        <v>92.332999999999998</v>
      </c>
      <c r="I126" s="116">
        <f t="shared" si="29"/>
        <v>9.2332999999999998E-2</v>
      </c>
      <c r="J126" s="117">
        <v>0</v>
      </c>
      <c r="K126" s="95">
        <f t="shared" si="30"/>
        <v>0</v>
      </c>
      <c r="L126" s="123">
        <f t="shared" si="31"/>
        <v>0</v>
      </c>
      <c r="M126" s="124">
        <f t="shared" si="32"/>
        <v>0.79999999999999982</v>
      </c>
      <c r="N126" s="73">
        <v>10.58</v>
      </c>
      <c r="O126" s="144">
        <f t="shared" si="33"/>
        <v>0.96322699999999983</v>
      </c>
      <c r="P126" s="144">
        <f t="shared" si="34"/>
        <v>9.2332999999999998E-2</v>
      </c>
      <c r="Q126" s="145">
        <f t="shared" si="35"/>
        <v>1.0555599999999998</v>
      </c>
      <c r="R126" s="11"/>
      <c r="S126" s="27"/>
    </row>
    <row r="127" spans="1:19" s="15" customFormat="1" ht="16.5" customHeight="1" x14ac:dyDescent="0.2">
      <c r="A127" s="141">
        <v>40642</v>
      </c>
      <c r="B127" s="116">
        <v>10.912000000000001</v>
      </c>
      <c r="C127" s="95">
        <f t="shared" si="27"/>
        <v>9.9010630000000006</v>
      </c>
      <c r="D127" s="95">
        <v>2.4</v>
      </c>
      <c r="E127" s="95">
        <v>1.6</v>
      </c>
      <c r="F127" s="176">
        <v>152.60400000000001</v>
      </c>
      <c r="G127" s="116">
        <f t="shared" si="28"/>
        <v>0.15260400000000002</v>
      </c>
      <c r="H127" s="176">
        <v>58.332999999999998</v>
      </c>
      <c r="I127" s="116">
        <f t="shared" si="29"/>
        <v>5.8332999999999996E-2</v>
      </c>
      <c r="J127" s="122">
        <v>0</v>
      </c>
      <c r="K127" s="95">
        <f t="shared" si="30"/>
        <v>0</v>
      </c>
      <c r="L127" s="123">
        <f t="shared" si="31"/>
        <v>0</v>
      </c>
      <c r="M127" s="124">
        <f t="shared" si="32"/>
        <v>0.79999999999999982</v>
      </c>
      <c r="N127" s="73">
        <v>10.46</v>
      </c>
      <c r="O127" s="144">
        <f t="shared" si="33"/>
        <v>0.95260399999999978</v>
      </c>
      <c r="P127" s="144">
        <f t="shared" si="34"/>
        <v>5.8332999999999996E-2</v>
      </c>
      <c r="Q127" s="145">
        <f t="shared" si="35"/>
        <v>1.0109369999999998</v>
      </c>
      <c r="R127" s="11"/>
      <c r="S127" s="27"/>
    </row>
    <row r="128" spans="1:19" s="15" customFormat="1" ht="16.5" customHeight="1" x14ac:dyDescent="0.2">
      <c r="A128" s="141">
        <v>40643</v>
      </c>
      <c r="B128" s="116">
        <v>10.885</v>
      </c>
      <c r="C128" s="95">
        <f t="shared" si="27"/>
        <v>9.8540880000000008</v>
      </c>
      <c r="D128" s="95">
        <v>2.4</v>
      </c>
      <c r="E128" s="95">
        <v>1.6</v>
      </c>
      <c r="F128" s="176">
        <v>172.57900000000001</v>
      </c>
      <c r="G128" s="116">
        <f t="shared" si="28"/>
        <v>0.17257900000000001</v>
      </c>
      <c r="H128" s="176">
        <v>58.332999999999998</v>
      </c>
      <c r="I128" s="116">
        <f t="shared" si="29"/>
        <v>5.8332999999999996E-2</v>
      </c>
      <c r="J128" s="117">
        <v>0</v>
      </c>
      <c r="K128" s="95">
        <f t="shared" si="30"/>
        <v>0</v>
      </c>
      <c r="L128" s="123">
        <f t="shared" si="31"/>
        <v>0</v>
      </c>
      <c r="M128" s="124">
        <f t="shared" si="32"/>
        <v>0.79999999999999982</v>
      </c>
      <c r="N128" s="73">
        <v>11.17</v>
      </c>
      <c r="O128" s="144">
        <f t="shared" si="33"/>
        <v>0.97257899999999986</v>
      </c>
      <c r="P128" s="144">
        <f t="shared" si="34"/>
        <v>5.8332999999999996E-2</v>
      </c>
      <c r="Q128" s="145">
        <f t="shared" si="35"/>
        <v>1.0309119999999998</v>
      </c>
      <c r="R128" s="11"/>
      <c r="S128" s="27"/>
    </row>
    <row r="129" spans="1:19" s="15" customFormat="1" ht="16.5" customHeight="1" x14ac:dyDescent="0.2">
      <c r="A129" s="141">
        <v>40644</v>
      </c>
      <c r="B129" s="116">
        <v>11.864000000000001</v>
      </c>
      <c r="C129" s="95">
        <f t="shared" si="27"/>
        <v>10.810502000000003</v>
      </c>
      <c r="D129" s="95">
        <v>2.4</v>
      </c>
      <c r="E129" s="95">
        <v>1.6</v>
      </c>
      <c r="F129" s="176">
        <v>171.83099999999999</v>
      </c>
      <c r="G129" s="116">
        <f t="shared" si="28"/>
        <v>0.17183099999999998</v>
      </c>
      <c r="H129" s="176">
        <v>81.667000000000002</v>
      </c>
      <c r="I129" s="116">
        <f t="shared" si="29"/>
        <v>8.1667000000000003E-2</v>
      </c>
      <c r="J129" s="122">
        <v>0</v>
      </c>
      <c r="K129" s="95">
        <f t="shared" si="30"/>
        <v>0</v>
      </c>
      <c r="L129" s="123">
        <f t="shared" si="31"/>
        <v>0</v>
      </c>
      <c r="M129" s="124">
        <f t="shared" si="32"/>
        <v>0.79999999999999982</v>
      </c>
      <c r="N129" s="73">
        <v>11.34</v>
      </c>
      <c r="O129" s="144">
        <f t="shared" si="33"/>
        <v>0.97183099999999978</v>
      </c>
      <c r="P129" s="144">
        <f t="shared" si="34"/>
        <v>8.1667000000000003E-2</v>
      </c>
      <c r="Q129" s="145">
        <f t="shared" si="35"/>
        <v>1.0534979999999998</v>
      </c>
      <c r="R129" s="11"/>
      <c r="S129" s="27"/>
    </row>
    <row r="130" spans="1:19" s="15" customFormat="1" ht="16.5" customHeight="1" x14ac:dyDescent="0.2">
      <c r="A130" s="141">
        <v>40645</v>
      </c>
      <c r="B130" s="116">
        <v>12.298999999999999</v>
      </c>
      <c r="C130" s="95">
        <f t="shared" si="27"/>
        <v>11.249766000000001</v>
      </c>
      <c r="D130" s="95">
        <v>2.4</v>
      </c>
      <c r="E130" s="95">
        <v>1.6</v>
      </c>
      <c r="F130" s="176">
        <v>163.90100000000001</v>
      </c>
      <c r="G130" s="116">
        <f t="shared" si="28"/>
        <v>0.16390100000000002</v>
      </c>
      <c r="H130" s="176">
        <v>85.332999999999998</v>
      </c>
      <c r="I130" s="116">
        <f t="shared" si="29"/>
        <v>8.5332999999999992E-2</v>
      </c>
      <c r="J130" s="117">
        <v>0</v>
      </c>
      <c r="K130" s="95">
        <f t="shared" si="30"/>
        <v>0</v>
      </c>
      <c r="L130" s="123">
        <f t="shared" si="31"/>
        <v>0</v>
      </c>
      <c r="M130" s="124">
        <f t="shared" si="32"/>
        <v>0.79999999999999982</v>
      </c>
      <c r="N130" s="73">
        <v>11.19</v>
      </c>
      <c r="O130" s="144">
        <f t="shared" si="33"/>
        <v>0.9639009999999999</v>
      </c>
      <c r="P130" s="144">
        <f t="shared" si="34"/>
        <v>8.5332999999999992E-2</v>
      </c>
      <c r="Q130" s="145">
        <f t="shared" si="35"/>
        <v>1.0492339999999998</v>
      </c>
      <c r="R130" s="11"/>
      <c r="S130" s="27"/>
    </row>
    <row r="131" spans="1:19" s="15" customFormat="1" ht="16.5" customHeight="1" x14ac:dyDescent="0.2">
      <c r="A131" s="141">
        <v>40646</v>
      </c>
      <c r="B131" s="116">
        <v>11.965</v>
      </c>
      <c r="C131" s="95">
        <f t="shared" si="27"/>
        <v>10.914739000000001</v>
      </c>
      <c r="D131" s="95">
        <v>2.4</v>
      </c>
      <c r="E131" s="95">
        <v>1.6</v>
      </c>
      <c r="F131" s="176">
        <v>166.59399999999999</v>
      </c>
      <c r="G131" s="116">
        <f t="shared" si="28"/>
        <v>0.16659399999999999</v>
      </c>
      <c r="H131" s="176">
        <v>83.667000000000002</v>
      </c>
      <c r="I131" s="116">
        <f t="shared" si="29"/>
        <v>8.3667000000000005E-2</v>
      </c>
      <c r="J131" s="122">
        <v>0</v>
      </c>
      <c r="K131" s="95">
        <f t="shared" si="30"/>
        <v>0</v>
      </c>
      <c r="L131" s="123">
        <f t="shared" si="31"/>
        <v>0</v>
      </c>
      <c r="M131" s="124">
        <f t="shared" si="32"/>
        <v>0.79999999999999982</v>
      </c>
      <c r="N131" s="73">
        <v>10.585000000000001</v>
      </c>
      <c r="O131" s="144">
        <f t="shared" si="33"/>
        <v>0.96659399999999984</v>
      </c>
      <c r="P131" s="144">
        <f t="shared" si="34"/>
        <v>8.3667000000000005E-2</v>
      </c>
      <c r="Q131" s="145">
        <f t="shared" si="35"/>
        <v>1.0502609999999999</v>
      </c>
      <c r="R131" s="11"/>
      <c r="S131" s="27"/>
    </row>
    <row r="132" spans="1:19" s="15" customFormat="1" ht="16.5" customHeight="1" x14ac:dyDescent="0.2">
      <c r="A132" s="141">
        <v>40647</v>
      </c>
      <c r="B132" s="116">
        <v>11.864000000000001</v>
      </c>
      <c r="C132" s="95">
        <f t="shared" si="27"/>
        <v>10.807345000000002</v>
      </c>
      <c r="D132" s="95">
        <v>2.4</v>
      </c>
      <c r="E132" s="95">
        <v>1.6</v>
      </c>
      <c r="F132" s="176">
        <v>168.988</v>
      </c>
      <c r="G132" s="116">
        <f t="shared" si="28"/>
        <v>0.168988</v>
      </c>
      <c r="H132" s="176">
        <v>87.667000000000002</v>
      </c>
      <c r="I132" s="116">
        <f t="shared" si="29"/>
        <v>8.7666999999999995E-2</v>
      </c>
      <c r="J132" s="117">
        <v>0</v>
      </c>
      <c r="K132" s="95">
        <f t="shared" si="30"/>
        <v>0</v>
      </c>
      <c r="L132" s="123">
        <f t="shared" si="31"/>
        <v>0</v>
      </c>
      <c r="M132" s="124">
        <f t="shared" si="32"/>
        <v>0.79999999999999982</v>
      </c>
      <c r="N132" s="73">
        <v>10.46</v>
      </c>
      <c r="O132" s="144">
        <f t="shared" si="33"/>
        <v>0.96898799999999985</v>
      </c>
      <c r="P132" s="144">
        <f t="shared" si="34"/>
        <v>8.7666999999999995E-2</v>
      </c>
      <c r="Q132" s="145">
        <f t="shared" si="35"/>
        <v>1.0566549999999999</v>
      </c>
      <c r="R132" s="11"/>
      <c r="S132" s="27"/>
    </row>
    <row r="133" spans="1:19" s="15" customFormat="1" ht="16.5" customHeight="1" x14ac:dyDescent="0.2">
      <c r="A133" s="141">
        <v>40648</v>
      </c>
      <c r="B133" s="116">
        <v>11.063000000000001</v>
      </c>
      <c r="C133" s="95">
        <f t="shared" si="27"/>
        <v>10.021252</v>
      </c>
      <c r="D133" s="95">
        <v>2.4</v>
      </c>
      <c r="E133" s="95">
        <v>1.6</v>
      </c>
      <c r="F133" s="176">
        <v>161.58099999999999</v>
      </c>
      <c r="G133" s="116">
        <f t="shared" si="28"/>
        <v>0.161581</v>
      </c>
      <c r="H133" s="176">
        <v>80.167000000000002</v>
      </c>
      <c r="I133" s="116">
        <f t="shared" si="29"/>
        <v>8.0167000000000002E-2</v>
      </c>
      <c r="J133" s="122">
        <v>0</v>
      </c>
      <c r="K133" s="95">
        <f t="shared" si="30"/>
        <v>0</v>
      </c>
      <c r="L133" s="123">
        <f t="shared" si="31"/>
        <v>0</v>
      </c>
      <c r="M133" s="124">
        <f t="shared" si="32"/>
        <v>0.79999999999999982</v>
      </c>
      <c r="N133" s="73">
        <v>10.17</v>
      </c>
      <c r="O133" s="144">
        <f t="shared" si="33"/>
        <v>0.9615809999999998</v>
      </c>
      <c r="P133" s="144">
        <f t="shared" si="34"/>
        <v>8.0167000000000002E-2</v>
      </c>
      <c r="Q133" s="145">
        <f t="shared" si="35"/>
        <v>1.0417479999999999</v>
      </c>
      <c r="R133" s="11"/>
      <c r="S133" s="27"/>
    </row>
    <row r="134" spans="1:19" s="15" customFormat="1" ht="16.5" customHeight="1" x14ac:dyDescent="0.2">
      <c r="A134" s="141">
        <v>40649</v>
      </c>
      <c r="B134" s="116">
        <v>11.121</v>
      </c>
      <c r="C134" s="95">
        <f t="shared" si="27"/>
        <v>9.8182760000000009</v>
      </c>
      <c r="D134" s="95">
        <v>2.4</v>
      </c>
      <c r="E134" s="95">
        <v>1.6</v>
      </c>
      <c r="F134" s="176">
        <v>164.72399999999999</v>
      </c>
      <c r="G134" s="116">
        <f t="shared" si="28"/>
        <v>0.16472399999999998</v>
      </c>
      <c r="H134" s="176">
        <v>338</v>
      </c>
      <c r="I134" s="116">
        <f t="shared" si="29"/>
        <v>0.33800000000000002</v>
      </c>
      <c r="J134" s="117">
        <v>0</v>
      </c>
      <c r="K134" s="95">
        <f t="shared" si="30"/>
        <v>0</v>
      </c>
      <c r="L134" s="123">
        <f t="shared" si="31"/>
        <v>0</v>
      </c>
      <c r="M134" s="124">
        <f t="shared" si="32"/>
        <v>0.79999999999999982</v>
      </c>
      <c r="N134" s="73">
        <v>10.36</v>
      </c>
      <c r="O134" s="144">
        <f t="shared" si="33"/>
        <v>0.9647239999999998</v>
      </c>
      <c r="P134" s="144">
        <f t="shared" si="34"/>
        <v>0.33800000000000002</v>
      </c>
      <c r="Q134" s="145">
        <f t="shared" si="35"/>
        <v>1.3027239999999998</v>
      </c>
      <c r="R134" s="11"/>
      <c r="S134" s="27"/>
    </row>
    <row r="135" spans="1:19" s="15" customFormat="1" ht="16.5" customHeight="1" x14ac:dyDescent="0.2">
      <c r="A135" s="141">
        <v>40650</v>
      </c>
      <c r="B135" s="116">
        <v>10.669</v>
      </c>
      <c r="C135" s="95">
        <f t="shared" si="27"/>
        <v>9.5814470000000007</v>
      </c>
      <c r="D135" s="95">
        <v>2.4</v>
      </c>
      <c r="E135" s="95">
        <v>1.6</v>
      </c>
      <c r="F135" s="176">
        <v>166.22</v>
      </c>
      <c r="G135" s="116">
        <f t="shared" si="28"/>
        <v>0.16622000000000001</v>
      </c>
      <c r="H135" s="176">
        <v>121.333</v>
      </c>
      <c r="I135" s="116">
        <f t="shared" si="29"/>
        <v>0.121333</v>
      </c>
      <c r="J135" s="122">
        <v>0</v>
      </c>
      <c r="K135" s="95">
        <f t="shared" si="30"/>
        <v>0</v>
      </c>
      <c r="L135" s="123">
        <f t="shared" si="31"/>
        <v>0</v>
      </c>
      <c r="M135" s="124">
        <f t="shared" si="32"/>
        <v>0.79999999999999982</v>
      </c>
      <c r="N135" s="73">
        <v>10.61</v>
      </c>
      <c r="O135" s="144">
        <f t="shared" si="33"/>
        <v>0.96621999999999986</v>
      </c>
      <c r="P135" s="144">
        <f t="shared" si="34"/>
        <v>0.121333</v>
      </c>
      <c r="Q135" s="145">
        <f t="shared" si="35"/>
        <v>1.0875529999999998</v>
      </c>
      <c r="R135" s="11"/>
      <c r="S135" s="27"/>
    </row>
    <row r="136" spans="1:19" s="15" customFormat="1" ht="16.5" customHeight="1" x14ac:dyDescent="0.2">
      <c r="A136" s="141">
        <v>40651</v>
      </c>
      <c r="B136" s="116">
        <v>13.053000000000001</v>
      </c>
      <c r="C136" s="95">
        <f t="shared" si="27"/>
        <v>12.001707</v>
      </c>
      <c r="D136" s="95">
        <v>2.4</v>
      </c>
      <c r="E136" s="95">
        <v>1.6</v>
      </c>
      <c r="F136" s="176">
        <v>169.96</v>
      </c>
      <c r="G136" s="116">
        <f t="shared" si="28"/>
        <v>0.16996</v>
      </c>
      <c r="H136" s="176">
        <v>81.332999999999998</v>
      </c>
      <c r="I136" s="116">
        <f t="shared" si="29"/>
        <v>8.1333000000000003E-2</v>
      </c>
      <c r="J136" s="117">
        <v>0</v>
      </c>
      <c r="K136" s="95">
        <f t="shared" si="30"/>
        <v>0</v>
      </c>
      <c r="L136" s="123">
        <f t="shared" si="31"/>
        <v>0</v>
      </c>
      <c r="M136" s="124">
        <f t="shared" si="32"/>
        <v>0.79999999999999982</v>
      </c>
      <c r="N136" s="73">
        <v>10.66</v>
      </c>
      <c r="O136" s="144">
        <f t="shared" si="33"/>
        <v>0.96995999999999982</v>
      </c>
      <c r="P136" s="144">
        <f t="shared" si="34"/>
        <v>8.1333000000000003E-2</v>
      </c>
      <c r="Q136" s="145">
        <f t="shared" si="35"/>
        <v>1.0512929999999998</v>
      </c>
      <c r="R136" s="11"/>
      <c r="S136" s="27"/>
    </row>
    <row r="137" spans="1:19" s="15" customFormat="1" ht="16.5" customHeight="1" x14ac:dyDescent="0.2">
      <c r="A137" s="141">
        <v>40652</v>
      </c>
      <c r="B137" s="116">
        <v>12.927</v>
      </c>
      <c r="C137" s="95">
        <f t="shared" si="27"/>
        <v>11.881460999999998</v>
      </c>
      <c r="D137" s="95">
        <v>2.4</v>
      </c>
      <c r="E137" s="95">
        <v>1.6</v>
      </c>
      <c r="F137" s="176">
        <v>181.70599999999999</v>
      </c>
      <c r="G137" s="116">
        <f t="shared" si="28"/>
        <v>0.18170599999999998</v>
      </c>
      <c r="H137" s="176">
        <v>63.832999999999998</v>
      </c>
      <c r="I137" s="116">
        <f t="shared" si="29"/>
        <v>6.3833000000000001E-2</v>
      </c>
      <c r="J137" s="122">
        <v>0</v>
      </c>
      <c r="K137" s="95">
        <f t="shared" si="30"/>
        <v>0</v>
      </c>
      <c r="L137" s="123">
        <f t="shared" si="31"/>
        <v>0</v>
      </c>
      <c r="M137" s="124">
        <f t="shared" si="32"/>
        <v>0.79999999999999982</v>
      </c>
      <c r="N137" s="73">
        <v>10.28</v>
      </c>
      <c r="O137" s="144">
        <f t="shared" si="33"/>
        <v>0.98170599999999975</v>
      </c>
      <c r="P137" s="144">
        <f t="shared" si="34"/>
        <v>6.3833000000000001E-2</v>
      </c>
      <c r="Q137" s="145">
        <f t="shared" si="35"/>
        <v>1.0455389999999998</v>
      </c>
      <c r="R137" s="11"/>
      <c r="S137" s="27"/>
    </row>
    <row r="138" spans="1:19" s="15" customFormat="1" ht="16.5" customHeight="1" x14ac:dyDescent="0.2">
      <c r="A138" s="141">
        <v>40653</v>
      </c>
      <c r="B138" s="116">
        <v>12.971</v>
      </c>
      <c r="C138" s="95">
        <f t="shared" si="27"/>
        <v>11.970103999999999</v>
      </c>
      <c r="D138" s="95">
        <v>2.4</v>
      </c>
      <c r="E138" s="95">
        <v>1.6</v>
      </c>
      <c r="F138" s="176">
        <v>199.06299999999999</v>
      </c>
      <c r="G138" s="116">
        <f t="shared" si="28"/>
        <v>0.19906299999999999</v>
      </c>
      <c r="H138" s="176">
        <v>1.833</v>
      </c>
      <c r="I138" s="116">
        <f t="shared" si="29"/>
        <v>1.833E-3</v>
      </c>
      <c r="J138" s="117">
        <v>0</v>
      </c>
      <c r="K138" s="95">
        <f t="shared" si="30"/>
        <v>0</v>
      </c>
      <c r="L138" s="123">
        <f t="shared" si="31"/>
        <v>0</v>
      </c>
      <c r="M138" s="124">
        <f t="shared" si="32"/>
        <v>0.79999999999999982</v>
      </c>
      <c r="N138" s="73">
        <v>10.39</v>
      </c>
      <c r="O138" s="144">
        <f t="shared" si="33"/>
        <v>0.99906299999999981</v>
      </c>
      <c r="P138" s="144">
        <f t="shared" si="34"/>
        <v>1.833E-3</v>
      </c>
      <c r="Q138" s="145">
        <f t="shared" si="35"/>
        <v>1.0008959999999998</v>
      </c>
      <c r="R138" s="11"/>
      <c r="S138" s="27"/>
    </row>
    <row r="139" spans="1:19" s="15" customFormat="1" ht="16.5" customHeight="1" x14ac:dyDescent="0.2">
      <c r="A139" s="141">
        <v>40654</v>
      </c>
      <c r="B139" s="116">
        <v>11.804</v>
      </c>
      <c r="C139" s="95">
        <f t="shared" si="27"/>
        <v>10.830223</v>
      </c>
      <c r="D139" s="95">
        <v>2.4</v>
      </c>
      <c r="E139" s="95">
        <v>1.6</v>
      </c>
      <c r="F139" s="176">
        <v>170.11</v>
      </c>
      <c r="G139" s="116">
        <f t="shared" si="28"/>
        <v>0.17011000000000001</v>
      </c>
      <c r="H139" s="176">
        <v>3.6669999999999998</v>
      </c>
      <c r="I139" s="116">
        <f t="shared" si="29"/>
        <v>3.6669999999999997E-3</v>
      </c>
      <c r="J139" s="122">
        <v>0</v>
      </c>
      <c r="K139" s="95">
        <f t="shared" si="30"/>
        <v>0</v>
      </c>
      <c r="L139" s="123">
        <f t="shared" si="31"/>
        <v>0</v>
      </c>
      <c r="M139" s="124">
        <f t="shared" si="32"/>
        <v>0.79999999999999982</v>
      </c>
      <c r="N139" s="73">
        <v>10.09</v>
      </c>
      <c r="O139" s="144">
        <f t="shared" si="33"/>
        <v>0.97010999999999981</v>
      </c>
      <c r="P139" s="144">
        <f t="shared" si="34"/>
        <v>3.6669999999999997E-3</v>
      </c>
      <c r="Q139" s="145">
        <f t="shared" si="35"/>
        <v>0.97377699999999978</v>
      </c>
      <c r="R139" s="11"/>
      <c r="S139" s="27"/>
    </row>
    <row r="140" spans="1:19" s="15" customFormat="1" ht="16.5" customHeight="1" x14ac:dyDescent="0.2">
      <c r="A140" s="141">
        <v>40655</v>
      </c>
      <c r="B140" s="116">
        <v>9.76</v>
      </c>
      <c r="C140" s="95">
        <f t="shared" si="27"/>
        <v>8.8021829999999994</v>
      </c>
      <c r="D140" s="95">
        <v>2.4</v>
      </c>
      <c r="E140" s="95">
        <v>1.6</v>
      </c>
      <c r="F140" s="176">
        <v>157.31700000000001</v>
      </c>
      <c r="G140" s="116">
        <f t="shared" si="28"/>
        <v>0.15731700000000001</v>
      </c>
      <c r="H140" s="176">
        <v>0.5</v>
      </c>
      <c r="I140" s="116">
        <f t="shared" si="29"/>
        <v>5.0000000000000001E-4</v>
      </c>
      <c r="J140" s="117">
        <v>0</v>
      </c>
      <c r="K140" s="95">
        <f t="shared" si="30"/>
        <v>0</v>
      </c>
      <c r="L140" s="123">
        <f t="shared" si="31"/>
        <v>0</v>
      </c>
      <c r="M140" s="124">
        <f t="shared" si="32"/>
        <v>0.79999999999999982</v>
      </c>
      <c r="N140" s="73">
        <v>9.2200000000000006</v>
      </c>
      <c r="O140" s="144">
        <f t="shared" si="33"/>
        <v>0.95731699999999986</v>
      </c>
      <c r="P140" s="144">
        <f t="shared" si="34"/>
        <v>5.0000000000000001E-4</v>
      </c>
      <c r="Q140" s="145">
        <f t="shared" si="35"/>
        <v>0.95781699999999981</v>
      </c>
      <c r="R140" s="11"/>
      <c r="S140" s="27"/>
    </row>
    <row r="141" spans="1:19" s="15" customFormat="1" ht="16.5" customHeight="1" x14ac:dyDescent="0.2">
      <c r="A141" s="141">
        <v>40656</v>
      </c>
      <c r="B141" s="116">
        <v>9.8559999999999999</v>
      </c>
      <c r="C141" s="95">
        <f t="shared" si="27"/>
        <v>8.8873999999999995</v>
      </c>
      <c r="D141" s="95">
        <v>2.4</v>
      </c>
      <c r="E141" s="95">
        <v>1.6</v>
      </c>
      <c r="F141" s="176">
        <v>167.267</v>
      </c>
      <c r="G141" s="116">
        <f t="shared" si="28"/>
        <v>0.167267</v>
      </c>
      <c r="H141" s="176">
        <v>1.333</v>
      </c>
      <c r="I141" s="116">
        <f t="shared" si="29"/>
        <v>1.333E-3</v>
      </c>
      <c r="J141" s="122">
        <v>0</v>
      </c>
      <c r="K141" s="95">
        <f t="shared" si="30"/>
        <v>0</v>
      </c>
      <c r="L141" s="123">
        <f t="shared" si="31"/>
        <v>0</v>
      </c>
      <c r="M141" s="124">
        <f t="shared" si="32"/>
        <v>0.79999999999999982</v>
      </c>
      <c r="N141" s="73">
        <v>9.27</v>
      </c>
      <c r="O141" s="144">
        <f t="shared" si="33"/>
        <v>0.96726699999999988</v>
      </c>
      <c r="P141" s="144">
        <f t="shared" si="34"/>
        <v>1.333E-3</v>
      </c>
      <c r="Q141" s="145">
        <f t="shared" si="35"/>
        <v>0.96859999999999991</v>
      </c>
      <c r="R141" s="11"/>
      <c r="S141" s="27"/>
    </row>
    <row r="142" spans="1:19" s="15" customFormat="1" ht="16.5" customHeight="1" x14ac:dyDescent="0.2">
      <c r="A142" s="141">
        <v>40657</v>
      </c>
      <c r="B142" s="116">
        <v>10.634</v>
      </c>
      <c r="C142" s="95">
        <f t="shared" si="27"/>
        <v>9.6500759999999985</v>
      </c>
      <c r="D142" s="95">
        <v>2.4</v>
      </c>
      <c r="E142" s="95">
        <v>1.6</v>
      </c>
      <c r="F142" s="176">
        <v>181.25700000000001</v>
      </c>
      <c r="G142" s="116">
        <f t="shared" si="28"/>
        <v>0.181257</v>
      </c>
      <c r="H142" s="176">
        <v>2.6669999999999998</v>
      </c>
      <c r="I142" s="116">
        <f t="shared" si="29"/>
        <v>2.6669999999999997E-3</v>
      </c>
      <c r="J142" s="117">
        <v>0</v>
      </c>
      <c r="K142" s="95">
        <f t="shared" si="30"/>
        <v>0</v>
      </c>
      <c r="L142" s="123">
        <f t="shared" si="31"/>
        <v>0</v>
      </c>
      <c r="M142" s="124">
        <f t="shared" si="32"/>
        <v>0.79999999999999982</v>
      </c>
      <c r="N142" s="73">
        <v>8.64</v>
      </c>
      <c r="O142" s="144">
        <f t="shared" si="33"/>
        <v>0.98125699999999982</v>
      </c>
      <c r="P142" s="144">
        <f t="shared" si="34"/>
        <v>2.6669999999999997E-3</v>
      </c>
      <c r="Q142" s="145">
        <f t="shared" si="35"/>
        <v>0.9839239999999998</v>
      </c>
      <c r="R142" s="11"/>
      <c r="S142" s="27"/>
    </row>
    <row r="143" spans="1:19" s="15" customFormat="1" ht="16.5" customHeight="1" x14ac:dyDescent="0.2">
      <c r="A143" s="141">
        <v>40658</v>
      </c>
      <c r="B143" s="116">
        <v>12.364000000000001</v>
      </c>
      <c r="C143" s="95">
        <f t="shared" si="27"/>
        <v>11.334116999999999</v>
      </c>
      <c r="D143" s="95">
        <v>2.4</v>
      </c>
      <c r="E143" s="95">
        <v>1.6</v>
      </c>
      <c r="F143" s="176">
        <v>194.05</v>
      </c>
      <c r="G143" s="116">
        <f t="shared" si="28"/>
        <v>0.19405</v>
      </c>
      <c r="H143" s="176">
        <v>35.832999999999998</v>
      </c>
      <c r="I143" s="116">
        <f t="shared" si="29"/>
        <v>3.5832999999999997E-2</v>
      </c>
      <c r="J143" s="122">
        <v>0</v>
      </c>
      <c r="K143" s="95">
        <f t="shared" si="30"/>
        <v>0</v>
      </c>
      <c r="L143" s="123">
        <f t="shared" si="31"/>
        <v>0</v>
      </c>
      <c r="M143" s="124">
        <f t="shared" si="32"/>
        <v>0.79999999999999982</v>
      </c>
      <c r="N143" s="73">
        <v>10.130000000000001</v>
      </c>
      <c r="O143" s="144">
        <f t="shared" si="33"/>
        <v>0.99404999999999988</v>
      </c>
      <c r="P143" s="144">
        <f t="shared" si="34"/>
        <v>3.5832999999999997E-2</v>
      </c>
      <c r="Q143" s="145">
        <f t="shared" si="35"/>
        <v>1.0298829999999999</v>
      </c>
      <c r="R143" s="11"/>
      <c r="S143" s="27"/>
    </row>
    <row r="144" spans="1:19" s="15" customFormat="1" ht="16.5" customHeight="1" x14ac:dyDescent="0.2">
      <c r="A144" s="141">
        <v>40659</v>
      </c>
      <c r="B144" s="116">
        <v>12.678000000000001</v>
      </c>
      <c r="C144" s="95">
        <f t="shared" si="27"/>
        <v>11.633012000000001</v>
      </c>
      <c r="D144" s="95">
        <v>2.4</v>
      </c>
      <c r="E144" s="95">
        <v>1.6</v>
      </c>
      <c r="F144" s="176">
        <v>168.988</v>
      </c>
      <c r="G144" s="116">
        <f t="shared" si="28"/>
        <v>0.168988</v>
      </c>
      <c r="H144" s="176">
        <v>76</v>
      </c>
      <c r="I144" s="116">
        <f t="shared" si="29"/>
        <v>7.5999999999999998E-2</v>
      </c>
      <c r="J144" s="117">
        <v>0</v>
      </c>
      <c r="K144" s="95">
        <f t="shared" si="30"/>
        <v>0</v>
      </c>
      <c r="L144" s="123">
        <f t="shared" si="31"/>
        <v>0</v>
      </c>
      <c r="M144" s="124">
        <f t="shared" si="32"/>
        <v>0.79999999999999982</v>
      </c>
      <c r="N144" s="73">
        <v>10.83</v>
      </c>
      <c r="O144" s="144">
        <f t="shared" si="33"/>
        <v>0.96898799999999985</v>
      </c>
      <c r="P144" s="144">
        <f t="shared" si="34"/>
        <v>7.5999999999999998E-2</v>
      </c>
      <c r="Q144" s="145">
        <f t="shared" si="35"/>
        <v>1.0449879999999998</v>
      </c>
      <c r="R144" s="11"/>
      <c r="S144" s="27"/>
    </row>
    <row r="145" spans="1:19" s="15" customFormat="1" ht="16.5" customHeight="1" x14ac:dyDescent="0.2">
      <c r="A145" s="141">
        <v>40660</v>
      </c>
      <c r="B145" s="116">
        <v>12.679</v>
      </c>
      <c r="C145" s="95">
        <f t="shared" si="27"/>
        <v>11.645305</v>
      </c>
      <c r="D145" s="95">
        <v>2.4</v>
      </c>
      <c r="E145" s="95">
        <v>1.6</v>
      </c>
      <c r="F145" s="176">
        <v>169.36199999999999</v>
      </c>
      <c r="G145" s="116">
        <f t="shared" si="28"/>
        <v>0.16936199999999998</v>
      </c>
      <c r="H145" s="176">
        <v>64.332999999999998</v>
      </c>
      <c r="I145" s="116">
        <f t="shared" si="29"/>
        <v>6.4333000000000001E-2</v>
      </c>
      <c r="J145" s="122">
        <v>0</v>
      </c>
      <c r="K145" s="95">
        <f t="shared" si="30"/>
        <v>0</v>
      </c>
      <c r="L145" s="123">
        <f t="shared" si="31"/>
        <v>0</v>
      </c>
      <c r="M145" s="124">
        <f t="shared" si="32"/>
        <v>0.79999999999999982</v>
      </c>
      <c r="N145" s="73">
        <v>11.06</v>
      </c>
      <c r="O145" s="144">
        <f t="shared" si="33"/>
        <v>0.96936199999999983</v>
      </c>
      <c r="P145" s="144">
        <f t="shared" si="34"/>
        <v>6.4333000000000001E-2</v>
      </c>
      <c r="Q145" s="145">
        <f t="shared" si="35"/>
        <v>1.0336949999999998</v>
      </c>
      <c r="R145" s="11"/>
      <c r="S145" s="27"/>
    </row>
    <row r="146" spans="1:19" s="15" customFormat="1" ht="16.5" customHeight="1" x14ac:dyDescent="0.2">
      <c r="A146" s="141">
        <v>40661</v>
      </c>
      <c r="B146" s="116">
        <v>11.879</v>
      </c>
      <c r="C146" s="95">
        <f>B146-G146-I146-M146</f>
        <v>10.855689999999999</v>
      </c>
      <c r="D146" s="95">
        <v>2.4</v>
      </c>
      <c r="E146" s="95">
        <v>1.6</v>
      </c>
      <c r="F146" s="176">
        <v>160.31</v>
      </c>
      <c r="G146" s="116">
        <f t="shared" si="28"/>
        <v>0.16031000000000001</v>
      </c>
      <c r="H146" s="176">
        <v>63</v>
      </c>
      <c r="I146" s="116">
        <f t="shared" si="29"/>
        <v>6.3E-2</v>
      </c>
      <c r="J146" s="117">
        <v>0</v>
      </c>
      <c r="K146" s="95">
        <f t="shared" si="30"/>
        <v>0</v>
      </c>
      <c r="L146" s="123">
        <f t="shared" si="31"/>
        <v>0</v>
      </c>
      <c r="M146" s="124">
        <f>D146-E146</f>
        <v>0.79999999999999982</v>
      </c>
      <c r="N146" s="73">
        <v>11.13</v>
      </c>
      <c r="O146" s="144">
        <f>G146+L146+M146</f>
        <v>0.96030999999999977</v>
      </c>
      <c r="P146" s="144">
        <f t="shared" si="34"/>
        <v>6.3E-2</v>
      </c>
      <c r="Q146" s="145">
        <f t="shared" si="35"/>
        <v>1.0233099999999997</v>
      </c>
      <c r="R146" s="11"/>
      <c r="S146" s="27"/>
    </row>
    <row r="147" spans="1:19" s="15" customFormat="1" ht="16.5" customHeight="1" x14ac:dyDescent="0.2">
      <c r="A147" s="141">
        <v>40662</v>
      </c>
      <c r="B147" s="116">
        <v>11.896000000000001</v>
      </c>
      <c r="C147" s="95">
        <f>B147-G147-I147-M147</f>
        <v>10.853346000000002</v>
      </c>
      <c r="D147" s="95">
        <v>2.4</v>
      </c>
      <c r="E147" s="95">
        <v>1.6</v>
      </c>
      <c r="F147" s="176">
        <v>159.48699999999999</v>
      </c>
      <c r="G147" s="116">
        <f t="shared" si="28"/>
        <v>0.15948699999999999</v>
      </c>
      <c r="H147" s="176">
        <v>83.167000000000002</v>
      </c>
      <c r="I147" s="116">
        <f t="shared" si="29"/>
        <v>8.3167000000000005E-2</v>
      </c>
      <c r="J147" s="122">
        <v>0</v>
      </c>
      <c r="K147" s="95">
        <f t="shared" si="30"/>
        <v>0</v>
      </c>
      <c r="L147" s="123">
        <f t="shared" si="31"/>
        <v>0</v>
      </c>
      <c r="M147" s="124">
        <f>D147-E147</f>
        <v>0.79999999999999982</v>
      </c>
      <c r="N147" s="73">
        <v>10.63</v>
      </c>
      <c r="O147" s="144">
        <f>G147+L147+M147</f>
        <v>0.95948699999999976</v>
      </c>
      <c r="P147" s="144">
        <f t="shared" si="34"/>
        <v>8.3167000000000005E-2</v>
      </c>
      <c r="Q147" s="145">
        <f t="shared" si="35"/>
        <v>1.0426539999999997</v>
      </c>
      <c r="R147" s="11"/>
      <c r="S147" s="27"/>
    </row>
    <row r="148" spans="1:19" s="15" customFormat="1" ht="16.5" customHeight="1" x14ac:dyDescent="0.2">
      <c r="A148" s="141">
        <v>40663</v>
      </c>
      <c r="B148" s="116">
        <v>11.215999999999999</v>
      </c>
      <c r="C148" s="95">
        <f>B148-G148-I148-M148</f>
        <v>10.186536</v>
      </c>
      <c r="D148" s="95">
        <v>2.4</v>
      </c>
      <c r="E148" s="95">
        <v>1.6</v>
      </c>
      <c r="F148" s="176">
        <v>181.631</v>
      </c>
      <c r="G148" s="116">
        <f t="shared" si="28"/>
        <v>0.18163099999999999</v>
      </c>
      <c r="H148" s="176">
        <v>47.832999999999998</v>
      </c>
      <c r="I148" s="116">
        <f t="shared" si="29"/>
        <v>4.7833000000000001E-2</v>
      </c>
      <c r="J148" s="117">
        <v>0</v>
      </c>
      <c r="K148" s="95">
        <f t="shared" si="30"/>
        <v>0</v>
      </c>
      <c r="L148" s="123">
        <f t="shared" si="31"/>
        <v>0</v>
      </c>
      <c r="M148" s="124">
        <f>D148-E148</f>
        <v>0.79999999999999982</v>
      </c>
      <c r="N148" s="73">
        <v>10.210000000000001</v>
      </c>
      <c r="O148" s="144">
        <f>G148+L148+M148</f>
        <v>0.98163099999999981</v>
      </c>
      <c r="P148" s="144">
        <f t="shared" si="34"/>
        <v>4.7833000000000001E-2</v>
      </c>
      <c r="Q148" s="145">
        <f t="shared" si="35"/>
        <v>1.0294639999999997</v>
      </c>
      <c r="R148" s="11"/>
      <c r="S148" s="27"/>
    </row>
    <row r="149" spans="1:19" s="15" customFormat="1" x14ac:dyDescent="0.2">
      <c r="A149" s="171"/>
      <c r="B149" s="172"/>
      <c r="C149" s="63"/>
      <c r="D149" s="173"/>
      <c r="E149" s="173"/>
      <c r="F149" s="173"/>
      <c r="G149" s="173"/>
      <c r="H149" s="63"/>
      <c r="I149" s="63"/>
      <c r="J149" s="63"/>
      <c r="K149" s="63"/>
      <c r="L149" s="171"/>
      <c r="M149" s="173"/>
      <c r="N149" s="173"/>
      <c r="O149" s="63"/>
      <c r="P149" s="63"/>
      <c r="Q149" s="63"/>
      <c r="R149" s="11"/>
      <c r="S149" s="27"/>
    </row>
    <row r="150" spans="1:19" s="15" customFormat="1" ht="13.5" thickBot="1" x14ac:dyDescent="0.25">
      <c r="A150" s="171"/>
      <c r="B150" s="172"/>
      <c r="C150" s="63"/>
      <c r="D150" s="173"/>
      <c r="E150" s="173"/>
      <c r="F150" s="173"/>
      <c r="G150" s="173"/>
      <c r="H150" s="63"/>
      <c r="I150" s="63"/>
      <c r="J150" s="63"/>
      <c r="K150" s="63"/>
      <c r="L150" s="171"/>
      <c r="M150" s="173"/>
      <c r="N150" s="173"/>
      <c r="O150" s="63"/>
      <c r="P150" s="63"/>
      <c r="Q150" s="63"/>
      <c r="R150" s="11"/>
      <c r="S150" s="27"/>
    </row>
    <row r="151" spans="1:19" s="15" customFormat="1" ht="36.75" customHeight="1" x14ac:dyDescent="0.2">
      <c r="A151" s="406" t="s">
        <v>0</v>
      </c>
      <c r="B151" s="419" t="s">
        <v>5</v>
      </c>
      <c r="C151" s="406" t="s">
        <v>7</v>
      </c>
      <c r="D151" s="406" t="s">
        <v>9</v>
      </c>
      <c r="E151" s="406" t="s">
        <v>32</v>
      </c>
      <c r="F151" s="406" t="s">
        <v>12</v>
      </c>
      <c r="G151" s="406" t="s">
        <v>12</v>
      </c>
      <c r="H151" s="406" t="s">
        <v>11</v>
      </c>
      <c r="I151" s="406" t="s">
        <v>11</v>
      </c>
      <c r="J151" s="406" t="s">
        <v>15</v>
      </c>
      <c r="K151" s="406" t="s">
        <v>52</v>
      </c>
      <c r="L151" s="406" t="s">
        <v>61</v>
      </c>
      <c r="M151" s="410" t="s">
        <v>62</v>
      </c>
      <c r="N151" s="406" t="s">
        <v>63</v>
      </c>
      <c r="O151" s="406" t="s">
        <v>64</v>
      </c>
      <c r="P151" s="406" t="s">
        <v>65</v>
      </c>
      <c r="Q151" s="406" t="s">
        <v>66</v>
      </c>
      <c r="R151" s="11"/>
      <c r="S151" s="27"/>
    </row>
    <row r="152" spans="1:19" s="15" customFormat="1" ht="11.25" x14ac:dyDescent="0.2">
      <c r="A152" s="407"/>
      <c r="B152" s="420"/>
      <c r="C152" s="407"/>
      <c r="D152" s="413"/>
      <c r="E152" s="413"/>
      <c r="F152" s="413"/>
      <c r="G152" s="413"/>
      <c r="H152" s="407"/>
      <c r="I152" s="407"/>
      <c r="J152" s="407"/>
      <c r="K152" s="407"/>
      <c r="L152" s="407"/>
      <c r="M152" s="411"/>
      <c r="N152" s="413"/>
      <c r="O152" s="407"/>
      <c r="P152" s="407"/>
      <c r="Q152" s="407"/>
      <c r="R152" s="11"/>
      <c r="S152" s="27"/>
    </row>
    <row r="153" spans="1:19" s="15" customFormat="1" ht="12" thickBot="1" x14ac:dyDescent="0.25">
      <c r="A153" s="415"/>
      <c r="B153" s="421"/>
      <c r="C153" s="408"/>
      <c r="D153" s="414"/>
      <c r="E153" s="414"/>
      <c r="F153" s="414"/>
      <c r="G153" s="414"/>
      <c r="H153" s="408"/>
      <c r="I153" s="408"/>
      <c r="J153" s="408"/>
      <c r="K153" s="408"/>
      <c r="L153" s="415"/>
      <c r="M153" s="412"/>
      <c r="N153" s="414"/>
      <c r="O153" s="408"/>
      <c r="P153" s="408"/>
      <c r="Q153" s="408"/>
      <c r="R153" s="11"/>
      <c r="S153" s="27"/>
    </row>
    <row r="154" spans="1:19" s="15" customFormat="1" ht="16.5" customHeight="1" x14ac:dyDescent="0.2">
      <c r="A154" s="180">
        <v>40664</v>
      </c>
      <c r="B154" s="116">
        <v>11.664999999999999</v>
      </c>
      <c r="C154" s="94">
        <f>B154-G154-I154-M154</f>
        <v>10.701156999999998</v>
      </c>
      <c r="D154" s="94">
        <v>2.2000000000000002</v>
      </c>
      <c r="E154" s="119">
        <v>1.5</v>
      </c>
      <c r="F154" s="176">
        <v>193.67599999999999</v>
      </c>
      <c r="G154" s="118">
        <f>F154/1000</f>
        <v>0.19367599999999999</v>
      </c>
      <c r="H154" s="176">
        <v>70.167000000000002</v>
      </c>
      <c r="I154" s="118">
        <f>H154/1000</f>
        <v>7.0167000000000007E-2</v>
      </c>
      <c r="J154" s="176">
        <v>0</v>
      </c>
      <c r="K154" s="119">
        <f>J154/1000</f>
        <v>0</v>
      </c>
      <c r="L154" s="120">
        <f>K154*0.05</f>
        <v>0</v>
      </c>
      <c r="M154" s="161">
        <f>D154-E154</f>
        <v>0.70000000000000018</v>
      </c>
      <c r="N154" s="165">
        <v>10.029999999999999</v>
      </c>
      <c r="O154" s="177">
        <f>G154+L154+M154</f>
        <v>0.89367600000000014</v>
      </c>
      <c r="P154" s="177">
        <f>I154+K154-L154</f>
        <v>7.0167000000000007E-2</v>
      </c>
      <c r="Q154" s="181">
        <f>O154+P154</f>
        <v>0.96384300000000012</v>
      </c>
      <c r="R154" s="11"/>
      <c r="S154" s="27"/>
    </row>
    <row r="155" spans="1:19" s="15" customFormat="1" ht="16.5" customHeight="1" x14ac:dyDescent="0.2">
      <c r="A155" s="180">
        <v>40665</v>
      </c>
      <c r="B155" s="116">
        <v>13.175000000000001</v>
      </c>
      <c r="C155" s="95">
        <f t="shared" ref="C155:C184" si="36">B155-G155-I155-M155</f>
        <v>12.229498</v>
      </c>
      <c r="D155" s="95">
        <v>2.2000000000000002</v>
      </c>
      <c r="E155" s="95">
        <v>1.5</v>
      </c>
      <c r="F155" s="176">
        <v>196.66900000000001</v>
      </c>
      <c r="G155" s="116">
        <f t="shared" ref="G155:G184" si="37">F155/1000</f>
        <v>0.19666900000000001</v>
      </c>
      <c r="H155" s="176">
        <v>48.832999999999998</v>
      </c>
      <c r="I155" s="116">
        <f t="shared" ref="I155:I184" si="38">H155/1000</f>
        <v>4.8833000000000001E-2</v>
      </c>
      <c r="J155" s="176">
        <v>0</v>
      </c>
      <c r="K155" s="95">
        <f t="shared" ref="K155:K184" si="39">J155/1000</f>
        <v>0</v>
      </c>
      <c r="L155" s="123">
        <f t="shared" ref="L155:L184" si="40">K155*0.05</f>
        <v>0</v>
      </c>
      <c r="M155" s="164">
        <f t="shared" ref="M155:M184" si="41">D155-E155</f>
        <v>0.70000000000000018</v>
      </c>
      <c r="N155" s="165">
        <v>10.06</v>
      </c>
      <c r="O155" s="178">
        <f t="shared" ref="O155:O184" si="42">G155+L155+M155</f>
        <v>0.89666900000000016</v>
      </c>
      <c r="P155" s="178">
        <f t="shared" ref="P155:P184" si="43">I155+K155-L155</f>
        <v>4.8833000000000001E-2</v>
      </c>
      <c r="Q155" s="182">
        <f>O155+P155</f>
        <v>0.94550200000000018</v>
      </c>
      <c r="R155" s="11"/>
      <c r="S155" s="27"/>
    </row>
    <row r="156" spans="1:19" s="15" customFormat="1" ht="16.5" customHeight="1" x14ac:dyDescent="0.2">
      <c r="A156" s="180">
        <v>40666</v>
      </c>
      <c r="B156" s="116">
        <v>13.502000000000001</v>
      </c>
      <c r="C156" s="95">
        <f t="shared" si="36"/>
        <v>12.574497000000001</v>
      </c>
      <c r="D156" s="95">
        <v>2.2000000000000002</v>
      </c>
      <c r="E156" s="95">
        <v>1.5</v>
      </c>
      <c r="F156" s="176">
        <v>176.17</v>
      </c>
      <c r="G156" s="116">
        <f t="shared" si="37"/>
        <v>0.17616999999999999</v>
      </c>
      <c r="H156" s="176">
        <v>51.332999999999998</v>
      </c>
      <c r="I156" s="116">
        <f t="shared" si="38"/>
        <v>5.1332999999999997E-2</v>
      </c>
      <c r="J156" s="176">
        <v>0</v>
      </c>
      <c r="K156" s="95">
        <f t="shared" si="39"/>
        <v>0</v>
      </c>
      <c r="L156" s="123">
        <f t="shared" si="40"/>
        <v>0</v>
      </c>
      <c r="M156" s="164">
        <f t="shared" si="41"/>
        <v>0.70000000000000018</v>
      </c>
      <c r="N156" s="165">
        <v>10.33</v>
      </c>
      <c r="O156" s="178">
        <f t="shared" si="42"/>
        <v>0.87617000000000012</v>
      </c>
      <c r="P156" s="178">
        <f t="shared" si="43"/>
        <v>5.1332999999999997E-2</v>
      </c>
      <c r="Q156" s="182">
        <f t="shared" ref="Q156:Q184" si="44">O156+P156</f>
        <v>0.92750300000000008</v>
      </c>
      <c r="R156" s="11"/>
      <c r="S156" s="27"/>
    </row>
    <row r="157" spans="1:19" s="15" customFormat="1" ht="16.5" customHeight="1" x14ac:dyDescent="0.2">
      <c r="A157" s="180">
        <v>40667</v>
      </c>
      <c r="B157" s="116">
        <v>12.374000000000001</v>
      </c>
      <c r="C157" s="95">
        <f t="shared" si="36"/>
        <v>11.450321000000002</v>
      </c>
      <c r="D157" s="95">
        <v>2.2000000000000002</v>
      </c>
      <c r="E157" s="95">
        <v>1.5</v>
      </c>
      <c r="F157" s="176">
        <v>169.512</v>
      </c>
      <c r="G157" s="116">
        <f t="shared" si="37"/>
        <v>0.169512</v>
      </c>
      <c r="H157" s="176">
        <v>54.167000000000002</v>
      </c>
      <c r="I157" s="116">
        <f t="shared" si="38"/>
        <v>5.4167E-2</v>
      </c>
      <c r="J157" s="176">
        <v>0</v>
      </c>
      <c r="K157" s="95">
        <f t="shared" si="39"/>
        <v>0</v>
      </c>
      <c r="L157" s="123">
        <f t="shared" si="40"/>
        <v>0</v>
      </c>
      <c r="M157" s="164">
        <f t="shared" si="41"/>
        <v>0.70000000000000018</v>
      </c>
      <c r="N157" s="165">
        <v>10.029999999999999</v>
      </c>
      <c r="O157" s="178">
        <f t="shared" si="42"/>
        <v>0.86951200000000017</v>
      </c>
      <c r="P157" s="178">
        <f t="shared" si="43"/>
        <v>5.4167E-2</v>
      </c>
      <c r="Q157" s="182">
        <f t="shared" si="44"/>
        <v>0.92367900000000014</v>
      </c>
      <c r="R157" s="11"/>
      <c r="S157" s="27"/>
    </row>
    <row r="158" spans="1:19" s="15" customFormat="1" ht="16.5" customHeight="1" x14ac:dyDescent="0.2">
      <c r="A158" s="180">
        <v>40668</v>
      </c>
      <c r="B158" s="116">
        <v>12.196</v>
      </c>
      <c r="C158" s="95">
        <f t="shared" si="36"/>
        <v>11.251460000000002</v>
      </c>
      <c r="D158" s="95">
        <v>2.2000000000000002</v>
      </c>
      <c r="E158" s="95">
        <v>1.5</v>
      </c>
      <c r="F158" s="176">
        <v>194.87299999999999</v>
      </c>
      <c r="G158" s="116">
        <f t="shared" si="37"/>
        <v>0.19487299999999999</v>
      </c>
      <c r="H158" s="176">
        <v>49.667000000000002</v>
      </c>
      <c r="I158" s="116">
        <f t="shared" si="38"/>
        <v>4.9667000000000003E-2</v>
      </c>
      <c r="J158" s="176">
        <v>0</v>
      </c>
      <c r="K158" s="95">
        <f t="shared" si="39"/>
        <v>0</v>
      </c>
      <c r="L158" s="123">
        <f t="shared" si="40"/>
        <v>0</v>
      </c>
      <c r="M158" s="164">
        <f t="shared" si="41"/>
        <v>0.70000000000000018</v>
      </c>
      <c r="N158" s="165">
        <v>9.8000000000000007</v>
      </c>
      <c r="O158" s="178">
        <f t="shared" si="42"/>
        <v>0.89487300000000014</v>
      </c>
      <c r="P158" s="178">
        <f t="shared" si="43"/>
        <v>4.9667000000000003E-2</v>
      </c>
      <c r="Q158" s="182">
        <f t="shared" si="44"/>
        <v>0.94454000000000016</v>
      </c>
      <c r="R158" s="11"/>
      <c r="S158" s="27"/>
    </row>
    <row r="159" spans="1:19" s="15" customFormat="1" ht="16.5" customHeight="1" x14ac:dyDescent="0.2">
      <c r="A159" s="180">
        <v>40669</v>
      </c>
      <c r="B159" s="116">
        <v>11.228</v>
      </c>
      <c r="C159" s="95">
        <f t="shared" si="36"/>
        <v>10.339404000000002</v>
      </c>
      <c r="D159" s="95">
        <v>2.2000000000000002</v>
      </c>
      <c r="E159" s="95">
        <v>1.5</v>
      </c>
      <c r="F159" s="176">
        <v>172.429</v>
      </c>
      <c r="G159" s="116">
        <f t="shared" si="37"/>
        <v>0.172429</v>
      </c>
      <c r="H159" s="176">
        <v>16.167000000000002</v>
      </c>
      <c r="I159" s="116">
        <f t="shared" si="38"/>
        <v>1.6167000000000001E-2</v>
      </c>
      <c r="J159" s="176">
        <v>3.6669999999999998</v>
      </c>
      <c r="K159" s="95">
        <f t="shared" si="39"/>
        <v>3.6669999999999997E-3</v>
      </c>
      <c r="L159" s="123">
        <f t="shared" si="40"/>
        <v>1.8334999999999998E-4</v>
      </c>
      <c r="M159" s="164">
        <f t="shared" si="41"/>
        <v>0.70000000000000018</v>
      </c>
      <c r="N159" s="165">
        <v>9.8699999999999992</v>
      </c>
      <c r="O159" s="178">
        <f t="shared" si="42"/>
        <v>0.87261235000000015</v>
      </c>
      <c r="P159" s="178">
        <f t="shared" si="43"/>
        <v>1.9650650000000002E-2</v>
      </c>
      <c r="Q159" s="182">
        <f t="shared" si="44"/>
        <v>0.89226300000000014</v>
      </c>
      <c r="R159" s="11"/>
      <c r="S159" s="27"/>
    </row>
    <row r="160" spans="1:19" s="15" customFormat="1" ht="16.5" customHeight="1" x14ac:dyDescent="0.2">
      <c r="A160" s="180">
        <v>40670</v>
      </c>
      <c r="B160" s="116">
        <v>11.55</v>
      </c>
      <c r="C160" s="95">
        <f t="shared" si="36"/>
        <v>10.565485000000002</v>
      </c>
      <c r="D160" s="95">
        <v>2.2000000000000002</v>
      </c>
      <c r="E160" s="95">
        <v>1.5</v>
      </c>
      <c r="F160" s="176">
        <v>198.01499999999999</v>
      </c>
      <c r="G160" s="116">
        <f t="shared" si="37"/>
        <v>0.198015</v>
      </c>
      <c r="H160" s="176">
        <v>86.5</v>
      </c>
      <c r="I160" s="116">
        <f t="shared" si="38"/>
        <v>8.6499999999999994E-2</v>
      </c>
      <c r="J160" s="176">
        <v>0</v>
      </c>
      <c r="K160" s="95">
        <f t="shared" si="39"/>
        <v>0</v>
      </c>
      <c r="L160" s="123">
        <f t="shared" si="40"/>
        <v>0</v>
      </c>
      <c r="M160" s="164">
        <f t="shared" si="41"/>
        <v>0.70000000000000018</v>
      </c>
      <c r="N160" s="165">
        <v>9.1</v>
      </c>
      <c r="O160" s="178">
        <f t="shared" si="42"/>
        <v>0.89801500000000023</v>
      </c>
      <c r="P160" s="178">
        <f t="shared" si="43"/>
        <v>8.6499999999999994E-2</v>
      </c>
      <c r="Q160" s="182">
        <f t="shared" si="44"/>
        <v>0.98451500000000025</v>
      </c>
      <c r="R160" s="11"/>
      <c r="S160" s="27"/>
    </row>
    <row r="161" spans="1:19" s="15" customFormat="1" ht="16.5" customHeight="1" x14ac:dyDescent="0.2">
      <c r="A161" s="180">
        <v>40671</v>
      </c>
      <c r="B161" s="116">
        <v>11.882</v>
      </c>
      <c r="C161" s="95">
        <f t="shared" si="36"/>
        <v>10.942419000000001</v>
      </c>
      <c r="D161" s="95">
        <v>2.2000000000000002</v>
      </c>
      <c r="E161" s="95">
        <v>1.5</v>
      </c>
      <c r="F161" s="176">
        <v>178.41399999999999</v>
      </c>
      <c r="G161" s="116">
        <f t="shared" si="37"/>
        <v>0.17841399999999999</v>
      </c>
      <c r="H161" s="176">
        <v>61.167000000000002</v>
      </c>
      <c r="I161" s="116">
        <f t="shared" si="38"/>
        <v>6.1166999999999999E-2</v>
      </c>
      <c r="J161" s="176">
        <v>0</v>
      </c>
      <c r="K161" s="95">
        <f t="shared" si="39"/>
        <v>0</v>
      </c>
      <c r="L161" s="123">
        <f t="shared" si="40"/>
        <v>0</v>
      </c>
      <c r="M161" s="164">
        <f t="shared" si="41"/>
        <v>0.70000000000000018</v>
      </c>
      <c r="N161" s="165">
        <v>9.14</v>
      </c>
      <c r="O161" s="178">
        <f t="shared" si="42"/>
        <v>0.87841400000000014</v>
      </c>
      <c r="P161" s="178">
        <f t="shared" si="43"/>
        <v>6.1166999999999999E-2</v>
      </c>
      <c r="Q161" s="182">
        <f t="shared" si="44"/>
        <v>0.93958100000000011</v>
      </c>
      <c r="R161" s="11"/>
      <c r="S161" s="27"/>
    </row>
    <row r="162" spans="1:19" s="15" customFormat="1" ht="16.5" customHeight="1" x14ac:dyDescent="0.2">
      <c r="A162" s="180">
        <v>40672</v>
      </c>
      <c r="B162" s="116">
        <v>12.657999999999999</v>
      </c>
      <c r="C162" s="95">
        <f t="shared" si="36"/>
        <v>11.694734</v>
      </c>
      <c r="D162" s="95">
        <v>2.2000000000000002</v>
      </c>
      <c r="E162" s="95">
        <v>1.5</v>
      </c>
      <c r="F162" s="176">
        <v>187.76599999999999</v>
      </c>
      <c r="G162" s="116">
        <f t="shared" si="37"/>
        <v>0.18776599999999999</v>
      </c>
      <c r="H162" s="176">
        <v>75.5</v>
      </c>
      <c r="I162" s="116">
        <f t="shared" si="38"/>
        <v>7.5499999999999998E-2</v>
      </c>
      <c r="J162" s="176">
        <v>0</v>
      </c>
      <c r="K162" s="95">
        <f t="shared" si="39"/>
        <v>0</v>
      </c>
      <c r="L162" s="123">
        <f t="shared" si="40"/>
        <v>0</v>
      </c>
      <c r="M162" s="164">
        <f t="shared" si="41"/>
        <v>0.70000000000000018</v>
      </c>
      <c r="N162" s="165">
        <v>9.32</v>
      </c>
      <c r="O162" s="178">
        <f t="shared" si="42"/>
        <v>0.88776600000000017</v>
      </c>
      <c r="P162" s="178">
        <f t="shared" si="43"/>
        <v>7.5499999999999998E-2</v>
      </c>
      <c r="Q162" s="182">
        <f t="shared" si="44"/>
        <v>0.96326600000000018</v>
      </c>
      <c r="R162" s="11"/>
      <c r="S162" s="27"/>
    </row>
    <row r="163" spans="1:19" s="15" customFormat="1" ht="16.5" customHeight="1" x14ac:dyDescent="0.2">
      <c r="A163" s="180">
        <v>40673</v>
      </c>
      <c r="B163" s="116">
        <v>13.273</v>
      </c>
      <c r="C163" s="95">
        <f t="shared" si="36"/>
        <v>12.251681000000001</v>
      </c>
      <c r="D163" s="95">
        <v>2.2000000000000002</v>
      </c>
      <c r="E163" s="95">
        <v>1.5</v>
      </c>
      <c r="F163" s="176">
        <v>193.15199999999999</v>
      </c>
      <c r="G163" s="116">
        <f t="shared" si="37"/>
        <v>0.19315199999999999</v>
      </c>
      <c r="H163" s="176">
        <v>128.167</v>
      </c>
      <c r="I163" s="116">
        <f t="shared" si="38"/>
        <v>0.128167</v>
      </c>
      <c r="J163" s="176">
        <v>0</v>
      </c>
      <c r="K163" s="95">
        <f t="shared" si="39"/>
        <v>0</v>
      </c>
      <c r="L163" s="123">
        <f t="shared" si="40"/>
        <v>0</v>
      </c>
      <c r="M163" s="164">
        <f t="shared" si="41"/>
        <v>0.70000000000000018</v>
      </c>
      <c r="N163" s="165">
        <v>9.3800000000000008</v>
      </c>
      <c r="O163" s="178">
        <f t="shared" si="42"/>
        <v>0.89315200000000017</v>
      </c>
      <c r="P163" s="178">
        <f t="shared" si="43"/>
        <v>0.128167</v>
      </c>
      <c r="Q163" s="182">
        <f t="shared" si="44"/>
        <v>1.0213190000000001</v>
      </c>
      <c r="R163" s="11"/>
      <c r="S163" s="27"/>
    </row>
    <row r="164" spans="1:19" s="15" customFormat="1" ht="16.5" customHeight="1" x14ac:dyDescent="0.2">
      <c r="A164" s="180">
        <v>40674</v>
      </c>
      <c r="B164" s="116">
        <v>12.039</v>
      </c>
      <c r="C164" s="95">
        <f t="shared" si="36"/>
        <v>11.104395</v>
      </c>
      <c r="D164" s="95">
        <v>2.2000000000000002</v>
      </c>
      <c r="E164" s="95">
        <v>1.5</v>
      </c>
      <c r="F164" s="176">
        <v>192.10499999999999</v>
      </c>
      <c r="G164" s="116">
        <f t="shared" si="37"/>
        <v>0.192105</v>
      </c>
      <c r="H164" s="176">
        <v>42.5</v>
      </c>
      <c r="I164" s="116">
        <f t="shared" si="38"/>
        <v>4.2500000000000003E-2</v>
      </c>
      <c r="J164" s="176">
        <v>0</v>
      </c>
      <c r="K164" s="95">
        <f t="shared" si="39"/>
        <v>0</v>
      </c>
      <c r="L164" s="123">
        <f t="shared" si="40"/>
        <v>0</v>
      </c>
      <c r="M164" s="164">
        <f t="shared" si="41"/>
        <v>0.70000000000000018</v>
      </c>
      <c r="N164" s="165">
        <v>9.14</v>
      </c>
      <c r="O164" s="178">
        <f t="shared" si="42"/>
        <v>0.89210500000000015</v>
      </c>
      <c r="P164" s="178">
        <f t="shared" si="43"/>
        <v>4.2500000000000003E-2</v>
      </c>
      <c r="Q164" s="182">
        <f t="shared" si="44"/>
        <v>0.93460500000000013</v>
      </c>
      <c r="R164" s="11"/>
      <c r="S164" s="27"/>
    </row>
    <row r="165" spans="1:19" s="15" customFormat="1" ht="16.5" customHeight="1" x14ac:dyDescent="0.2">
      <c r="A165" s="180">
        <v>40675</v>
      </c>
      <c r="B165" s="116">
        <v>12.36</v>
      </c>
      <c r="C165" s="95">
        <f t="shared" si="36"/>
        <v>11.439015999999999</v>
      </c>
      <c r="D165" s="95">
        <v>2.2000000000000002</v>
      </c>
      <c r="E165" s="95">
        <v>1.5</v>
      </c>
      <c r="F165" s="176">
        <v>187.31700000000001</v>
      </c>
      <c r="G165" s="116">
        <f t="shared" si="37"/>
        <v>0.18731700000000001</v>
      </c>
      <c r="H165" s="176">
        <v>33.667000000000002</v>
      </c>
      <c r="I165" s="116">
        <f t="shared" si="38"/>
        <v>3.3667000000000002E-2</v>
      </c>
      <c r="J165" s="176">
        <v>48.667000000000002</v>
      </c>
      <c r="K165" s="95">
        <f t="shared" si="39"/>
        <v>4.8667000000000002E-2</v>
      </c>
      <c r="L165" s="123">
        <f t="shared" si="40"/>
        <v>2.4333500000000004E-3</v>
      </c>
      <c r="M165" s="164">
        <f t="shared" si="41"/>
        <v>0.70000000000000018</v>
      </c>
      <c r="N165" s="165">
        <v>9.11</v>
      </c>
      <c r="O165" s="178">
        <f t="shared" si="42"/>
        <v>0.88975035000000013</v>
      </c>
      <c r="P165" s="178">
        <f t="shared" si="43"/>
        <v>7.9900650000000004E-2</v>
      </c>
      <c r="Q165" s="182">
        <f t="shared" si="44"/>
        <v>0.96965100000000015</v>
      </c>
      <c r="R165" s="11"/>
      <c r="S165" s="27"/>
    </row>
    <row r="166" spans="1:19" s="15" customFormat="1" ht="16.5" customHeight="1" x14ac:dyDescent="0.2">
      <c r="A166" s="180">
        <v>40676</v>
      </c>
      <c r="B166" s="116">
        <v>11.286</v>
      </c>
      <c r="C166" s="95">
        <f t="shared" si="36"/>
        <v>10.407304999999997</v>
      </c>
      <c r="D166" s="95">
        <v>2.2000000000000002</v>
      </c>
      <c r="E166" s="95">
        <v>1.5</v>
      </c>
      <c r="F166" s="176">
        <v>156.19499999999999</v>
      </c>
      <c r="G166" s="116">
        <f t="shared" si="37"/>
        <v>0.156195</v>
      </c>
      <c r="H166" s="176">
        <v>22.5</v>
      </c>
      <c r="I166" s="116">
        <f t="shared" si="38"/>
        <v>2.2499999999999999E-2</v>
      </c>
      <c r="J166" s="176">
        <v>0</v>
      </c>
      <c r="K166" s="95">
        <f t="shared" si="39"/>
        <v>0</v>
      </c>
      <c r="L166" s="123">
        <f t="shared" si="40"/>
        <v>0</v>
      </c>
      <c r="M166" s="164">
        <f t="shared" si="41"/>
        <v>0.70000000000000018</v>
      </c>
      <c r="N166" s="165">
        <v>9.26</v>
      </c>
      <c r="O166" s="178">
        <f t="shared" si="42"/>
        <v>0.85619500000000015</v>
      </c>
      <c r="P166" s="178">
        <f t="shared" si="43"/>
        <v>2.2499999999999999E-2</v>
      </c>
      <c r="Q166" s="182">
        <f t="shared" si="44"/>
        <v>0.87869500000000011</v>
      </c>
      <c r="R166" s="11"/>
      <c r="S166" s="27"/>
    </row>
    <row r="167" spans="1:19" s="15" customFormat="1" ht="16.5" customHeight="1" x14ac:dyDescent="0.2">
      <c r="A167" s="180">
        <v>40677</v>
      </c>
      <c r="B167" s="116">
        <v>11.387</v>
      </c>
      <c r="C167" s="95">
        <f t="shared" si="36"/>
        <v>10.503153999999999</v>
      </c>
      <c r="D167" s="95">
        <v>2.2000000000000002</v>
      </c>
      <c r="E167" s="95">
        <v>1.5</v>
      </c>
      <c r="F167" s="176">
        <v>182.679</v>
      </c>
      <c r="G167" s="116">
        <f t="shared" si="37"/>
        <v>0.18267900000000001</v>
      </c>
      <c r="H167" s="176">
        <v>1.167</v>
      </c>
      <c r="I167" s="116">
        <f t="shared" si="38"/>
        <v>1.1670000000000001E-3</v>
      </c>
      <c r="J167" s="176">
        <v>0</v>
      </c>
      <c r="K167" s="95">
        <f t="shared" si="39"/>
        <v>0</v>
      </c>
      <c r="L167" s="123">
        <f t="shared" si="40"/>
        <v>0</v>
      </c>
      <c r="M167" s="164">
        <f t="shared" si="41"/>
        <v>0.70000000000000018</v>
      </c>
      <c r="N167" s="165">
        <v>9.4600000000000009</v>
      </c>
      <c r="O167" s="178">
        <f t="shared" si="42"/>
        <v>0.88267900000000021</v>
      </c>
      <c r="P167" s="178">
        <f t="shared" si="43"/>
        <v>1.1670000000000001E-3</v>
      </c>
      <c r="Q167" s="182">
        <f t="shared" si="44"/>
        <v>0.88384600000000024</v>
      </c>
      <c r="R167" s="11"/>
      <c r="S167" s="27"/>
    </row>
    <row r="168" spans="1:19" s="15" customFormat="1" ht="16.5" customHeight="1" x14ac:dyDescent="0.2">
      <c r="A168" s="180">
        <v>40678</v>
      </c>
      <c r="B168" s="116">
        <v>11.135</v>
      </c>
      <c r="C168" s="95">
        <f t="shared" si="36"/>
        <v>10.239857999999998</v>
      </c>
      <c r="D168" s="95">
        <v>2.2000000000000002</v>
      </c>
      <c r="E168" s="95">
        <v>1.5</v>
      </c>
      <c r="F168" s="176">
        <v>193.97499999999999</v>
      </c>
      <c r="G168" s="116">
        <f t="shared" si="37"/>
        <v>0.19397499999999998</v>
      </c>
      <c r="H168" s="176">
        <v>1.167</v>
      </c>
      <c r="I168" s="116">
        <f t="shared" si="38"/>
        <v>1.1670000000000001E-3</v>
      </c>
      <c r="J168" s="176">
        <v>0</v>
      </c>
      <c r="K168" s="95">
        <f t="shared" si="39"/>
        <v>0</v>
      </c>
      <c r="L168" s="123">
        <f t="shared" si="40"/>
        <v>0</v>
      </c>
      <c r="M168" s="164">
        <f t="shared" si="41"/>
        <v>0.70000000000000018</v>
      </c>
      <c r="N168" s="165">
        <v>9.5500000000000007</v>
      </c>
      <c r="O168" s="178">
        <f t="shared" si="42"/>
        <v>0.89397500000000019</v>
      </c>
      <c r="P168" s="178">
        <f t="shared" si="43"/>
        <v>1.1670000000000001E-3</v>
      </c>
      <c r="Q168" s="182">
        <f t="shared" si="44"/>
        <v>0.89514200000000022</v>
      </c>
      <c r="R168" s="11"/>
      <c r="S168" s="27"/>
    </row>
    <row r="169" spans="1:19" s="15" customFormat="1" ht="16.5" customHeight="1" x14ac:dyDescent="0.2">
      <c r="A169" s="180">
        <v>40679</v>
      </c>
      <c r="B169" s="116">
        <v>12.298</v>
      </c>
      <c r="C169" s="95">
        <f t="shared" si="36"/>
        <v>11.416865000000001</v>
      </c>
      <c r="D169" s="95">
        <v>2.2000000000000002</v>
      </c>
      <c r="E169" s="95">
        <v>1.5</v>
      </c>
      <c r="F169" s="176">
        <v>180.13499999999999</v>
      </c>
      <c r="G169" s="116">
        <f t="shared" si="37"/>
        <v>0.18013499999999999</v>
      </c>
      <c r="H169" s="176">
        <v>1</v>
      </c>
      <c r="I169" s="116">
        <f t="shared" si="38"/>
        <v>1E-3</v>
      </c>
      <c r="J169" s="176">
        <v>0</v>
      </c>
      <c r="K169" s="95">
        <f t="shared" si="39"/>
        <v>0</v>
      </c>
      <c r="L169" s="123">
        <f t="shared" si="40"/>
        <v>0</v>
      </c>
      <c r="M169" s="164">
        <f t="shared" si="41"/>
        <v>0.70000000000000018</v>
      </c>
      <c r="N169" s="165">
        <v>9.2799999999999994</v>
      </c>
      <c r="O169" s="178">
        <f t="shared" si="42"/>
        <v>0.88013500000000011</v>
      </c>
      <c r="P169" s="178">
        <f t="shared" si="43"/>
        <v>1E-3</v>
      </c>
      <c r="Q169" s="182">
        <f t="shared" si="44"/>
        <v>0.88113500000000011</v>
      </c>
      <c r="R169" s="11"/>
      <c r="S169" s="27"/>
    </row>
    <row r="170" spans="1:19" s="15" customFormat="1" ht="16.5" customHeight="1" x14ac:dyDescent="0.2">
      <c r="A170" s="180">
        <v>40680</v>
      </c>
      <c r="B170" s="116">
        <v>11.651</v>
      </c>
      <c r="C170" s="95">
        <f t="shared" si="36"/>
        <v>10.784568999999998</v>
      </c>
      <c r="D170" s="95">
        <v>2.2000000000000002</v>
      </c>
      <c r="E170" s="95">
        <v>1.5</v>
      </c>
      <c r="F170" s="176">
        <v>165.09800000000001</v>
      </c>
      <c r="G170" s="116">
        <f t="shared" si="37"/>
        <v>0.16509800000000002</v>
      </c>
      <c r="H170" s="176">
        <v>1.333</v>
      </c>
      <c r="I170" s="116">
        <f t="shared" si="38"/>
        <v>1.333E-3</v>
      </c>
      <c r="J170" s="176">
        <v>0</v>
      </c>
      <c r="K170" s="95">
        <f t="shared" si="39"/>
        <v>0</v>
      </c>
      <c r="L170" s="123">
        <f t="shared" si="40"/>
        <v>0</v>
      </c>
      <c r="M170" s="164">
        <f t="shared" si="41"/>
        <v>0.70000000000000018</v>
      </c>
      <c r="N170" s="165">
        <v>9.27</v>
      </c>
      <c r="O170" s="178">
        <f t="shared" si="42"/>
        <v>0.86509800000000014</v>
      </c>
      <c r="P170" s="178">
        <f t="shared" si="43"/>
        <v>1.333E-3</v>
      </c>
      <c r="Q170" s="182">
        <f t="shared" si="44"/>
        <v>0.86643100000000017</v>
      </c>
      <c r="R170" s="11"/>
      <c r="S170" s="27"/>
    </row>
    <row r="171" spans="1:19" s="15" customFormat="1" ht="16.5" customHeight="1" x14ac:dyDescent="0.2">
      <c r="A171" s="180">
        <v>40681</v>
      </c>
      <c r="B171" s="116">
        <v>12.365</v>
      </c>
      <c r="C171" s="95">
        <f t="shared" si="36"/>
        <v>11.428688999999999</v>
      </c>
      <c r="D171" s="95">
        <v>2.2000000000000002</v>
      </c>
      <c r="E171" s="95">
        <v>1.5</v>
      </c>
      <c r="F171" s="176">
        <v>182.97800000000001</v>
      </c>
      <c r="G171" s="116">
        <f t="shared" si="37"/>
        <v>0.182978</v>
      </c>
      <c r="H171" s="176">
        <v>53.332999999999998</v>
      </c>
      <c r="I171" s="116">
        <f t="shared" si="38"/>
        <v>5.3332999999999998E-2</v>
      </c>
      <c r="J171" s="176">
        <v>0</v>
      </c>
      <c r="K171" s="95">
        <f t="shared" si="39"/>
        <v>0</v>
      </c>
      <c r="L171" s="123">
        <f t="shared" si="40"/>
        <v>0</v>
      </c>
      <c r="M171" s="164">
        <f t="shared" si="41"/>
        <v>0.70000000000000018</v>
      </c>
      <c r="N171" s="165">
        <v>9.24</v>
      </c>
      <c r="O171" s="178">
        <f t="shared" si="42"/>
        <v>0.88297800000000015</v>
      </c>
      <c r="P171" s="178">
        <f t="shared" si="43"/>
        <v>5.3332999999999998E-2</v>
      </c>
      <c r="Q171" s="182">
        <f t="shared" si="44"/>
        <v>0.93631100000000012</v>
      </c>
      <c r="R171" s="11"/>
      <c r="S171" s="27"/>
    </row>
    <row r="172" spans="1:19" s="15" customFormat="1" ht="16.5" customHeight="1" x14ac:dyDescent="0.2">
      <c r="A172" s="180">
        <v>40682</v>
      </c>
      <c r="B172" s="116">
        <v>12.776</v>
      </c>
      <c r="C172" s="95">
        <f t="shared" si="36"/>
        <v>11.864659</v>
      </c>
      <c r="D172" s="95">
        <v>2.2000000000000002</v>
      </c>
      <c r="E172" s="95">
        <v>1.5</v>
      </c>
      <c r="F172" s="176">
        <v>174.67400000000001</v>
      </c>
      <c r="G172" s="116">
        <f t="shared" si="37"/>
        <v>0.174674</v>
      </c>
      <c r="H172" s="176">
        <v>36.667000000000002</v>
      </c>
      <c r="I172" s="116">
        <f t="shared" si="38"/>
        <v>3.6666999999999998E-2</v>
      </c>
      <c r="J172" s="176">
        <v>41.832999999999998</v>
      </c>
      <c r="K172" s="95">
        <f t="shared" si="39"/>
        <v>4.1832999999999995E-2</v>
      </c>
      <c r="L172" s="123">
        <f t="shared" si="40"/>
        <v>2.09165E-3</v>
      </c>
      <c r="M172" s="164">
        <f t="shared" si="41"/>
        <v>0.70000000000000018</v>
      </c>
      <c r="N172" s="165">
        <v>9.1199999999999992</v>
      </c>
      <c r="O172" s="178">
        <f t="shared" si="42"/>
        <v>0.87676565000000017</v>
      </c>
      <c r="P172" s="178">
        <f t="shared" si="43"/>
        <v>7.6408349999999986E-2</v>
      </c>
      <c r="Q172" s="182">
        <f t="shared" si="44"/>
        <v>0.95317400000000019</v>
      </c>
      <c r="R172" s="11"/>
      <c r="S172" s="27"/>
    </row>
    <row r="173" spans="1:19" s="15" customFormat="1" ht="16.5" customHeight="1" x14ac:dyDescent="0.2">
      <c r="A173" s="180">
        <v>40683</v>
      </c>
      <c r="B173" s="116">
        <v>11.973000000000001</v>
      </c>
      <c r="C173" s="95">
        <f t="shared" si="36"/>
        <v>11.062360999999999</v>
      </c>
      <c r="D173" s="95">
        <v>2.2000000000000002</v>
      </c>
      <c r="E173" s="95">
        <v>1.5</v>
      </c>
      <c r="F173" s="176">
        <v>191.80600000000001</v>
      </c>
      <c r="G173" s="116">
        <f t="shared" si="37"/>
        <v>0.191806</v>
      </c>
      <c r="H173" s="176">
        <v>18.832999999999998</v>
      </c>
      <c r="I173" s="116">
        <f t="shared" si="38"/>
        <v>1.8832999999999999E-2</v>
      </c>
      <c r="J173" s="176">
        <v>0</v>
      </c>
      <c r="K173" s="95">
        <f t="shared" si="39"/>
        <v>0</v>
      </c>
      <c r="L173" s="123">
        <f t="shared" si="40"/>
        <v>0</v>
      </c>
      <c r="M173" s="164">
        <f t="shared" si="41"/>
        <v>0.70000000000000018</v>
      </c>
      <c r="N173" s="165">
        <v>9.0399999999999991</v>
      </c>
      <c r="O173" s="178">
        <f t="shared" si="42"/>
        <v>0.89180600000000021</v>
      </c>
      <c r="P173" s="178">
        <f t="shared" si="43"/>
        <v>1.8832999999999999E-2</v>
      </c>
      <c r="Q173" s="182">
        <f t="shared" si="44"/>
        <v>0.9106390000000002</v>
      </c>
      <c r="R173" s="11"/>
      <c r="S173" s="27"/>
    </row>
    <row r="174" spans="1:19" s="15" customFormat="1" ht="16.5" customHeight="1" x14ac:dyDescent="0.2">
      <c r="A174" s="180">
        <v>40684</v>
      </c>
      <c r="B174" s="116">
        <v>12.782</v>
      </c>
      <c r="C174" s="95">
        <f t="shared" si="36"/>
        <v>11.754439000000001</v>
      </c>
      <c r="D174" s="95">
        <v>2.2000000000000002</v>
      </c>
      <c r="E174" s="95">
        <v>1.5</v>
      </c>
      <c r="F174" s="176">
        <v>232.72800000000001</v>
      </c>
      <c r="G174" s="116">
        <f t="shared" si="37"/>
        <v>0.23272800000000002</v>
      </c>
      <c r="H174" s="176">
        <v>94.832999999999998</v>
      </c>
      <c r="I174" s="116">
        <f t="shared" si="38"/>
        <v>9.4833000000000001E-2</v>
      </c>
      <c r="J174" s="176">
        <v>0</v>
      </c>
      <c r="K174" s="95">
        <f t="shared" si="39"/>
        <v>0</v>
      </c>
      <c r="L174" s="123">
        <f t="shared" si="40"/>
        <v>0</v>
      </c>
      <c r="M174" s="164">
        <f t="shared" si="41"/>
        <v>0.70000000000000018</v>
      </c>
      <c r="N174" s="165">
        <v>8.4</v>
      </c>
      <c r="O174" s="178">
        <f t="shared" si="42"/>
        <v>0.93272800000000022</v>
      </c>
      <c r="P174" s="178">
        <f t="shared" si="43"/>
        <v>9.4833000000000001E-2</v>
      </c>
      <c r="Q174" s="182">
        <f t="shared" si="44"/>
        <v>1.0275610000000002</v>
      </c>
      <c r="R174" s="11"/>
      <c r="S174" s="27"/>
    </row>
    <row r="175" spans="1:19" s="15" customFormat="1" ht="16.5" customHeight="1" x14ac:dyDescent="0.2">
      <c r="A175" s="180">
        <v>40685</v>
      </c>
      <c r="B175" s="116">
        <v>13.417999999999999</v>
      </c>
      <c r="C175" s="95">
        <f t="shared" si="36"/>
        <v>12.356477999999999</v>
      </c>
      <c r="D175" s="95">
        <v>2.2000000000000002</v>
      </c>
      <c r="E175" s="95">
        <v>1.5</v>
      </c>
      <c r="F175" s="176">
        <v>268.18900000000002</v>
      </c>
      <c r="G175" s="116">
        <f t="shared" si="37"/>
        <v>0.26818900000000001</v>
      </c>
      <c r="H175" s="176">
        <v>93.332999999999998</v>
      </c>
      <c r="I175" s="116">
        <f t="shared" si="38"/>
        <v>9.3332999999999999E-2</v>
      </c>
      <c r="J175" s="176">
        <v>0</v>
      </c>
      <c r="K175" s="95">
        <f t="shared" si="39"/>
        <v>0</v>
      </c>
      <c r="L175" s="123">
        <f t="shared" si="40"/>
        <v>0</v>
      </c>
      <c r="M175" s="164">
        <f t="shared" si="41"/>
        <v>0.70000000000000018</v>
      </c>
      <c r="N175" s="165">
        <v>8.9700000000000006</v>
      </c>
      <c r="O175" s="178">
        <f t="shared" si="42"/>
        <v>0.96818900000000019</v>
      </c>
      <c r="P175" s="178">
        <f t="shared" si="43"/>
        <v>9.3332999999999999E-2</v>
      </c>
      <c r="Q175" s="182">
        <f t="shared" si="44"/>
        <v>1.0615220000000001</v>
      </c>
      <c r="R175" s="11"/>
      <c r="S175" s="27"/>
    </row>
    <row r="176" spans="1:19" s="15" customFormat="1" ht="16.5" customHeight="1" x14ac:dyDescent="0.2">
      <c r="A176" s="180">
        <v>40686</v>
      </c>
      <c r="B176" s="116">
        <v>13.291</v>
      </c>
      <c r="C176" s="95">
        <f t="shared" si="36"/>
        <v>12.325984999999999</v>
      </c>
      <c r="D176" s="95">
        <v>2.2000000000000002</v>
      </c>
      <c r="E176" s="95">
        <v>1.5</v>
      </c>
      <c r="F176" s="176">
        <v>198.01499999999999</v>
      </c>
      <c r="G176" s="116">
        <f t="shared" si="37"/>
        <v>0.198015</v>
      </c>
      <c r="H176" s="176">
        <v>67</v>
      </c>
      <c r="I176" s="116">
        <f t="shared" si="38"/>
        <v>6.7000000000000004E-2</v>
      </c>
      <c r="J176" s="176">
        <v>3.8330000000000002</v>
      </c>
      <c r="K176" s="95">
        <f t="shared" si="39"/>
        <v>3.833E-3</v>
      </c>
      <c r="L176" s="123">
        <f t="shared" si="40"/>
        <v>1.9165000000000002E-4</v>
      </c>
      <c r="M176" s="164">
        <f t="shared" si="41"/>
        <v>0.70000000000000018</v>
      </c>
      <c r="N176" s="165">
        <v>9.24</v>
      </c>
      <c r="O176" s="178">
        <f t="shared" si="42"/>
        <v>0.89820665000000011</v>
      </c>
      <c r="P176" s="178">
        <f t="shared" si="43"/>
        <v>7.0641350000000006E-2</v>
      </c>
      <c r="Q176" s="182">
        <f t="shared" si="44"/>
        <v>0.96884800000000015</v>
      </c>
      <c r="R176" s="11"/>
      <c r="S176" s="27"/>
    </row>
    <row r="177" spans="1:19" s="15" customFormat="1" ht="16.5" customHeight="1" x14ac:dyDescent="0.2">
      <c r="A177" s="180">
        <v>40687</v>
      </c>
      <c r="B177" s="116">
        <v>12.596</v>
      </c>
      <c r="C177" s="95">
        <f t="shared" si="36"/>
        <v>11.595072999999999</v>
      </c>
      <c r="D177" s="95">
        <v>2.2000000000000002</v>
      </c>
      <c r="E177" s="95">
        <v>1.5</v>
      </c>
      <c r="F177" s="176">
        <v>200.26</v>
      </c>
      <c r="G177" s="116">
        <f t="shared" si="37"/>
        <v>0.20025999999999999</v>
      </c>
      <c r="H177" s="176">
        <v>100.667</v>
      </c>
      <c r="I177" s="116">
        <f t="shared" si="38"/>
        <v>0.10066700000000001</v>
      </c>
      <c r="J177" s="176">
        <v>21.667000000000002</v>
      </c>
      <c r="K177" s="95">
        <f t="shared" si="39"/>
        <v>2.1667000000000002E-2</v>
      </c>
      <c r="L177" s="123">
        <f t="shared" si="40"/>
        <v>1.0833500000000001E-3</v>
      </c>
      <c r="M177" s="164">
        <f t="shared" si="41"/>
        <v>0.70000000000000018</v>
      </c>
      <c r="N177" s="165">
        <v>8.9</v>
      </c>
      <c r="O177" s="178">
        <f t="shared" si="42"/>
        <v>0.90134335000000021</v>
      </c>
      <c r="P177" s="178">
        <f t="shared" si="43"/>
        <v>0.12125065000000002</v>
      </c>
      <c r="Q177" s="182">
        <f t="shared" si="44"/>
        <v>1.0225940000000002</v>
      </c>
      <c r="R177" s="11"/>
      <c r="S177" s="27"/>
    </row>
    <row r="178" spans="1:19" s="15" customFormat="1" ht="16.5" customHeight="1" x14ac:dyDescent="0.2">
      <c r="A178" s="180">
        <v>40688</v>
      </c>
      <c r="B178" s="116">
        <v>14.257</v>
      </c>
      <c r="C178" s="95">
        <f t="shared" si="36"/>
        <v>13.223970999999999</v>
      </c>
      <c r="D178" s="95">
        <v>2.2000000000000002</v>
      </c>
      <c r="E178" s="95">
        <v>1.5</v>
      </c>
      <c r="F178" s="176">
        <v>212.529</v>
      </c>
      <c r="G178" s="116">
        <f t="shared" si="37"/>
        <v>0.212529</v>
      </c>
      <c r="H178" s="176">
        <v>120.5</v>
      </c>
      <c r="I178" s="116">
        <f t="shared" si="38"/>
        <v>0.1205</v>
      </c>
      <c r="J178" s="176">
        <v>0</v>
      </c>
      <c r="K178" s="95">
        <f t="shared" si="39"/>
        <v>0</v>
      </c>
      <c r="L178" s="123">
        <f t="shared" si="40"/>
        <v>0</v>
      </c>
      <c r="M178" s="164">
        <f t="shared" si="41"/>
        <v>0.70000000000000018</v>
      </c>
      <c r="N178" s="165">
        <v>9.0399999999999991</v>
      </c>
      <c r="O178" s="178">
        <f t="shared" si="42"/>
        <v>0.91252900000000015</v>
      </c>
      <c r="P178" s="178">
        <f t="shared" si="43"/>
        <v>0.1205</v>
      </c>
      <c r="Q178" s="182">
        <f t="shared" si="44"/>
        <v>1.0330290000000002</v>
      </c>
      <c r="R178" s="11"/>
      <c r="S178" s="27"/>
    </row>
    <row r="179" spans="1:19" s="15" customFormat="1" ht="16.5" customHeight="1" x14ac:dyDescent="0.2">
      <c r="A179" s="180">
        <v>40689</v>
      </c>
      <c r="B179" s="116">
        <v>14.12</v>
      </c>
      <c r="C179" s="95">
        <f t="shared" si="36"/>
        <v>13.101751</v>
      </c>
      <c r="D179" s="95">
        <v>2.2000000000000002</v>
      </c>
      <c r="E179" s="95">
        <v>1.5</v>
      </c>
      <c r="F179" s="176">
        <v>201.08199999999999</v>
      </c>
      <c r="G179" s="116">
        <f t="shared" si="37"/>
        <v>0.20108199999999998</v>
      </c>
      <c r="H179" s="176">
        <v>117.167</v>
      </c>
      <c r="I179" s="116">
        <f t="shared" si="38"/>
        <v>0.11716700000000001</v>
      </c>
      <c r="J179" s="176">
        <v>0</v>
      </c>
      <c r="K179" s="95">
        <f t="shared" si="39"/>
        <v>0</v>
      </c>
      <c r="L179" s="123">
        <f t="shared" si="40"/>
        <v>0</v>
      </c>
      <c r="M179" s="164">
        <f t="shared" si="41"/>
        <v>0.70000000000000018</v>
      </c>
      <c r="N179" s="165">
        <v>9.1</v>
      </c>
      <c r="O179" s="178">
        <f t="shared" si="42"/>
        <v>0.90108200000000016</v>
      </c>
      <c r="P179" s="178">
        <f t="shared" si="43"/>
        <v>0.11716700000000001</v>
      </c>
      <c r="Q179" s="182">
        <f t="shared" si="44"/>
        <v>1.0182490000000002</v>
      </c>
      <c r="R179" s="11"/>
      <c r="S179" s="27"/>
    </row>
    <row r="180" spans="1:19" s="15" customFormat="1" ht="16.5" customHeight="1" x14ac:dyDescent="0.2">
      <c r="A180" s="180">
        <v>40690</v>
      </c>
      <c r="B180" s="116">
        <v>13.1</v>
      </c>
      <c r="C180" s="95">
        <f t="shared" si="36"/>
        <v>12.105851999999999</v>
      </c>
      <c r="D180" s="95">
        <v>2.2000000000000002</v>
      </c>
      <c r="E180" s="95">
        <v>1.5</v>
      </c>
      <c r="F180" s="176">
        <v>211.48099999999999</v>
      </c>
      <c r="G180" s="116">
        <f t="shared" si="37"/>
        <v>0.211481</v>
      </c>
      <c r="H180" s="176">
        <v>82.667000000000002</v>
      </c>
      <c r="I180" s="116">
        <f t="shared" si="38"/>
        <v>8.2667000000000004E-2</v>
      </c>
      <c r="J180" s="176">
        <v>0</v>
      </c>
      <c r="K180" s="95">
        <f t="shared" si="39"/>
        <v>0</v>
      </c>
      <c r="L180" s="123">
        <f t="shared" si="40"/>
        <v>0</v>
      </c>
      <c r="M180" s="164">
        <f t="shared" si="41"/>
        <v>0.70000000000000018</v>
      </c>
      <c r="N180" s="165">
        <v>8.98</v>
      </c>
      <c r="O180" s="178">
        <f t="shared" si="42"/>
        <v>0.91148100000000021</v>
      </c>
      <c r="P180" s="178">
        <f t="shared" si="43"/>
        <v>8.2667000000000004E-2</v>
      </c>
      <c r="Q180" s="182">
        <f t="shared" si="44"/>
        <v>0.99414800000000025</v>
      </c>
      <c r="R180" s="11"/>
      <c r="S180" s="27"/>
    </row>
    <row r="181" spans="1:19" s="15" customFormat="1" ht="16.5" customHeight="1" x14ac:dyDescent="0.2">
      <c r="A181" s="180">
        <v>40691</v>
      </c>
      <c r="B181" s="116">
        <v>12.178000000000001</v>
      </c>
      <c r="C181" s="95">
        <f>B181-G181-I181-M181</f>
        <v>11.230340999999999</v>
      </c>
      <c r="D181" s="95">
        <v>2.2000000000000002</v>
      </c>
      <c r="E181" s="95">
        <v>1.5</v>
      </c>
      <c r="F181" s="176">
        <v>180.65899999999999</v>
      </c>
      <c r="G181" s="116">
        <f t="shared" si="37"/>
        <v>0.18065899999999999</v>
      </c>
      <c r="H181" s="176">
        <v>67</v>
      </c>
      <c r="I181" s="116">
        <f t="shared" si="38"/>
        <v>6.7000000000000004E-2</v>
      </c>
      <c r="J181" s="176">
        <v>0</v>
      </c>
      <c r="K181" s="95">
        <f t="shared" si="39"/>
        <v>0</v>
      </c>
      <c r="L181" s="123">
        <f t="shared" si="40"/>
        <v>0</v>
      </c>
      <c r="M181" s="164">
        <f>D181-E181</f>
        <v>0.70000000000000018</v>
      </c>
      <c r="N181" s="165">
        <v>8.24</v>
      </c>
      <c r="O181" s="178">
        <f>G181+L181+M181</f>
        <v>0.88065900000000019</v>
      </c>
      <c r="P181" s="178">
        <f t="shared" si="43"/>
        <v>6.7000000000000004E-2</v>
      </c>
      <c r="Q181" s="182">
        <f t="shared" si="44"/>
        <v>0.94765900000000025</v>
      </c>
      <c r="R181" s="11"/>
      <c r="S181" s="27"/>
    </row>
    <row r="182" spans="1:19" s="15" customFormat="1" ht="16.5" customHeight="1" x14ac:dyDescent="0.2">
      <c r="A182" s="180">
        <v>40692</v>
      </c>
      <c r="B182" s="116">
        <v>12.22</v>
      </c>
      <c r="C182" s="95">
        <f>B182-G182-I182-M182</f>
        <v>11.252126000000001</v>
      </c>
      <c r="D182" s="95">
        <v>2.2000000000000002</v>
      </c>
      <c r="E182" s="95">
        <v>1.5</v>
      </c>
      <c r="F182" s="176">
        <v>191.20699999999999</v>
      </c>
      <c r="G182" s="116">
        <f t="shared" si="37"/>
        <v>0.19120699999999999</v>
      </c>
      <c r="H182" s="176">
        <v>76.667000000000002</v>
      </c>
      <c r="I182" s="116">
        <f t="shared" si="38"/>
        <v>7.6666999999999999E-2</v>
      </c>
      <c r="J182" s="176">
        <v>0</v>
      </c>
      <c r="K182" s="95">
        <f t="shared" si="39"/>
        <v>0</v>
      </c>
      <c r="L182" s="123">
        <f t="shared" si="40"/>
        <v>0</v>
      </c>
      <c r="M182" s="164">
        <f>D182-E182</f>
        <v>0.70000000000000018</v>
      </c>
      <c r="N182" s="165">
        <v>7.93</v>
      </c>
      <c r="O182" s="178">
        <f>G182+L182+M182</f>
        <v>0.89120700000000019</v>
      </c>
      <c r="P182" s="178">
        <f t="shared" si="43"/>
        <v>7.6666999999999999E-2</v>
      </c>
      <c r="Q182" s="182">
        <f t="shared" si="44"/>
        <v>0.96787400000000023</v>
      </c>
      <c r="R182" s="11"/>
      <c r="S182" s="27"/>
    </row>
    <row r="183" spans="1:19" s="15" customFormat="1" ht="16.5" customHeight="1" x14ac:dyDescent="0.2">
      <c r="A183" s="180">
        <v>40693</v>
      </c>
      <c r="B183" s="116">
        <v>15.35</v>
      </c>
      <c r="C183" s="95">
        <f>B183-G183-I183-M183</f>
        <v>14.248688999999999</v>
      </c>
      <c r="D183" s="95">
        <v>2.2000000000000002</v>
      </c>
      <c r="E183" s="95">
        <v>1.5</v>
      </c>
      <c r="F183" s="176">
        <v>256.14400000000001</v>
      </c>
      <c r="G183" s="116">
        <f t="shared" si="37"/>
        <v>0.25614399999999998</v>
      </c>
      <c r="H183" s="176">
        <v>145.167</v>
      </c>
      <c r="I183" s="116">
        <f t="shared" si="38"/>
        <v>0.14516699999999999</v>
      </c>
      <c r="J183" s="176">
        <v>50</v>
      </c>
      <c r="K183" s="95">
        <f t="shared" si="39"/>
        <v>0.05</v>
      </c>
      <c r="L183" s="123">
        <f t="shared" si="40"/>
        <v>2.5000000000000005E-3</v>
      </c>
      <c r="M183" s="164">
        <f>D183-E183</f>
        <v>0.70000000000000018</v>
      </c>
      <c r="N183" s="165">
        <v>8.4</v>
      </c>
      <c r="O183" s="178">
        <f>G183+L183+M183</f>
        <v>0.95864400000000016</v>
      </c>
      <c r="P183" s="178">
        <f t="shared" si="43"/>
        <v>0.19266699999999998</v>
      </c>
      <c r="Q183" s="182">
        <f t="shared" si="44"/>
        <v>1.1513110000000002</v>
      </c>
      <c r="R183" s="11"/>
      <c r="S183" s="27"/>
    </row>
    <row r="184" spans="1:19" s="15" customFormat="1" ht="16.5" customHeight="1" x14ac:dyDescent="0.2">
      <c r="A184" s="180">
        <v>40694</v>
      </c>
      <c r="B184" s="116">
        <v>15.74</v>
      </c>
      <c r="C184" s="95">
        <f t="shared" si="36"/>
        <v>14.691244999999999</v>
      </c>
      <c r="D184" s="95">
        <v>2.2000000000000002</v>
      </c>
      <c r="E184" s="95">
        <v>1.5</v>
      </c>
      <c r="F184" s="176">
        <v>274.92200000000003</v>
      </c>
      <c r="G184" s="116">
        <f t="shared" si="37"/>
        <v>0.274922</v>
      </c>
      <c r="H184" s="176">
        <v>73.832999999999998</v>
      </c>
      <c r="I184" s="116">
        <f t="shared" si="38"/>
        <v>7.3832999999999996E-2</v>
      </c>
      <c r="J184" s="176">
        <v>26.167000000000002</v>
      </c>
      <c r="K184" s="95">
        <f t="shared" si="39"/>
        <v>2.6167000000000003E-2</v>
      </c>
      <c r="L184" s="123">
        <f t="shared" si="40"/>
        <v>1.3083500000000002E-3</v>
      </c>
      <c r="M184" s="164">
        <f t="shared" si="41"/>
        <v>0.70000000000000018</v>
      </c>
      <c r="N184" s="165">
        <v>8.6300000000000008</v>
      </c>
      <c r="O184" s="178">
        <f t="shared" si="42"/>
        <v>0.97623035000000025</v>
      </c>
      <c r="P184" s="178">
        <f t="shared" si="43"/>
        <v>9.8691650000000006E-2</v>
      </c>
      <c r="Q184" s="182">
        <f t="shared" si="44"/>
        <v>1.0749220000000002</v>
      </c>
      <c r="R184" s="11"/>
      <c r="S184" s="27"/>
    </row>
    <row r="185" spans="1:19" s="15" customFormat="1" ht="13.5" thickBot="1" x14ac:dyDescent="0.25">
      <c r="A185" s="171"/>
      <c r="B185" s="172"/>
      <c r="C185" s="63"/>
      <c r="D185" s="173"/>
      <c r="E185" s="173"/>
      <c r="F185" s="173"/>
      <c r="G185" s="173"/>
      <c r="H185" s="63"/>
      <c r="I185" s="63"/>
      <c r="J185" s="63"/>
      <c r="K185" s="63"/>
      <c r="L185" s="171"/>
      <c r="M185" s="173"/>
      <c r="N185" s="173"/>
      <c r="O185" s="63"/>
      <c r="P185" s="63"/>
      <c r="Q185" s="63"/>
      <c r="R185" s="11"/>
      <c r="S185" s="27"/>
    </row>
    <row r="186" spans="1:19" s="15" customFormat="1" ht="36.75" customHeight="1" x14ac:dyDescent="0.2">
      <c r="A186" s="406" t="s">
        <v>0</v>
      </c>
      <c r="B186" s="419" t="s">
        <v>5</v>
      </c>
      <c r="C186" s="406" t="s">
        <v>7</v>
      </c>
      <c r="D186" s="406" t="s">
        <v>9</v>
      </c>
      <c r="E186" s="406" t="s">
        <v>32</v>
      </c>
      <c r="F186" s="406" t="s">
        <v>12</v>
      </c>
      <c r="G186" s="406" t="s">
        <v>12</v>
      </c>
      <c r="H186" s="406" t="s">
        <v>11</v>
      </c>
      <c r="I186" s="406" t="s">
        <v>11</v>
      </c>
      <c r="J186" s="406" t="s">
        <v>15</v>
      </c>
      <c r="K186" s="406" t="s">
        <v>52</v>
      </c>
      <c r="L186" s="406" t="s">
        <v>61</v>
      </c>
      <c r="M186" s="410" t="s">
        <v>62</v>
      </c>
      <c r="N186" s="406" t="s">
        <v>63</v>
      </c>
      <c r="O186" s="406" t="s">
        <v>64</v>
      </c>
      <c r="P186" s="406" t="s">
        <v>65</v>
      </c>
      <c r="Q186" s="406" t="s">
        <v>66</v>
      </c>
      <c r="R186" s="11"/>
      <c r="S186" s="27"/>
    </row>
    <row r="187" spans="1:19" s="15" customFormat="1" ht="11.25" customHeight="1" x14ac:dyDescent="0.2">
      <c r="A187" s="407"/>
      <c r="B187" s="420"/>
      <c r="C187" s="407"/>
      <c r="D187" s="413"/>
      <c r="E187" s="413"/>
      <c r="F187" s="413"/>
      <c r="G187" s="413"/>
      <c r="H187" s="407"/>
      <c r="I187" s="407"/>
      <c r="J187" s="407"/>
      <c r="K187" s="407"/>
      <c r="L187" s="407"/>
      <c r="M187" s="411"/>
      <c r="N187" s="413"/>
      <c r="O187" s="407"/>
      <c r="P187" s="407"/>
      <c r="Q187" s="407"/>
      <c r="R187" s="11"/>
      <c r="S187" s="27"/>
    </row>
    <row r="188" spans="1:19" s="15" customFormat="1" ht="12" customHeight="1" thickBot="1" x14ac:dyDescent="0.25">
      <c r="A188" s="415"/>
      <c r="B188" s="421"/>
      <c r="C188" s="408"/>
      <c r="D188" s="414"/>
      <c r="E188" s="414"/>
      <c r="F188" s="414"/>
      <c r="G188" s="414"/>
      <c r="H188" s="408"/>
      <c r="I188" s="408"/>
      <c r="J188" s="408"/>
      <c r="K188" s="408"/>
      <c r="L188" s="415"/>
      <c r="M188" s="412"/>
      <c r="N188" s="414"/>
      <c r="O188" s="408"/>
      <c r="P188" s="408"/>
      <c r="Q188" s="408"/>
      <c r="R188" s="11"/>
      <c r="S188" s="27"/>
    </row>
    <row r="189" spans="1:19" s="15" customFormat="1" ht="16.5" customHeight="1" x14ac:dyDescent="0.2">
      <c r="A189" s="185">
        <v>40695</v>
      </c>
      <c r="B189" s="118">
        <v>15.484999999999999</v>
      </c>
      <c r="C189" s="94">
        <f>B189-G189-I189-M189</f>
        <v>13.696003999999999</v>
      </c>
      <c r="D189" s="119">
        <v>3.3</v>
      </c>
      <c r="E189" s="119">
        <v>1.9</v>
      </c>
      <c r="F189" s="160">
        <v>278.66300000000001</v>
      </c>
      <c r="G189" s="118">
        <f>F189/1000</f>
        <v>0.27866299999999999</v>
      </c>
      <c r="H189" s="160">
        <v>110.333</v>
      </c>
      <c r="I189" s="118">
        <f>H189/1000</f>
        <v>0.110333</v>
      </c>
      <c r="J189" s="160">
        <v>19.332999999999998</v>
      </c>
      <c r="K189" s="119">
        <f>J189/1000</f>
        <v>1.9332999999999999E-2</v>
      </c>
      <c r="L189" s="120">
        <f>K189*0.05</f>
        <v>9.6665E-4</v>
      </c>
      <c r="M189" s="161">
        <f>D189-E189</f>
        <v>1.4</v>
      </c>
      <c r="N189" s="162">
        <v>8.4600000000000009</v>
      </c>
      <c r="O189" s="177">
        <f>G189+L189+M189</f>
        <v>1.6796296499999999</v>
      </c>
      <c r="P189" s="177">
        <f>I189+K189-L189</f>
        <v>0.12869934999999999</v>
      </c>
      <c r="Q189" s="181">
        <f>O189+P189</f>
        <v>1.8083289999999999</v>
      </c>
      <c r="R189" s="11"/>
      <c r="S189" s="27"/>
    </row>
    <row r="190" spans="1:19" s="15" customFormat="1" ht="16.5" customHeight="1" x14ac:dyDescent="0.2">
      <c r="A190" s="188">
        <v>40696</v>
      </c>
      <c r="B190" s="116">
        <v>16.925000000000001</v>
      </c>
      <c r="C190" s="95">
        <f t="shared" ref="C190:C215" si="45">B190-G190-I190-M190</f>
        <v>15.216726999999997</v>
      </c>
      <c r="D190" s="95">
        <v>3.3</v>
      </c>
      <c r="E190" s="95">
        <v>1.9</v>
      </c>
      <c r="F190" s="163">
        <v>291.60599999999999</v>
      </c>
      <c r="G190" s="116">
        <f t="shared" ref="G190:G218" si="46">F190/1000</f>
        <v>0.29160599999999998</v>
      </c>
      <c r="H190" s="163">
        <v>16.667000000000002</v>
      </c>
      <c r="I190" s="116">
        <f t="shared" ref="I190:I218" si="47">H190/1000</f>
        <v>1.6667000000000001E-2</v>
      </c>
      <c r="J190" s="163">
        <v>86.5</v>
      </c>
      <c r="K190" s="95">
        <f t="shared" ref="K190:K218" si="48">J190/1000</f>
        <v>8.6499999999999994E-2</v>
      </c>
      <c r="L190" s="123">
        <f t="shared" ref="L190:L218" si="49">K190*0.05</f>
        <v>4.3249999999999999E-3</v>
      </c>
      <c r="M190" s="164">
        <f t="shared" ref="M190:M215" si="50">D190-E190</f>
        <v>1.4</v>
      </c>
      <c r="N190" s="165">
        <v>8.8000000000000007</v>
      </c>
      <c r="O190" s="178">
        <f t="shared" ref="O190:O215" si="51">G190+L190+M190</f>
        <v>1.6959309999999999</v>
      </c>
      <c r="P190" s="178">
        <f t="shared" ref="P190:P218" si="52">I190+K190-L190</f>
        <v>9.8841999999999999E-2</v>
      </c>
      <c r="Q190" s="182">
        <f>O190+P190</f>
        <v>1.794773</v>
      </c>
      <c r="R190" s="11"/>
      <c r="S190" s="27"/>
    </row>
    <row r="191" spans="1:19" s="15" customFormat="1" ht="16.5" customHeight="1" x14ac:dyDescent="0.2">
      <c r="A191" s="188">
        <v>40697</v>
      </c>
      <c r="B191" s="116">
        <v>14.936999999999999</v>
      </c>
      <c r="C191" s="95">
        <f t="shared" si="45"/>
        <v>13.248842999999999</v>
      </c>
      <c r="D191" s="95">
        <v>3.3</v>
      </c>
      <c r="E191" s="95">
        <v>1.9</v>
      </c>
      <c r="F191" s="163">
        <v>277.99</v>
      </c>
      <c r="G191" s="116">
        <f t="shared" si="46"/>
        <v>0.27799000000000001</v>
      </c>
      <c r="H191" s="163">
        <v>10.167</v>
      </c>
      <c r="I191" s="116">
        <f t="shared" si="47"/>
        <v>1.0166999999999999E-2</v>
      </c>
      <c r="J191" s="163">
        <v>43.167000000000002</v>
      </c>
      <c r="K191" s="95">
        <f t="shared" si="48"/>
        <v>4.3167000000000004E-2</v>
      </c>
      <c r="L191" s="123">
        <f t="shared" si="49"/>
        <v>2.1583500000000003E-3</v>
      </c>
      <c r="M191" s="164">
        <f t="shared" si="50"/>
        <v>1.4</v>
      </c>
      <c r="N191" s="165">
        <v>8.3800000000000008</v>
      </c>
      <c r="O191" s="178">
        <f t="shared" si="51"/>
        <v>1.6801483499999998</v>
      </c>
      <c r="P191" s="178">
        <f t="shared" si="52"/>
        <v>5.1175650000000003E-2</v>
      </c>
      <c r="Q191" s="182">
        <f t="shared" ref="Q191:Q218" si="53">O191+P191</f>
        <v>1.7313239999999999</v>
      </c>
      <c r="R191" s="11"/>
      <c r="S191" s="27"/>
    </row>
    <row r="192" spans="1:19" s="15" customFormat="1" ht="16.5" customHeight="1" x14ac:dyDescent="0.2">
      <c r="A192" s="188">
        <v>40698</v>
      </c>
      <c r="B192" s="116">
        <v>14.476000000000001</v>
      </c>
      <c r="C192" s="95">
        <f t="shared" si="45"/>
        <v>12.706178</v>
      </c>
      <c r="D192" s="95">
        <v>3.3</v>
      </c>
      <c r="E192" s="95">
        <v>1.9</v>
      </c>
      <c r="F192" s="163">
        <v>225.322</v>
      </c>
      <c r="G192" s="116">
        <f t="shared" si="46"/>
        <v>0.22532199999999999</v>
      </c>
      <c r="H192" s="163">
        <v>144.5</v>
      </c>
      <c r="I192" s="116">
        <f t="shared" si="47"/>
        <v>0.14449999999999999</v>
      </c>
      <c r="J192" s="163">
        <v>0</v>
      </c>
      <c r="K192" s="95">
        <f t="shared" si="48"/>
        <v>0</v>
      </c>
      <c r="L192" s="123">
        <f t="shared" si="49"/>
        <v>0</v>
      </c>
      <c r="M192" s="164">
        <f t="shared" si="50"/>
        <v>1.4</v>
      </c>
      <c r="N192" s="165">
        <v>8.14</v>
      </c>
      <c r="O192" s="178">
        <f t="shared" si="51"/>
        <v>1.6253219999999999</v>
      </c>
      <c r="P192" s="178">
        <f t="shared" si="52"/>
        <v>0.14449999999999999</v>
      </c>
      <c r="Q192" s="182">
        <f t="shared" si="53"/>
        <v>1.769822</v>
      </c>
      <c r="R192" s="11"/>
      <c r="S192" s="27"/>
    </row>
    <row r="193" spans="1:19" s="15" customFormat="1" ht="16.5" customHeight="1" x14ac:dyDescent="0.2">
      <c r="A193" s="188">
        <v>40699</v>
      </c>
      <c r="B193" s="116">
        <v>14.018000000000001</v>
      </c>
      <c r="C193" s="95">
        <f t="shared" si="45"/>
        <v>12.322178000000001</v>
      </c>
      <c r="D193" s="95">
        <v>3.3</v>
      </c>
      <c r="E193" s="95">
        <v>1.9</v>
      </c>
      <c r="F193" s="163">
        <v>225.322</v>
      </c>
      <c r="G193" s="116">
        <f t="shared" si="46"/>
        <v>0.22532199999999999</v>
      </c>
      <c r="H193" s="163">
        <v>70.5</v>
      </c>
      <c r="I193" s="116">
        <f t="shared" si="47"/>
        <v>7.0499999999999993E-2</v>
      </c>
      <c r="J193" s="163">
        <v>39.935000000000002</v>
      </c>
      <c r="K193" s="95">
        <f t="shared" si="48"/>
        <v>3.9935000000000005E-2</v>
      </c>
      <c r="L193" s="123">
        <f t="shared" si="49"/>
        <v>1.9967500000000003E-3</v>
      </c>
      <c r="M193" s="164">
        <f t="shared" si="50"/>
        <v>1.4</v>
      </c>
      <c r="N193" s="165">
        <v>8.1199999999999992</v>
      </c>
      <c r="O193" s="178">
        <f t="shared" si="51"/>
        <v>1.6273187499999999</v>
      </c>
      <c r="P193" s="178">
        <f t="shared" si="52"/>
        <v>0.10843825</v>
      </c>
      <c r="Q193" s="182">
        <f t="shared" si="53"/>
        <v>1.735757</v>
      </c>
      <c r="R193" s="11"/>
      <c r="S193" s="27"/>
    </row>
    <row r="194" spans="1:19" s="15" customFormat="1" ht="16.5" customHeight="1" x14ac:dyDescent="0.2">
      <c r="A194" s="188">
        <v>40700</v>
      </c>
      <c r="B194" s="116">
        <v>15.023</v>
      </c>
      <c r="C194" s="95">
        <f t="shared" si="45"/>
        <v>13.272931</v>
      </c>
      <c r="D194" s="95">
        <v>3.3</v>
      </c>
      <c r="E194" s="95">
        <v>1.9</v>
      </c>
      <c r="F194" s="163">
        <v>212.06899999999999</v>
      </c>
      <c r="G194" s="116">
        <f t="shared" si="46"/>
        <v>0.21206899999999998</v>
      </c>
      <c r="H194" s="163">
        <v>138</v>
      </c>
      <c r="I194" s="116">
        <f t="shared" si="47"/>
        <v>0.13800000000000001</v>
      </c>
      <c r="J194" s="163">
        <v>1.0980000000000001</v>
      </c>
      <c r="K194" s="95">
        <f t="shared" si="48"/>
        <v>1.098E-3</v>
      </c>
      <c r="L194" s="123">
        <f t="shared" si="49"/>
        <v>5.4900000000000006E-5</v>
      </c>
      <c r="M194" s="164">
        <f t="shared" si="50"/>
        <v>1.4</v>
      </c>
      <c r="N194" s="165">
        <v>8.3000000000000007</v>
      </c>
      <c r="O194" s="178">
        <f t="shared" si="51"/>
        <v>1.6121238999999998</v>
      </c>
      <c r="P194" s="178">
        <f t="shared" si="52"/>
        <v>0.1390431</v>
      </c>
      <c r="Q194" s="182">
        <f t="shared" si="53"/>
        <v>1.7511669999999999</v>
      </c>
      <c r="R194" s="11"/>
      <c r="S194" s="27"/>
    </row>
    <row r="195" spans="1:19" s="15" customFormat="1" ht="16.5" customHeight="1" x14ac:dyDescent="0.2">
      <c r="A195" s="188">
        <v>40701</v>
      </c>
      <c r="B195" s="116">
        <v>16.027000000000001</v>
      </c>
      <c r="C195" s="95">
        <f t="shared" si="45"/>
        <v>14.447361000000001</v>
      </c>
      <c r="D195" s="95">
        <v>3.3</v>
      </c>
      <c r="E195" s="95">
        <v>1.9</v>
      </c>
      <c r="F195" s="163">
        <v>179.62799999999999</v>
      </c>
      <c r="G195" s="116">
        <f t="shared" si="46"/>
        <v>0.17962799999999998</v>
      </c>
      <c r="H195" s="163">
        <v>1.0999999999999999E-2</v>
      </c>
      <c r="I195" s="116">
        <f t="shared" si="47"/>
        <v>1.1E-5</v>
      </c>
      <c r="J195" s="163">
        <v>0</v>
      </c>
      <c r="K195" s="95">
        <f t="shared" si="48"/>
        <v>0</v>
      </c>
      <c r="L195" s="123">
        <f t="shared" si="49"/>
        <v>0</v>
      </c>
      <c r="M195" s="164">
        <f t="shared" si="50"/>
        <v>1.4</v>
      </c>
      <c r="N195" s="165">
        <v>8.57</v>
      </c>
      <c r="O195" s="178">
        <f t="shared" si="51"/>
        <v>1.5796279999999998</v>
      </c>
      <c r="P195" s="178">
        <f t="shared" si="52"/>
        <v>1.1E-5</v>
      </c>
      <c r="Q195" s="182">
        <f t="shared" si="53"/>
        <v>1.5796389999999998</v>
      </c>
      <c r="R195" s="11"/>
      <c r="S195" s="27"/>
    </row>
    <row r="196" spans="1:19" s="15" customFormat="1" ht="16.5" customHeight="1" x14ac:dyDescent="0.2">
      <c r="A196" s="188">
        <v>40702</v>
      </c>
      <c r="B196" s="116">
        <v>17.018999999999998</v>
      </c>
      <c r="C196" s="95">
        <f t="shared" si="45"/>
        <v>15.469966999999999</v>
      </c>
      <c r="D196" s="95">
        <v>3.3</v>
      </c>
      <c r="E196" s="95">
        <v>1.9</v>
      </c>
      <c r="F196" s="163">
        <v>147.18700000000001</v>
      </c>
      <c r="G196" s="116">
        <f t="shared" si="46"/>
        <v>0.14718700000000001</v>
      </c>
      <c r="H196" s="163">
        <v>1.8460000000000001</v>
      </c>
      <c r="I196" s="116">
        <f t="shared" si="47"/>
        <v>1.846E-3</v>
      </c>
      <c r="J196" s="163">
        <v>9.7000000000000003E-2</v>
      </c>
      <c r="K196" s="95">
        <f t="shared" si="48"/>
        <v>9.7E-5</v>
      </c>
      <c r="L196" s="123">
        <f t="shared" si="49"/>
        <v>4.8500000000000002E-6</v>
      </c>
      <c r="M196" s="164">
        <f t="shared" si="50"/>
        <v>1.4</v>
      </c>
      <c r="N196" s="165">
        <v>8.85</v>
      </c>
      <c r="O196" s="178">
        <f t="shared" si="51"/>
        <v>1.5471918499999999</v>
      </c>
      <c r="P196" s="178">
        <f t="shared" si="52"/>
        <v>1.93815E-3</v>
      </c>
      <c r="Q196" s="182">
        <f t="shared" si="53"/>
        <v>1.5491299999999999</v>
      </c>
      <c r="R196" s="11"/>
      <c r="S196" s="27"/>
    </row>
    <row r="197" spans="1:19" s="15" customFormat="1" ht="16.5" customHeight="1" x14ac:dyDescent="0.2">
      <c r="A197" s="188">
        <v>40703</v>
      </c>
      <c r="B197" s="116">
        <v>16.52</v>
      </c>
      <c r="C197" s="95">
        <f t="shared" si="45"/>
        <v>15.005236999999999</v>
      </c>
      <c r="D197" s="95">
        <v>3.3</v>
      </c>
      <c r="E197" s="95">
        <v>1.9</v>
      </c>
      <c r="F197" s="163">
        <v>114.746</v>
      </c>
      <c r="G197" s="116">
        <f t="shared" si="46"/>
        <v>0.114746</v>
      </c>
      <c r="H197" s="163">
        <v>1.7000000000000001E-2</v>
      </c>
      <c r="I197" s="116">
        <f t="shared" si="47"/>
        <v>1.7E-5</v>
      </c>
      <c r="J197" s="163">
        <v>0.33900000000000002</v>
      </c>
      <c r="K197" s="95">
        <f t="shared" si="48"/>
        <v>3.39E-4</v>
      </c>
      <c r="L197" s="123">
        <f t="shared" si="49"/>
        <v>1.6950000000000002E-5</v>
      </c>
      <c r="M197" s="164">
        <f t="shared" si="50"/>
        <v>1.4</v>
      </c>
      <c r="N197" s="165">
        <v>8.52</v>
      </c>
      <c r="O197" s="178">
        <f t="shared" si="51"/>
        <v>1.5147629499999999</v>
      </c>
      <c r="P197" s="178">
        <f t="shared" si="52"/>
        <v>3.3904999999999997E-4</v>
      </c>
      <c r="Q197" s="182">
        <f t="shared" si="53"/>
        <v>1.5151019999999999</v>
      </c>
      <c r="R197" s="11"/>
      <c r="S197" s="27"/>
    </row>
    <row r="198" spans="1:19" s="15" customFormat="1" ht="16.5" customHeight="1" x14ac:dyDescent="0.2">
      <c r="A198" s="188">
        <v>40704</v>
      </c>
      <c r="B198" s="116">
        <v>15.843</v>
      </c>
      <c r="C198" s="95">
        <f t="shared" si="45"/>
        <v>14.133514</v>
      </c>
      <c r="D198" s="95">
        <v>3.3</v>
      </c>
      <c r="E198" s="95">
        <v>1.9</v>
      </c>
      <c r="F198" s="163">
        <v>309.48599999999999</v>
      </c>
      <c r="G198" s="116">
        <f t="shared" si="46"/>
        <v>0.30948599999999998</v>
      </c>
      <c r="H198" s="163">
        <v>0</v>
      </c>
      <c r="I198" s="116">
        <f t="shared" si="47"/>
        <v>0</v>
      </c>
      <c r="J198" s="163">
        <v>17.332999999999998</v>
      </c>
      <c r="K198" s="95">
        <f t="shared" si="48"/>
        <v>1.7332999999999998E-2</v>
      </c>
      <c r="L198" s="123">
        <f t="shared" si="49"/>
        <v>8.6664999999999995E-4</v>
      </c>
      <c r="M198" s="164">
        <f t="shared" si="50"/>
        <v>1.4</v>
      </c>
      <c r="N198" s="165">
        <v>8.2200000000000006</v>
      </c>
      <c r="O198" s="178">
        <f t="shared" si="51"/>
        <v>1.7103526499999999</v>
      </c>
      <c r="P198" s="178">
        <f t="shared" si="52"/>
        <v>1.6466349999999998E-2</v>
      </c>
      <c r="Q198" s="182">
        <f t="shared" si="53"/>
        <v>1.7268189999999999</v>
      </c>
      <c r="R198" s="11"/>
      <c r="S198" s="27"/>
    </row>
    <row r="199" spans="1:19" s="15" customFormat="1" ht="16.5" customHeight="1" x14ac:dyDescent="0.2">
      <c r="A199" s="188">
        <v>40705</v>
      </c>
      <c r="B199" s="116">
        <v>14.36</v>
      </c>
      <c r="C199" s="95">
        <f t="shared" si="45"/>
        <v>12.709840999999999</v>
      </c>
      <c r="D199" s="95">
        <v>3.3</v>
      </c>
      <c r="E199" s="95">
        <v>1.9</v>
      </c>
      <c r="F199" s="163">
        <v>250.15899999999999</v>
      </c>
      <c r="G199" s="116">
        <f t="shared" si="46"/>
        <v>0.25015899999999996</v>
      </c>
      <c r="H199" s="163">
        <v>0</v>
      </c>
      <c r="I199" s="116">
        <f t="shared" si="47"/>
        <v>0</v>
      </c>
      <c r="J199" s="163">
        <v>0</v>
      </c>
      <c r="K199" s="95">
        <f t="shared" si="48"/>
        <v>0</v>
      </c>
      <c r="L199" s="123">
        <f t="shared" si="49"/>
        <v>0</v>
      </c>
      <c r="M199" s="164">
        <f t="shared" si="50"/>
        <v>1.4</v>
      </c>
      <c r="N199" s="165">
        <v>7.94</v>
      </c>
      <c r="O199" s="178">
        <f t="shared" si="51"/>
        <v>1.6501589999999999</v>
      </c>
      <c r="P199" s="178">
        <f t="shared" si="52"/>
        <v>0</v>
      </c>
      <c r="Q199" s="182">
        <f t="shared" si="53"/>
        <v>1.6501589999999999</v>
      </c>
      <c r="R199" s="11"/>
      <c r="S199" s="27"/>
    </row>
    <row r="200" spans="1:19" s="15" customFormat="1" ht="16.5" customHeight="1" x14ac:dyDescent="0.2">
      <c r="A200" s="188">
        <v>40706</v>
      </c>
      <c r="B200" s="116">
        <v>15.428000000000001</v>
      </c>
      <c r="C200" s="95">
        <f t="shared" si="45"/>
        <v>13.731232</v>
      </c>
      <c r="D200" s="95">
        <v>3.3</v>
      </c>
      <c r="E200" s="95">
        <v>1.9</v>
      </c>
      <c r="F200" s="163">
        <v>296.76799999999997</v>
      </c>
      <c r="G200" s="116">
        <f t="shared" si="46"/>
        <v>0.29676799999999998</v>
      </c>
      <c r="H200" s="163">
        <v>0</v>
      </c>
      <c r="I200" s="116">
        <f t="shared" si="47"/>
        <v>0</v>
      </c>
      <c r="J200" s="163">
        <v>0</v>
      </c>
      <c r="K200" s="95">
        <f t="shared" si="48"/>
        <v>0</v>
      </c>
      <c r="L200" s="123">
        <f t="shared" si="49"/>
        <v>0</v>
      </c>
      <c r="M200" s="164">
        <f t="shared" si="50"/>
        <v>1.4</v>
      </c>
      <c r="N200" s="165">
        <v>7.91</v>
      </c>
      <c r="O200" s="178">
        <f t="shared" si="51"/>
        <v>1.6967679999999998</v>
      </c>
      <c r="P200" s="178">
        <f t="shared" si="52"/>
        <v>0</v>
      </c>
      <c r="Q200" s="182">
        <f t="shared" si="53"/>
        <v>1.6967679999999998</v>
      </c>
      <c r="R200" s="11"/>
      <c r="S200" s="27"/>
    </row>
    <row r="201" spans="1:19" s="15" customFormat="1" ht="16.5" customHeight="1" x14ac:dyDescent="0.2">
      <c r="A201" s="188">
        <v>40707</v>
      </c>
      <c r="B201" s="116">
        <v>15.472</v>
      </c>
      <c r="C201" s="95">
        <f t="shared" si="45"/>
        <v>13.839570999999999</v>
      </c>
      <c r="D201" s="95">
        <v>3.3</v>
      </c>
      <c r="E201" s="95">
        <v>1.9</v>
      </c>
      <c r="F201" s="163">
        <v>232.429</v>
      </c>
      <c r="G201" s="116">
        <f t="shared" si="46"/>
        <v>0.232429</v>
      </c>
      <c r="H201" s="163">
        <v>0</v>
      </c>
      <c r="I201" s="116">
        <f t="shared" si="47"/>
        <v>0</v>
      </c>
      <c r="J201" s="163">
        <v>17.167000000000002</v>
      </c>
      <c r="K201" s="95">
        <f t="shared" si="48"/>
        <v>1.7167000000000002E-2</v>
      </c>
      <c r="L201" s="123">
        <f t="shared" si="49"/>
        <v>8.5835000000000013E-4</v>
      </c>
      <c r="M201" s="164">
        <f t="shared" si="50"/>
        <v>1.4</v>
      </c>
      <c r="N201" s="165">
        <v>8.6999999999999993</v>
      </c>
      <c r="O201" s="178">
        <f t="shared" si="51"/>
        <v>1.6332873499999998</v>
      </c>
      <c r="P201" s="178">
        <f t="shared" si="52"/>
        <v>1.6308650000000001E-2</v>
      </c>
      <c r="Q201" s="182">
        <f t="shared" si="53"/>
        <v>1.6495959999999998</v>
      </c>
      <c r="R201" s="11"/>
      <c r="S201" s="27"/>
    </row>
    <row r="202" spans="1:19" s="15" customFormat="1" ht="16.5" customHeight="1" x14ac:dyDescent="0.2">
      <c r="A202" s="188">
        <v>40708</v>
      </c>
      <c r="B202" s="116">
        <v>15.398999999999999</v>
      </c>
      <c r="C202" s="95">
        <f t="shared" si="45"/>
        <v>13.773085999999999</v>
      </c>
      <c r="D202" s="95">
        <v>3.3</v>
      </c>
      <c r="E202" s="95">
        <v>1.9</v>
      </c>
      <c r="F202" s="163">
        <v>225.24700000000001</v>
      </c>
      <c r="G202" s="116">
        <f t="shared" si="46"/>
        <v>0.225247</v>
      </c>
      <c r="H202" s="163">
        <v>0.66700000000000004</v>
      </c>
      <c r="I202" s="116">
        <f t="shared" si="47"/>
        <v>6.6700000000000006E-4</v>
      </c>
      <c r="J202" s="163">
        <v>0</v>
      </c>
      <c r="K202" s="95">
        <f t="shared" si="48"/>
        <v>0</v>
      </c>
      <c r="L202" s="123">
        <f t="shared" si="49"/>
        <v>0</v>
      </c>
      <c r="M202" s="164">
        <f t="shared" si="50"/>
        <v>1.4</v>
      </c>
      <c r="N202" s="165">
        <v>8.39</v>
      </c>
      <c r="O202" s="178">
        <f t="shared" si="51"/>
        <v>1.6252469999999999</v>
      </c>
      <c r="P202" s="178">
        <f t="shared" si="52"/>
        <v>6.6700000000000006E-4</v>
      </c>
      <c r="Q202" s="182">
        <f t="shared" si="53"/>
        <v>1.6259139999999999</v>
      </c>
      <c r="R202" s="11"/>
      <c r="S202" s="27"/>
    </row>
    <row r="203" spans="1:19" s="15" customFormat="1" ht="16.5" customHeight="1" x14ac:dyDescent="0.2">
      <c r="A203" s="188">
        <v>40709</v>
      </c>
      <c r="B203" s="116">
        <v>16.064</v>
      </c>
      <c r="C203" s="95">
        <f t="shared" si="45"/>
        <v>14.41616</v>
      </c>
      <c r="D203" s="95">
        <v>3.3</v>
      </c>
      <c r="E203" s="95">
        <v>1.9</v>
      </c>
      <c r="F203" s="163">
        <v>247.84</v>
      </c>
      <c r="G203" s="116">
        <f t="shared" si="46"/>
        <v>0.24784</v>
      </c>
      <c r="H203" s="163">
        <v>0</v>
      </c>
      <c r="I203" s="116">
        <f t="shared" si="47"/>
        <v>0</v>
      </c>
      <c r="J203" s="163">
        <v>31.667000000000002</v>
      </c>
      <c r="K203" s="95">
        <f t="shared" si="48"/>
        <v>3.1667000000000001E-2</v>
      </c>
      <c r="L203" s="123">
        <f t="shared" si="49"/>
        <v>1.5833500000000001E-3</v>
      </c>
      <c r="M203" s="164">
        <f t="shared" si="50"/>
        <v>1.4</v>
      </c>
      <c r="N203" s="165">
        <v>8.4</v>
      </c>
      <c r="O203" s="178">
        <f t="shared" si="51"/>
        <v>1.64942335</v>
      </c>
      <c r="P203" s="178">
        <f t="shared" si="52"/>
        <v>3.008365E-2</v>
      </c>
      <c r="Q203" s="182">
        <f t="shared" si="53"/>
        <v>1.6795069999999999</v>
      </c>
      <c r="R203" s="11"/>
      <c r="S203" s="27"/>
    </row>
    <row r="204" spans="1:19" s="15" customFormat="1" ht="16.5" customHeight="1" x14ac:dyDescent="0.2">
      <c r="A204" s="188">
        <v>40710</v>
      </c>
      <c r="B204" s="116">
        <v>14.863</v>
      </c>
      <c r="C204" s="95">
        <f t="shared" si="45"/>
        <v>13.232367</v>
      </c>
      <c r="D204" s="95">
        <v>3.3</v>
      </c>
      <c r="E204" s="95">
        <v>1.9</v>
      </c>
      <c r="F204" s="163">
        <v>230.63300000000001</v>
      </c>
      <c r="G204" s="116">
        <f t="shared" si="46"/>
        <v>0.230633</v>
      </c>
      <c r="H204" s="163">
        <v>0</v>
      </c>
      <c r="I204" s="116">
        <f t="shared" si="47"/>
        <v>0</v>
      </c>
      <c r="J204" s="163">
        <v>1.167</v>
      </c>
      <c r="K204" s="95">
        <f t="shared" si="48"/>
        <v>1.1670000000000001E-3</v>
      </c>
      <c r="L204" s="123">
        <f t="shared" si="49"/>
        <v>5.8350000000000009E-5</v>
      </c>
      <c r="M204" s="164">
        <f t="shared" si="50"/>
        <v>1.4</v>
      </c>
      <c r="N204" s="165">
        <v>8.7200000000000006</v>
      </c>
      <c r="O204" s="178">
        <f t="shared" si="51"/>
        <v>1.63069135</v>
      </c>
      <c r="P204" s="178">
        <f t="shared" si="52"/>
        <v>1.1086500000000001E-3</v>
      </c>
      <c r="Q204" s="182">
        <f t="shared" si="53"/>
        <v>1.6317999999999999</v>
      </c>
      <c r="R204" s="11"/>
      <c r="S204" s="27"/>
    </row>
    <row r="205" spans="1:19" s="15" customFormat="1" ht="16.5" customHeight="1" x14ac:dyDescent="0.2">
      <c r="A205" s="188">
        <v>40711</v>
      </c>
      <c r="B205" s="116">
        <v>15.352</v>
      </c>
      <c r="C205" s="95">
        <f t="shared" si="45"/>
        <v>13.67178</v>
      </c>
      <c r="D205" s="95">
        <v>3.3</v>
      </c>
      <c r="E205" s="95">
        <v>1.9</v>
      </c>
      <c r="F205" s="163">
        <v>278.887</v>
      </c>
      <c r="G205" s="116">
        <f t="shared" si="46"/>
        <v>0.278887</v>
      </c>
      <c r="H205" s="163">
        <v>1.333</v>
      </c>
      <c r="I205" s="116">
        <f t="shared" si="47"/>
        <v>1.333E-3</v>
      </c>
      <c r="J205" s="163">
        <v>0</v>
      </c>
      <c r="K205" s="95">
        <f t="shared" si="48"/>
        <v>0</v>
      </c>
      <c r="L205" s="123">
        <f t="shared" si="49"/>
        <v>0</v>
      </c>
      <c r="M205" s="164">
        <f t="shared" si="50"/>
        <v>1.4</v>
      </c>
      <c r="N205" s="165">
        <v>8.4700000000000006</v>
      </c>
      <c r="O205" s="178">
        <f t="shared" si="51"/>
        <v>1.678887</v>
      </c>
      <c r="P205" s="178">
        <f t="shared" si="52"/>
        <v>1.333E-3</v>
      </c>
      <c r="Q205" s="182">
        <f t="shared" si="53"/>
        <v>1.68022</v>
      </c>
      <c r="R205" s="11"/>
      <c r="S205" s="27"/>
    </row>
    <row r="206" spans="1:19" s="15" customFormat="1" ht="16.5" customHeight="1" x14ac:dyDescent="0.2">
      <c r="A206" s="188">
        <v>40712</v>
      </c>
      <c r="B206" s="116">
        <v>15.598000000000001</v>
      </c>
      <c r="C206" s="95">
        <f t="shared" si="45"/>
        <v>13.931307</v>
      </c>
      <c r="D206" s="95">
        <v>3.3</v>
      </c>
      <c r="E206" s="95">
        <v>1.9</v>
      </c>
      <c r="F206" s="163">
        <v>266.69299999999998</v>
      </c>
      <c r="G206" s="116">
        <f t="shared" si="46"/>
        <v>0.26669299999999996</v>
      </c>
      <c r="H206" s="163">
        <v>0</v>
      </c>
      <c r="I206" s="116">
        <f t="shared" si="47"/>
        <v>0</v>
      </c>
      <c r="J206" s="163">
        <v>0</v>
      </c>
      <c r="K206" s="95">
        <f t="shared" si="48"/>
        <v>0</v>
      </c>
      <c r="L206" s="123">
        <f t="shared" si="49"/>
        <v>0</v>
      </c>
      <c r="M206" s="164">
        <f t="shared" si="50"/>
        <v>1.4</v>
      </c>
      <c r="N206" s="165">
        <v>8.09</v>
      </c>
      <c r="O206" s="178">
        <f t="shared" si="51"/>
        <v>1.666693</v>
      </c>
      <c r="P206" s="178">
        <f t="shared" si="52"/>
        <v>0</v>
      </c>
      <c r="Q206" s="182">
        <f t="shared" si="53"/>
        <v>1.666693</v>
      </c>
      <c r="R206" s="11"/>
      <c r="S206" s="27"/>
    </row>
    <row r="207" spans="1:19" s="15" customFormat="1" ht="16.5" customHeight="1" x14ac:dyDescent="0.2">
      <c r="A207" s="188">
        <v>40713</v>
      </c>
      <c r="B207" s="116">
        <v>14.289</v>
      </c>
      <c r="C207" s="95">
        <f t="shared" si="45"/>
        <v>12.596871</v>
      </c>
      <c r="D207" s="95">
        <v>3.3</v>
      </c>
      <c r="E207" s="95">
        <v>1.9</v>
      </c>
      <c r="F207" s="163">
        <v>292.12900000000002</v>
      </c>
      <c r="G207" s="116">
        <f t="shared" si="46"/>
        <v>0.29212900000000003</v>
      </c>
      <c r="H207" s="163">
        <v>0</v>
      </c>
      <c r="I207" s="116">
        <f t="shared" si="47"/>
        <v>0</v>
      </c>
      <c r="J207" s="163">
        <v>0</v>
      </c>
      <c r="K207" s="95">
        <f t="shared" si="48"/>
        <v>0</v>
      </c>
      <c r="L207" s="123">
        <f t="shared" si="49"/>
        <v>0</v>
      </c>
      <c r="M207" s="164">
        <f t="shared" si="50"/>
        <v>1.4</v>
      </c>
      <c r="N207" s="165">
        <v>7.98</v>
      </c>
      <c r="O207" s="178">
        <f t="shared" si="51"/>
        <v>1.692129</v>
      </c>
      <c r="P207" s="178">
        <f t="shared" si="52"/>
        <v>0</v>
      </c>
      <c r="Q207" s="182">
        <f t="shared" si="53"/>
        <v>1.692129</v>
      </c>
      <c r="R207" s="11"/>
      <c r="S207" s="27"/>
    </row>
    <row r="208" spans="1:19" s="15" customFormat="1" ht="16.5" customHeight="1" x14ac:dyDescent="0.2">
      <c r="A208" s="188">
        <v>40714</v>
      </c>
      <c r="B208" s="116">
        <v>13.204000000000001</v>
      </c>
      <c r="C208" s="95">
        <f t="shared" si="45"/>
        <v>11.572544000000001</v>
      </c>
      <c r="D208" s="95">
        <v>3.3</v>
      </c>
      <c r="E208" s="95">
        <v>1.9</v>
      </c>
      <c r="F208" s="163">
        <v>231.45599999999999</v>
      </c>
      <c r="G208" s="116">
        <f t="shared" si="46"/>
        <v>0.231456</v>
      </c>
      <c r="H208" s="163">
        <v>0</v>
      </c>
      <c r="I208" s="116">
        <f t="shared" si="47"/>
        <v>0</v>
      </c>
      <c r="J208" s="163">
        <v>0</v>
      </c>
      <c r="K208" s="95">
        <f t="shared" si="48"/>
        <v>0</v>
      </c>
      <c r="L208" s="123">
        <f t="shared" si="49"/>
        <v>0</v>
      </c>
      <c r="M208" s="164">
        <f t="shared" si="50"/>
        <v>1.4</v>
      </c>
      <c r="N208" s="165">
        <v>8.5500000000000007</v>
      </c>
      <c r="O208" s="178">
        <f t="shared" si="51"/>
        <v>1.631456</v>
      </c>
      <c r="P208" s="178">
        <f t="shared" si="52"/>
        <v>0</v>
      </c>
      <c r="Q208" s="182">
        <f t="shared" si="53"/>
        <v>1.631456</v>
      </c>
      <c r="R208" s="11"/>
      <c r="S208" s="27"/>
    </row>
    <row r="209" spans="1:19" s="15" customFormat="1" ht="16.5" customHeight="1" x14ac:dyDescent="0.2">
      <c r="A209" s="188">
        <v>40715</v>
      </c>
      <c r="B209" s="116">
        <v>13.814</v>
      </c>
      <c r="C209" s="95">
        <f t="shared" si="45"/>
        <v>12.185387</v>
      </c>
      <c r="D209" s="95">
        <v>3.3</v>
      </c>
      <c r="E209" s="95">
        <v>1.9</v>
      </c>
      <c r="F209" s="163">
        <v>228.613</v>
      </c>
      <c r="G209" s="116">
        <f t="shared" si="46"/>
        <v>0.22861300000000001</v>
      </c>
      <c r="H209" s="163">
        <v>0</v>
      </c>
      <c r="I209" s="116">
        <f t="shared" si="47"/>
        <v>0</v>
      </c>
      <c r="J209" s="163">
        <v>0</v>
      </c>
      <c r="K209" s="95">
        <f t="shared" si="48"/>
        <v>0</v>
      </c>
      <c r="L209" s="123">
        <f t="shared" si="49"/>
        <v>0</v>
      </c>
      <c r="M209" s="164">
        <f t="shared" si="50"/>
        <v>1.4</v>
      </c>
      <c r="N209" s="165">
        <v>8.43</v>
      </c>
      <c r="O209" s="178">
        <f t="shared" si="51"/>
        <v>1.6286129999999999</v>
      </c>
      <c r="P209" s="178">
        <f t="shared" si="52"/>
        <v>0</v>
      </c>
      <c r="Q209" s="182">
        <f t="shared" si="53"/>
        <v>1.6286129999999999</v>
      </c>
      <c r="R209" s="11"/>
      <c r="S209" s="27"/>
    </row>
    <row r="210" spans="1:19" s="15" customFormat="1" ht="16.5" customHeight="1" x14ac:dyDescent="0.2">
      <c r="A210" s="188">
        <v>40716</v>
      </c>
      <c r="B210" s="116">
        <v>15.238</v>
      </c>
      <c r="C210" s="95">
        <f t="shared" si="45"/>
        <v>13.425348</v>
      </c>
      <c r="D210" s="95">
        <v>3.3</v>
      </c>
      <c r="E210" s="95">
        <v>1.9</v>
      </c>
      <c r="F210" s="163">
        <v>412.65199999999999</v>
      </c>
      <c r="G210" s="116">
        <f t="shared" si="46"/>
        <v>0.41265199999999996</v>
      </c>
      <c r="H210" s="163">
        <v>0</v>
      </c>
      <c r="I210" s="116">
        <f t="shared" si="47"/>
        <v>0</v>
      </c>
      <c r="J210" s="163">
        <v>0</v>
      </c>
      <c r="K210" s="95">
        <f t="shared" si="48"/>
        <v>0</v>
      </c>
      <c r="L210" s="123">
        <f t="shared" si="49"/>
        <v>0</v>
      </c>
      <c r="M210" s="164">
        <f t="shared" si="50"/>
        <v>1.4</v>
      </c>
      <c r="N210" s="165">
        <v>8.59</v>
      </c>
      <c r="O210" s="178">
        <f t="shared" si="51"/>
        <v>1.8126519999999999</v>
      </c>
      <c r="P210" s="178">
        <f t="shared" si="52"/>
        <v>0</v>
      </c>
      <c r="Q210" s="182">
        <f t="shared" si="53"/>
        <v>1.8126519999999999</v>
      </c>
      <c r="R210" s="11"/>
      <c r="S210" s="27"/>
    </row>
    <row r="211" spans="1:19" s="15" customFormat="1" ht="16.5" customHeight="1" x14ac:dyDescent="0.2">
      <c r="A211" s="188">
        <v>40717</v>
      </c>
      <c r="B211" s="116">
        <v>14.18</v>
      </c>
      <c r="C211" s="95">
        <f t="shared" si="45"/>
        <v>12.399441999999999</v>
      </c>
      <c r="D211" s="95">
        <v>3.3</v>
      </c>
      <c r="E211" s="95">
        <v>1.9</v>
      </c>
      <c r="F211" s="163">
        <v>380.55799999999999</v>
      </c>
      <c r="G211" s="116">
        <f t="shared" si="46"/>
        <v>0.38055800000000001</v>
      </c>
      <c r="H211" s="163">
        <v>0</v>
      </c>
      <c r="I211" s="116">
        <f t="shared" si="47"/>
        <v>0</v>
      </c>
      <c r="J211" s="163">
        <v>0</v>
      </c>
      <c r="K211" s="95">
        <f t="shared" si="48"/>
        <v>0</v>
      </c>
      <c r="L211" s="123">
        <f t="shared" si="49"/>
        <v>0</v>
      </c>
      <c r="M211" s="164">
        <f t="shared" si="50"/>
        <v>1.4</v>
      </c>
      <c r="N211" s="165">
        <v>8.49</v>
      </c>
      <c r="O211" s="178">
        <f t="shared" si="51"/>
        <v>1.7805579999999999</v>
      </c>
      <c r="P211" s="178">
        <f t="shared" si="52"/>
        <v>0</v>
      </c>
      <c r="Q211" s="182">
        <f t="shared" si="53"/>
        <v>1.7805579999999999</v>
      </c>
      <c r="R211" s="11"/>
      <c r="S211" s="27"/>
    </row>
    <row r="212" spans="1:19" s="15" customFormat="1" ht="16.5" customHeight="1" x14ac:dyDescent="0.2">
      <c r="A212" s="188">
        <v>40718</v>
      </c>
      <c r="B212" s="116">
        <v>14.045999999999999</v>
      </c>
      <c r="C212" s="95">
        <f t="shared" si="45"/>
        <v>12.231926</v>
      </c>
      <c r="D212" s="95">
        <v>3.3</v>
      </c>
      <c r="E212" s="95">
        <v>1.9</v>
      </c>
      <c r="F212" s="163">
        <v>414.07400000000001</v>
      </c>
      <c r="G212" s="116">
        <f t="shared" si="46"/>
        <v>0.414074</v>
      </c>
      <c r="H212" s="163">
        <v>0</v>
      </c>
      <c r="I212" s="116">
        <f t="shared" si="47"/>
        <v>0</v>
      </c>
      <c r="J212" s="163">
        <v>0</v>
      </c>
      <c r="K212" s="95">
        <f t="shared" si="48"/>
        <v>0</v>
      </c>
      <c r="L212" s="123">
        <f t="shared" si="49"/>
        <v>0</v>
      </c>
      <c r="M212" s="164">
        <f t="shared" si="50"/>
        <v>1.4</v>
      </c>
      <c r="N212" s="165">
        <v>8.7100000000000009</v>
      </c>
      <c r="O212" s="178">
        <f t="shared" si="51"/>
        <v>1.814074</v>
      </c>
      <c r="P212" s="178">
        <f t="shared" si="52"/>
        <v>0</v>
      </c>
      <c r="Q212" s="182">
        <f t="shared" si="53"/>
        <v>1.814074</v>
      </c>
      <c r="R212" s="11"/>
      <c r="S212" s="27"/>
    </row>
    <row r="213" spans="1:19" s="15" customFormat="1" ht="16.5" customHeight="1" x14ac:dyDescent="0.2">
      <c r="A213" s="188">
        <v>40719</v>
      </c>
      <c r="B213" s="116">
        <v>13.983000000000001</v>
      </c>
      <c r="C213" s="95">
        <f t="shared" si="45"/>
        <v>12.144089000000001</v>
      </c>
      <c r="D213" s="95">
        <v>3.3</v>
      </c>
      <c r="E213" s="95">
        <v>1.9</v>
      </c>
      <c r="F213" s="163">
        <v>438.911</v>
      </c>
      <c r="G213" s="116">
        <f t="shared" si="46"/>
        <v>0.438911</v>
      </c>
      <c r="H213" s="163">
        <v>0</v>
      </c>
      <c r="I213" s="116">
        <f t="shared" si="47"/>
        <v>0</v>
      </c>
      <c r="J213" s="163">
        <v>0</v>
      </c>
      <c r="K213" s="95">
        <f t="shared" si="48"/>
        <v>0</v>
      </c>
      <c r="L213" s="123">
        <f t="shared" si="49"/>
        <v>0</v>
      </c>
      <c r="M213" s="164">
        <f t="shared" si="50"/>
        <v>1.4</v>
      </c>
      <c r="N213" s="165">
        <v>8.11</v>
      </c>
      <c r="O213" s="178">
        <f t="shared" si="51"/>
        <v>1.838911</v>
      </c>
      <c r="P213" s="178">
        <f t="shared" si="52"/>
        <v>0</v>
      </c>
      <c r="Q213" s="182">
        <f t="shared" si="53"/>
        <v>1.838911</v>
      </c>
      <c r="R213" s="11"/>
      <c r="S213" s="27"/>
    </row>
    <row r="214" spans="1:19" s="15" customFormat="1" ht="16.5" customHeight="1" x14ac:dyDescent="0.2">
      <c r="A214" s="188">
        <v>40720</v>
      </c>
      <c r="B214" s="116">
        <v>14.083</v>
      </c>
      <c r="C214" s="95">
        <f t="shared" si="45"/>
        <v>12.239599999999999</v>
      </c>
      <c r="D214" s="95">
        <v>3.3</v>
      </c>
      <c r="E214" s="95">
        <v>1.9</v>
      </c>
      <c r="F214" s="163">
        <v>443.4</v>
      </c>
      <c r="G214" s="116">
        <f t="shared" si="46"/>
        <v>0.44339999999999996</v>
      </c>
      <c r="H214" s="163">
        <v>0</v>
      </c>
      <c r="I214" s="116">
        <f t="shared" si="47"/>
        <v>0</v>
      </c>
      <c r="J214" s="163">
        <v>0</v>
      </c>
      <c r="K214" s="95">
        <f t="shared" si="48"/>
        <v>0</v>
      </c>
      <c r="L214" s="123">
        <f t="shared" si="49"/>
        <v>0</v>
      </c>
      <c r="M214" s="164">
        <f t="shared" si="50"/>
        <v>1.4</v>
      </c>
      <c r="N214" s="165">
        <v>7.92</v>
      </c>
      <c r="O214" s="178">
        <f t="shared" si="51"/>
        <v>1.8433999999999999</v>
      </c>
      <c r="P214" s="178">
        <f t="shared" si="52"/>
        <v>0</v>
      </c>
      <c r="Q214" s="182">
        <f t="shared" si="53"/>
        <v>1.8433999999999999</v>
      </c>
      <c r="R214" s="11"/>
      <c r="S214" s="27"/>
    </row>
    <row r="215" spans="1:19" s="15" customFormat="1" ht="16.5" customHeight="1" x14ac:dyDescent="0.2">
      <c r="A215" s="188">
        <v>40721</v>
      </c>
      <c r="B215" s="116">
        <v>14.833</v>
      </c>
      <c r="C215" s="95">
        <f t="shared" si="45"/>
        <v>13.033066</v>
      </c>
      <c r="D215" s="95">
        <v>3.3</v>
      </c>
      <c r="E215" s="95">
        <v>1.9</v>
      </c>
      <c r="F215" s="163">
        <v>399.93400000000003</v>
      </c>
      <c r="G215" s="116">
        <f t="shared" si="46"/>
        <v>0.39993400000000001</v>
      </c>
      <c r="H215" s="163">
        <v>0</v>
      </c>
      <c r="I215" s="116">
        <f t="shared" si="47"/>
        <v>0</v>
      </c>
      <c r="J215" s="163">
        <v>0</v>
      </c>
      <c r="K215" s="95">
        <f t="shared" si="48"/>
        <v>0</v>
      </c>
      <c r="L215" s="123">
        <f t="shared" si="49"/>
        <v>0</v>
      </c>
      <c r="M215" s="164">
        <f t="shared" si="50"/>
        <v>1.4</v>
      </c>
      <c r="N215" s="165">
        <v>10.029999999999999</v>
      </c>
      <c r="O215" s="178">
        <f t="shared" si="51"/>
        <v>1.7999339999999999</v>
      </c>
      <c r="P215" s="178">
        <f t="shared" si="52"/>
        <v>0</v>
      </c>
      <c r="Q215" s="182">
        <f t="shared" si="53"/>
        <v>1.7999339999999999</v>
      </c>
      <c r="R215" s="11"/>
      <c r="S215" s="27"/>
    </row>
    <row r="216" spans="1:19" s="15" customFormat="1" ht="16.5" customHeight="1" x14ac:dyDescent="0.2">
      <c r="A216" s="188">
        <v>40722</v>
      </c>
      <c r="B216" s="116">
        <v>12.394</v>
      </c>
      <c r="C216" s="95">
        <f>B216-G216-I216-M216</f>
        <v>10.589876</v>
      </c>
      <c r="D216" s="95">
        <v>3.3</v>
      </c>
      <c r="E216" s="95">
        <v>1.9</v>
      </c>
      <c r="F216" s="163">
        <v>404.12400000000002</v>
      </c>
      <c r="G216" s="116">
        <f t="shared" si="46"/>
        <v>0.40412400000000004</v>
      </c>
      <c r="H216" s="163">
        <v>0</v>
      </c>
      <c r="I216" s="116">
        <f t="shared" si="47"/>
        <v>0</v>
      </c>
      <c r="J216" s="163">
        <v>0</v>
      </c>
      <c r="K216" s="95">
        <f t="shared" si="48"/>
        <v>0</v>
      </c>
      <c r="L216" s="123">
        <f t="shared" si="49"/>
        <v>0</v>
      </c>
      <c r="M216" s="164">
        <f>D216-E216</f>
        <v>1.4</v>
      </c>
      <c r="N216" s="165">
        <v>9.15</v>
      </c>
      <c r="O216" s="178">
        <f>G216+L216+M216</f>
        <v>1.8041239999999998</v>
      </c>
      <c r="P216" s="178">
        <f t="shared" si="52"/>
        <v>0</v>
      </c>
      <c r="Q216" s="182">
        <f t="shared" si="53"/>
        <v>1.8041239999999998</v>
      </c>
      <c r="R216" s="11"/>
      <c r="S216" s="27"/>
    </row>
    <row r="217" spans="1:19" s="15" customFormat="1" ht="16.5" customHeight="1" x14ac:dyDescent="0.2">
      <c r="A217" s="188">
        <v>40723</v>
      </c>
      <c r="B217" s="116">
        <v>12.816000000000001</v>
      </c>
      <c r="C217" s="95">
        <f>B217-G217-I217-M217</f>
        <v>10.985019000000001</v>
      </c>
      <c r="D217" s="95">
        <v>3.3</v>
      </c>
      <c r="E217" s="95">
        <v>1.9</v>
      </c>
      <c r="F217" s="163">
        <v>430.98099999999999</v>
      </c>
      <c r="G217" s="116">
        <f t="shared" si="46"/>
        <v>0.430981</v>
      </c>
      <c r="H217" s="163">
        <v>0</v>
      </c>
      <c r="I217" s="116">
        <f t="shared" si="47"/>
        <v>0</v>
      </c>
      <c r="J217" s="163">
        <v>0</v>
      </c>
      <c r="K217" s="95">
        <f t="shared" si="48"/>
        <v>0</v>
      </c>
      <c r="L217" s="123">
        <f t="shared" si="49"/>
        <v>0</v>
      </c>
      <c r="M217" s="164">
        <f>D217-E217</f>
        <v>1.4</v>
      </c>
      <c r="N217" s="165">
        <v>8.61</v>
      </c>
      <c r="O217" s="178">
        <f>G217+L217+M217</f>
        <v>1.830981</v>
      </c>
      <c r="P217" s="178">
        <f t="shared" si="52"/>
        <v>0</v>
      </c>
      <c r="Q217" s="182">
        <f t="shared" si="53"/>
        <v>1.830981</v>
      </c>
      <c r="R217" s="11"/>
      <c r="S217" s="27"/>
    </row>
    <row r="218" spans="1:19" s="15" customFormat="1" ht="16.5" customHeight="1" thickBot="1" x14ac:dyDescent="0.25">
      <c r="A218" s="189">
        <v>40724</v>
      </c>
      <c r="B218" s="152">
        <v>13.629</v>
      </c>
      <c r="C218" s="153">
        <f>B218-G218-I218-M218</f>
        <v>11.787844</v>
      </c>
      <c r="D218" s="153">
        <v>3.3</v>
      </c>
      <c r="E218" s="153">
        <v>1.9</v>
      </c>
      <c r="F218" s="250">
        <v>441.15600000000001</v>
      </c>
      <c r="G218" s="152">
        <f t="shared" si="46"/>
        <v>0.44115599999999999</v>
      </c>
      <c r="H218" s="250">
        <v>0</v>
      </c>
      <c r="I218" s="152">
        <f t="shared" si="47"/>
        <v>0</v>
      </c>
      <c r="J218" s="250">
        <v>0</v>
      </c>
      <c r="K218" s="153">
        <f t="shared" si="48"/>
        <v>0</v>
      </c>
      <c r="L218" s="156">
        <f t="shared" si="49"/>
        <v>0</v>
      </c>
      <c r="M218" s="169">
        <f>D218-E218</f>
        <v>1.4</v>
      </c>
      <c r="N218" s="170">
        <v>8.4</v>
      </c>
      <c r="O218" s="190">
        <f>G218+L218+M218</f>
        <v>1.8411559999999998</v>
      </c>
      <c r="P218" s="190">
        <f t="shared" si="52"/>
        <v>0</v>
      </c>
      <c r="Q218" s="191">
        <f t="shared" si="53"/>
        <v>1.8411559999999998</v>
      </c>
      <c r="R218" s="11"/>
      <c r="S218" s="27"/>
    </row>
    <row r="219" spans="1:19" s="15" customFormat="1" x14ac:dyDescent="0.2">
      <c r="A219" s="171"/>
      <c r="B219" s="172"/>
      <c r="C219" s="63"/>
      <c r="D219" s="173"/>
      <c r="E219" s="173"/>
      <c r="F219" s="173"/>
      <c r="G219" s="173"/>
      <c r="H219" s="63"/>
      <c r="I219" s="63"/>
      <c r="J219" s="63"/>
      <c r="K219" s="63"/>
      <c r="L219" s="171"/>
      <c r="M219" s="173"/>
      <c r="N219" s="173"/>
      <c r="O219" s="63"/>
      <c r="P219" s="63"/>
      <c r="Q219" s="63"/>
      <c r="R219" s="11"/>
      <c r="S219" s="27"/>
    </row>
    <row r="220" spans="1:19" s="15" customFormat="1" x14ac:dyDescent="0.2">
      <c r="A220" s="171"/>
      <c r="B220" s="172"/>
      <c r="C220" s="63"/>
      <c r="D220" s="173"/>
      <c r="E220" s="173"/>
      <c r="F220" s="173"/>
      <c r="G220" s="173"/>
      <c r="H220" s="63"/>
      <c r="I220" s="63"/>
      <c r="J220" s="63"/>
      <c r="K220" s="63"/>
      <c r="L220" s="171"/>
      <c r="M220" s="173"/>
      <c r="N220" s="173"/>
      <c r="O220" s="63"/>
      <c r="P220" s="63"/>
      <c r="Q220" s="63"/>
      <c r="R220" s="11"/>
      <c r="S220" s="27"/>
    </row>
    <row r="221" spans="1:19" s="15" customFormat="1" ht="13.5" thickBot="1" x14ac:dyDescent="0.25">
      <c r="A221" s="171"/>
      <c r="B221" s="172"/>
      <c r="C221" s="63"/>
      <c r="D221" s="173"/>
      <c r="E221" s="173"/>
      <c r="F221" s="173"/>
      <c r="G221" s="173"/>
      <c r="H221" s="63"/>
      <c r="I221" s="63"/>
      <c r="J221" s="63"/>
      <c r="K221" s="63"/>
      <c r="L221" s="171"/>
      <c r="M221" s="173"/>
      <c r="N221" s="173"/>
      <c r="O221" s="63"/>
      <c r="P221" s="63"/>
      <c r="Q221" s="63"/>
      <c r="R221" s="11"/>
      <c r="S221" s="27"/>
    </row>
    <row r="222" spans="1:19" s="15" customFormat="1" ht="36.75" customHeight="1" x14ac:dyDescent="0.2">
      <c r="A222" s="406" t="s">
        <v>0</v>
      </c>
      <c r="B222" s="419" t="s">
        <v>5</v>
      </c>
      <c r="C222" s="406" t="s">
        <v>7</v>
      </c>
      <c r="D222" s="406" t="s">
        <v>9</v>
      </c>
      <c r="E222" s="406" t="s">
        <v>32</v>
      </c>
      <c r="F222" s="406" t="s">
        <v>12</v>
      </c>
      <c r="G222" s="406" t="s">
        <v>12</v>
      </c>
      <c r="H222" s="406" t="s">
        <v>11</v>
      </c>
      <c r="I222" s="406" t="s">
        <v>11</v>
      </c>
      <c r="J222" s="406" t="s">
        <v>15</v>
      </c>
      <c r="K222" s="406" t="s">
        <v>52</v>
      </c>
      <c r="L222" s="406" t="s">
        <v>61</v>
      </c>
      <c r="M222" s="410" t="s">
        <v>62</v>
      </c>
      <c r="N222" s="406" t="s">
        <v>63</v>
      </c>
      <c r="O222" s="406" t="s">
        <v>64</v>
      </c>
      <c r="P222" s="406" t="s">
        <v>65</v>
      </c>
      <c r="Q222" s="406" t="s">
        <v>66</v>
      </c>
      <c r="R222" s="11"/>
      <c r="S222" s="27"/>
    </row>
    <row r="223" spans="1:19" s="15" customFormat="1" ht="11.25" x14ac:dyDescent="0.2">
      <c r="A223" s="407"/>
      <c r="B223" s="420"/>
      <c r="C223" s="407"/>
      <c r="D223" s="413"/>
      <c r="E223" s="413"/>
      <c r="F223" s="413"/>
      <c r="G223" s="413"/>
      <c r="H223" s="407"/>
      <c r="I223" s="407"/>
      <c r="J223" s="407"/>
      <c r="K223" s="407"/>
      <c r="L223" s="407"/>
      <c r="M223" s="411"/>
      <c r="N223" s="413"/>
      <c r="O223" s="407"/>
      <c r="P223" s="407"/>
      <c r="Q223" s="407"/>
      <c r="R223" s="11"/>
      <c r="S223" s="27"/>
    </row>
    <row r="224" spans="1:19" s="15" customFormat="1" ht="12" thickBot="1" x14ac:dyDescent="0.25">
      <c r="A224" s="415"/>
      <c r="B224" s="421"/>
      <c r="C224" s="408"/>
      <c r="D224" s="414"/>
      <c r="E224" s="414"/>
      <c r="F224" s="414"/>
      <c r="G224" s="414"/>
      <c r="H224" s="408"/>
      <c r="I224" s="408"/>
      <c r="J224" s="408"/>
      <c r="K224" s="408"/>
      <c r="L224" s="415"/>
      <c r="M224" s="412"/>
      <c r="N224" s="414"/>
      <c r="O224" s="408"/>
      <c r="P224" s="408"/>
      <c r="Q224" s="408"/>
      <c r="R224" s="11"/>
      <c r="S224" s="27"/>
    </row>
    <row r="225" spans="1:19" s="199" customFormat="1" ht="16.5" customHeight="1" x14ac:dyDescent="0.2">
      <c r="A225" s="180">
        <v>40725</v>
      </c>
      <c r="B225" s="116">
        <v>13.507</v>
      </c>
      <c r="C225" s="94">
        <f>B225-G225-I225-M225</f>
        <v>11.686192999999999</v>
      </c>
      <c r="D225" s="94">
        <v>3.1</v>
      </c>
      <c r="E225" s="119">
        <v>1.7</v>
      </c>
      <c r="F225" s="251">
        <v>420.80700000000002</v>
      </c>
      <c r="G225" s="118">
        <f>F225/1000</f>
        <v>0.42080700000000004</v>
      </c>
      <c r="H225" s="176">
        <v>0</v>
      </c>
      <c r="I225" s="118">
        <f>H225/1000</f>
        <v>0</v>
      </c>
      <c r="J225" s="252">
        <v>0</v>
      </c>
      <c r="K225" s="119">
        <f>J225/1000</f>
        <v>0</v>
      </c>
      <c r="L225" s="120">
        <f>K225*0.05</f>
        <v>0</v>
      </c>
      <c r="M225" s="161">
        <f>D225-E225</f>
        <v>1.4000000000000001</v>
      </c>
      <c r="N225" s="165">
        <v>8.1300000000000008</v>
      </c>
      <c r="O225" s="177">
        <f>G225+L225+M225</f>
        <v>1.8208070000000003</v>
      </c>
      <c r="P225" s="177">
        <f>I225+K225-L225</f>
        <v>0</v>
      </c>
      <c r="Q225" s="181">
        <f>O225+P225</f>
        <v>1.8208070000000003</v>
      </c>
      <c r="R225" s="16"/>
      <c r="S225" s="93"/>
    </row>
    <row r="226" spans="1:19" s="199" customFormat="1" ht="16.5" customHeight="1" x14ac:dyDescent="0.2">
      <c r="A226" s="180">
        <v>40726</v>
      </c>
      <c r="B226" s="116">
        <v>13.272</v>
      </c>
      <c r="C226" s="95">
        <f t="shared" ref="C226:C255" si="54">B226-G226-I226-M226</f>
        <v>11.429797000000001</v>
      </c>
      <c r="D226" s="95">
        <v>3.1</v>
      </c>
      <c r="E226" s="95">
        <v>1.7</v>
      </c>
      <c r="F226" s="251">
        <v>442.20299999999997</v>
      </c>
      <c r="G226" s="116">
        <f t="shared" ref="G226:G255" si="55">F226/1000</f>
        <v>0.44220299999999996</v>
      </c>
      <c r="H226" s="176">
        <v>0</v>
      </c>
      <c r="I226" s="116">
        <f t="shared" ref="I226:I255" si="56">H226/1000</f>
        <v>0</v>
      </c>
      <c r="J226" s="252">
        <v>0</v>
      </c>
      <c r="K226" s="95">
        <f t="shared" ref="K226:K255" si="57">J226/1000</f>
        <v>0</v>
      </c>
      <c r="L226" s="123">
        <f t="shared" ref="L226:L255" si="58">K226*0.05</f>
        <v>0</v>
      </c>
      <c r="M226" s="164">
        <f t="shared" ref="M226:M255" si="59">D226-E226</f>
        <v>1.4000000000000001</v>
      </c>
      <c r="N226" s="165">
        <v>7.51</v>
      </c>
      <c r="O226" s="178">
        <f t="shared" ref="O226:O255" si="60">G226+L226+M226</f>
        <v>1.842203</v>
      </c>
      <c r="P226" s="178">
        <f t="shared" ref="P226:P255" si="61">I226+K226-L226</f>
        <v>0</v>
      </c>
      <c r="Q226" s="182">
        <f>O226+P226</f>
        <v>1.842203</v>
      </c>
      <c r="R226" s="16"/>
      <c r="S226" s="93"/>
    </row>
    <row r="227" spans="1:19" s="199" customFormat="1" ht="16.5" customHeight="1" x14ac:dyDescent="0.2">
      <c r="A227" s="180">
        <v>40727</v>
      </c>
      <c r="B227" s="116">
        <v>12.84</v>
      </c>
      <c r="C227" s="95">
        <f t="shared" si="54"/>
        <v>11.021063999999999</v>
      </c>
      <c r="D227" s="95">
        <v>3.1</v>
      </c>
      <c r="E227" s="95">
        <v>1.7</v>
      </c>
      <c r="F227" s="251">
        <v>418.93599999999998</v>
      </c>
      <c r="G227" s="116">
        <f t="shared" si="55"/>
        <v>0.41893599999999998</v>
      </c>
      <c r="H227" s="176">
        <v>0</v>
      </c>
      <c r="I227" s="116">
        <f t="shared" si="56"/>
        <v>0</v>
      </c>
      <c r="J227" s="252">
        <v>0</v>
      </c>
      <c r="K227" s="95">
        <f t="shared" si="57"/>
        <v>0</v>
      </c>
      <c r="L227" s="123">
        <f t="shared" si="58"/>
        <v>0</v>
      </c>
      <c r="M227" s="164">
        <f t="shared" si="59"/>
        <v>1.4000000000000001</v>
      </c>
      <c r="N227" s="165">
        <v>7.21</v>
      </c>
      <c r="O227" s="178">
        <f t="shared" si="60"/>
        <v>1.8189360000000001</v>
      </c>
      <c r="P227" s="178">
        <f t="shared" si="61"/>
        <v>0</v>
      </c>
      <c r="Q227" s="182">
        <f t="shared" ref="Q227:Q255" si="62">O227+P227</f>
        <v>1.8189360000000001</v>
      </c>
      <c r="R227" s="16"/>
      <c r="S227" s="93"/>
    </row>
    <row r="228" spans="1:19" s="199" customFormat="1" ht="16.5" customHeight="1" x14ac:dyDescent="0.2">
      <c r="A228" s="180">
        <v>40728</v>
      </c>
      <c r="B228" s="116">
        <v>13.507999999999999</v>
      </c>
      <c r="C228" s="95">
        <f t="shared" si="54"/>
        <v>11.659886999999999</v>
      </c>
      <c r="D228" s="95">
        <v>3.1</v>
      </c>
      <c r="E228" s="95">
        <v>1.7</v>
      </c>
      <c r="F228" s="251">
        <v>448.113</v>
      </c>
      <c r="G228" s="116">
        <f t="shared" si="55"/>
        <v>0.44811299999999998</v>
      </c>
      <c r="H228" s="176">
        <v>0</v>
      </c>
      <c r="I228" s="116">
        <f t="shared" si="56"/>
        <v>0</v>
      </c>
      <c r="J228" s="252">
        <v>0</v>
      </c>
      <c r="K228" s="95">
        <f t="shared" si="57"/>
        <v>0</v>
      </c>
      <c r="L228" s="123">
        <f t="shared" si="58"/>
        <v>0</v>
      </c>
      <c r="M228" s="164">
        <f t="shared" si="59"/>
        <v>1.4000000000000001</v>
      </c>
      <c r="N228" s="165">
        <v>7.54</v>
      </c>
      <c r="O228" s="178">
        <f t="shared" si="60"/>
        <v>1.8481130000000001</v>
      </c>
      <c r="P228" s="178">
        <f t="shared" si="61"/>
        <v>0</v>
      </c>
      <c r="Q228" s="182">
        <f t="shared" si="62"/>
        <v>1.8481130000000001</v>
      </c>
      <c r="R228" s="16"/>
      <c r="S228" s="93"/>
    </row>
    <row r="229" spans="1:19" s="199" customFormat="1" ht="16.5" customHeight="1" x14ac:dyDescent="0.2">
      <c r="A229" s="180">
        <v>40729</v>
      </c>
      <c r="B229" s="116">
        <v>13.635</v>
      </c>
      <c r="C229" s="95">
        <f t="shared" si="54"/>
        <v>11.733554</v>
      </c>
      <c r="D229" s="95">
        <v>3.1</v>
      </c>
      <c r="E229" s="95">
        <v>1.7</v>
      </c>
      <c r="F229" s="251">
        <v>415.04599999999999</v>
      </c>
      <c r="G229" s="116">
        <f t="shared" si="55"/>
        <v>0.41504599999999997</v>
      </c>
      <c r="H229" s="176">
        <v>86.4</v>
      </c>
      <c r="I229" s="116">
        <f t="shared" si="56"/>
        <v>8.6400000000000005E-2</v>
      </c>
      <c r="J229" s="252">
        <v>0</v>
      </c>
      <c r="K229" s="95">
        <f t="shared" si="57"/>
        <v>0</v>
      </c>
      <c r="L229" s="123">
        <f t="shared" si="58"/>
        <v>0</v>
      </c>
      <c r="M229" s="164">
        <f t="shared" si="59"/>
        <v>1.4000000000000001</v>
      </c>
      <c r="N229" s="165">
        <v>8.15</v>
      </c>
      <c r="O229" s="178">
        <f t="shared" si="60"/>
        <v>1.8150460000000002</v>
      </c>
      <c r="P229" s="178">
        <f t="shared" si="61"/>
        <v>8.6400000000000005E-2</v>
      </c>
      <c r="Q229" s="182">
        <f t="shared" si="62"/>
        <v>1.9014460000000002</v>
      </c>
      <c r="R229" s="16"/>
      <c r="S229" s="93"/>
    </row>
    <row r="230" spans="1:19" s="199" customFormat="1" ht="16.5" customHeight="1" x14ac:dyDescent="0.2">
      <c r="A230" s="180">
        <v>40730</v>
      </c>
      <c r="B230" s="116">
        <v>13.292999999999999</v>
      </c>
      <c r="C230" s="95">
        <f t="shared" si="54"/>
        <v>11.340553999999997</v>
      </c>
      <c r="D230" s="95">
        <v>3.1</v>
      </c>
      <c r="E230" s="95">
        <v>1.7</v>
      </c>
      <c r="F230" s="251">
        <v>421.779</v>
      </c>
      <c r="G230" s="116">
        <f t="shared" si="55"/>
        <v>0.42177900000000002</v>
      </c>
      <c r="H230" s="176">
        <v>130.667</v>
      </c>
      <c r="I230" s="116">
        <f t="shared" si="56"/>
        <v>0.13066700000000001</v>
      </c>
      <c r="J230" s="252">
        <v>0</v>
      </c>
      <c r="K230" s="95">
        <f t="shared" si="57"/>
        <v>0</v>
      </c>
      <c r="L230" s="123">
        <f t="shared" si="58"/>
        <v>0</v>
      </c>
      <c r="M230" s="164">
        <f t="shared" si="59"/>
        <v>1.4000000000000001</v>
      </c>
      <c r="N230" s="165">
        <v>9.27</v>
      </c>
      <c r="O230" s="178">
        <f t="shared" si="60"/>
        <v>1.8217790000000003</v>
      </c>
      <c r="P230" s="178">
        <f t="shared" si="61"/>
        <v>0.13066700000000001</v>
      </c>
      <c r="Q230" s="182">
        <f t="shared" si="62"/>
        <v>1.9524460000000003</v>
      </c>
      <c r="R230" s="16"/>
      <c r="S230" s="93"/>
    </row>
    <row r="231" spans="1:19" s="199" customFormat="1" ht="16.5" customHeight="1" x14ac:dyDescent="0.2">
      <c r="A231" s="180">
        <v>40731</v>
      </c>
      <c r="B231" s="116">
        <v>11.096</v>
      </c>
      <c r="C231" s="95">
        <f t="shared" si="54"/>
        <v>9.2016299999999998</v>
      </c>
      <c r="D231" s="95">
        <v>3.1</v>
      </c>
      <c r="E231" s="95">
        <v>1.7</v>
      </c>
      <c r="F231" s="251">
        <v>415.57</v>
      </c>
      <c r="G231" s="116">
        <f t="shared" si="55"/>
        <v>0.41556999999999999</v>
      </c>
      <c r="H231" s="176">
        <v>78.8</v>
      </c>
      <c r="I231" s="116">
        <f t="shared" si="56"/>
        <v>7.8799999999999995E-2</v>
      </c>
      <c r="J231" s="252">
        <v>0</v>
      </c>
      <c r="K231" s="95">
        <f t="shared" si="57"/>
        <v>0</v>
      </c>
      <c r="L231" s="123">
        <f t="shared" si="58"/>
        <v>0</v>
      </c>
      <c r="M231" s="164">
        <f t="shared" si="59"/>
        <v>1.4000000000000001</v>
      </c>
      <c r="N231" s="165">
        <v>9.11</v>
      </c>
      <c r="O231" s="178">
        <f t="shared" si="60"/>
        <v>1.8155700000000001</v>
      </c>
      <c r="P231" s="178">
        <f t="shared" si="61"/>
        <v>7.8799999999999995E-2</v>
      </c>
      <c r="Q231" s="182">
        <f t="shared" si="62"/>
        <v>1.8943700000000001</v>
      </c>
      <c r="R231" s="16"/>
      <c r="S231" s="93"/>
    </row>
    <row r="232" spans="1:19" s="199" customFormat="1" ht="16.5" customHeight="1" x14ac:dyDescent="0.2">
      <c r="A232" s="180">
        <v>40732</v>
      </c>
      <c r="B232" s="116">
        <v>12.555</v>
      </c>
      <c r="C232" s="95">
        <f t="shared" si="54"/>
        <v>10.724314</v>
      </c>
      <c r="D232" s="95">
        <v>3.1</v>
      </c>
      <c r="E232" s="95">
        <v>1.7</v>
      </c>
      <c r="F232" s="251">
        <v>430.60700000000003</v>
      </c>
      <c r="G232" s="116">
        <f t="shared" si="55"/>
        <v>0.43060700000000002</v>
      </c>
      <c r="H232" s="176">
        <v>7.9000000000000001E-2</v>
      </c>
      <c r="I232" s="116">
        <f t="shared" si="56"/>
        <v>7.8999999999999996E-5</v>
      </c>
      <c r="J232" s="252">
        <v>0</v>
      </c>
      <c r="K232" s="95">
        <f t="shared" si="57"/>
        <v>0</v>
      </c>
      <c r="L232" s="123">
        <f t="shared" si="58"/>
        <v>0</v>
      </c>
      <c r="M232" s="164">
        <f t="shared" si="59"/>
        <v>1.4000000000000001</v>
      </c>
      <c r="N232" s="165">
        <v>9.07</v>
      </c>
      <c r="O232" s="178">
        <f t="shared" si="60"/>
        <v>1.8306070000000001</v>
      </c>
      <c r="P232" s="178">
        <f t="shared" si="61"/>
        <v>7.8999999999999996E-5</v>
      </c>
      <c r="Q232" s="182">
        <f t="shared" si="62"/>
        <v>1.830686</v>
      </c>
      <c r="R232" s="16"/>
      <c r="S232" s="93"/>
    </row>
    <row r="233" spans="1:19" s="199" customFormat="1" ht="16.5" customHeight="1" x14ac:dyDescent="0.2">
      <c r="A233" s="180">
        <v>40733</v>
      </c>
      <c r="B233" s="116">
        <v>12.167</v>
      </c>
      <c r="C233" s="95">
        <f t="shared" si="54"/>
        <v>10.208009000000001</v>
      </c>
      <c r="D233" s="95">
        <v>3.1</v>
      </c>
      <c r="E233" s="95">
        <v>1.7</v>
      </c>
      <c r="F233" s="251">
        <v>407.19099999999997</v>
      </c>
      <c r="G233" s="116">
        <f t="shared" si="55"/>
        <v>0.40719099999999997</v>
      </c>
      <c r="H233" s="176">
        <v>151.80000000000001</v>
      </c>
      <c r="I233" s="116">
        <f t="shared" si="56"/>
        <v>0.15180000000000002</v>
      </c>
      <c r="J233" s="252">
        <v>0</v>
      </c>
      <c r="K233" s="95">
        <f t="shared" si="57"/>
        <v>0</v>
      </c>
      <c r="L233" s="123">
        <f t="shared" si="58"/>
        <v>0</v>
      </c>
      <c r="M233" s="164">
        <f t="shared" si="59"/>
        <v>1.4000000000000001</v>
      </c>
      <c r="N233" s="165">
        <v>8.41</v>
      </c>
      <c r="O233" s="178">
        <f t="shared" si="60"/>
        <v>1.807191</v>
      </c>
      <c r="P233" s="178">
        <f t="shared" si="61"/>
        <v>0.15180000000000002</v>
      </c>
      <c r="Q233" s="182">
        <f t="shared" si="62"/>
        <v>1.9589909999999999</v>
      </c>
      <c r="R233" s="16"/>
      <c r="S233" s="93"/>
    </row>
    <row r="234" spans="1:19" s="199" customFormat="1" ht="16.5" customHeight="1" x14ac:dyDescent="0.2">
      <c r="A234" s="180">
        <v>40734</v>
      </c>
      <c r="B234" s="116">
        <v>12.44</v>
      </c>
      <c r="C234" s="95">
        <f t="shared" si="54"/>
        <v>10.516072999999999</v>
      </c>
      <c r="D234" s="95">
        <v>3.1</v>
      </c>
      <c r="E234" s="95">
        <v>1.7</v>
      </c>
      <c r="F234" s="251">
        <v>412.72699999999998</v>
      </c>
      <c r="G234" s="116">
        <f t="shared" si="55"/>
        <v>0.41272699999999996</v>
      </c>
      <c r="H234" s="176">
        <v>111.2</v>
      </c>
      <c r="I234" s="116">
        <f t="shared" si="56"/>
        <v>0.11120000000000001</v>
      </c>
      <c r="J234" s="252">
        <v>0</v>
      </c>
      <c r="K234" s="95">
        <f t="shared" si="57"/>
        <v>0</v>
      </c>
      <c r="L234" s="123">
        <f t="shared" si="58"/>
        <v>0</v>
      </c>
      <c r="M234" s="164">
        <f t="shared" si="59"/>
        <v>1.4000000000000001</v>
      </c>
      <c r="N234" s="165">
        <v>8.2200000000000006</v>
      </c>
      <c r="O234" s="178">
        <f t="shared" si="60"/>
        <v>1.8127270000000002</v>
      </c>
      <c r="P234" s="178">
        <f t="shared" si="61"/>
        <v>0.11120000000000001</v>
      </c>
      <c r="Q234" s="182">
        <f t="shared" si="62"/>
        <v>1.9239270000000002</v>
      </c>
      <c r="R234" s="16"/>
      <c r="S234" s="93"/>
    </row>
    <row r="235" spans="1:19" s="199" customFormat="1" ht="16.5" customHeight="1" x14ac:dyDescent="0.2">
      <c r="A235" s="180">
        <v>40735</v>
      </c>
      <c r="B235" s="116">
        <v>14.151999999999999</v>
      </c>
      <c r="C235" s="95">
        <f t="shared" si="54"/>
        <v>12.094090999999999</v>
      </c>
      <c r="D235" s="95">
        <v>3.1</v>
      </c>
      <c r="E235" s="95">
        <v>1.7</v>
      </c>
      <c r="F235" s="251">
        <v>419.90899999999999</v>
      </c>
      <c r="G235" s="116">
        <f t="shared" si="55"/>
        <v>0.41990899999999998</v>
      </c>
      <c r="H235" s="176">
        <v>238</v>
      </c>
      <c r="I235" s="116">
        <f t="shared" si="56"/>
        <v>0.23799999999999999</v>
      </c>
      <c r="J235" s="252">
        <v>0</v>
      </c>
      <c r="K235" s="95">
        <f t="shared" si="57"/>
        <v>0</v>
      </c>
      <c r="L235" s="123">
        <f t="shared" si="58"/>
        <v>0</v>
      </c>
      <c r="M235" s="164">
        <f t="shared" si="59"/>
        <v>1.4000000000000001</v>
      </c>
      <c r="N235" s="165">
        <v>8.66</v>
      </c>
      <c r="O235" s="178">
        <f t="shared" si="60"/>
        <v>1.819909</v>
      </c>
      <c r="P235" s="178">
        <f t="shared" si="61"/>
        <v>0.23799999999999999</v>
      </c>
      <c r="Q235" s="182">
        <f t="shared" si="62"/>
        <v>2.057909</v>
      </c>
      <c r="R235" s="16"/>
      <c r="S235" s="93"/>
    </row>
    <row r="236" spans="1:19" s="199" customFormat="1" ht="16.5" customHeight="1" x14ac:dyDescent="0.2">
      <c r="A236" s="180">
        <v>40736</v>
      </c>
      <c r="B236" s="116">
        <v>14.901999999999999</v>
      </c>
      <c r="C236" s="95">
        <f t="shared" si="54"/>
        <v>13.037509</v>
      </c>
      <c r="D236" s="95">
        <v>3.1</v>
      </c>
      <c r="E236" s="95">
        <v>1.7</v>
      </c>
      <c r="F236" s="251">
        <v>407.19099999999997</v>
      </c>
      <c r="G236" s="116">
        <f t="shared" si="55"/>
        <v>0.40719099999999997</v>
      </c>
      <c r="H236" s="176">
        <v>57.3</v>
      </c>
      <c r="I236" s="116">
        <f t="shared" si="56"/>
        <v>5.7299999999999997E-2</v>
      </c>
      <c r="J236" s="252">
        <v>0</v>
      </c>
      <c r="K236" s="95">
        <f t="shared" si="57"/>
        <v>0</v>
      </c>
      <c r="L236" s="123">
        <f t="shared" si="58"/>
        <v>0</v>
      </c>
      <c r="M236" s="164">
        <f t="shared" si="59"/>
        <v>1.4000000000000001</v>
      </c>
      <c r="N236" s="165">
        <v>8.93</v>
      </c>
      <c r="O236" s="178">
        <f t="shared" si="60"/>
        <v>1.807191</v>
      </c>
      <c r="P236" s="178">
        <f t="shared" si="61"/>
        <v>5.7299999999999997E-2</v>
      </c>
      <c r="Q236" s="182">
        <f t="shared" si="62"/>
        <v>1.8644909999999999</v>
      </c>
      <c r="R236" s="16"/>
      <c r="S236" s="93"/>
    </row>
    <row r="237" spans="1:19" s="199" customFormat="1" ht="16.5" customHeight="1" x14ac:dyDescent="0.2">
      <c r="A237" s="180">
        <v>40737</v>
      </c>
      <c r="B237" s="116">
        <v>16.047000000000001</v>
      </c>
      <c r="C237" s="95">
        <f t="shared" si="54"/>
        <v>14.085179</v>
      </c>
      <c r="D237" s="95">
        <v>3.1</v>
      </c>
      <c r="E237" s="95">
        <v>1.7</v>
      </c>
      <c r="F237" s="251">
        <v>425.221</v>
      </c>
      <c r="G237" s="116">
        <f t="shared" si="55"/>
        <v>0.42522100000000002</v>
      </c>
      <c r="H237" s="176">
        <v>136.6</v>
      </c>
      <c r="I237" s="116">
        <f t="shared" si="56"/>
        <v>0.1366</v>
      </c>
      <c r="J237" s="252">
        <v>0</v>
      </c>
      <c r="K237" s="95">
        <f t="shared" si="57"/>
        <v>0</v>
      </c>
      <c r="L237" s="123">
        <f t="shared" si="58"/>
        <v>0</v>
      </c>
      <c r="M237" s="164">
        <f t="shared" si="59"/>
        <v>1.4000000000000001</v>
      </c>
      <c r="N237" s="165">
        <v>8.89</v>
      </c>
      <c r="O237" s="178">
        <f t="shared" si="60"/>
        <v>1.8252210000000002</v>
      </c>
      <c r="P237" s="178">
        <f t="shared" si="61"/>
        <v>0.1366</v>
      </c>
      <c r="Q237" s="182">
        <f t="shared" si="62"/>
        <v>1.9618210000000003</v>
      </c>
      <c r="R237" s="16"/>
      <c r="S237" s="93"/>
    </row>
    <row r="238" spans="1:19" s="199" customFormat="1" ht="16.5" customHeight="1" x14ac:dyDescent="0.2">
      <c r="A238" s="180">
        <v>40738</v>
      </c>
      <c r="B238" s="116">
        <v>15.452</v>
      </c>
      <c r="C238" s="95">
        <f t="shared" si="54"/>
        <v>13.394852999999999</v>
      </c>
      <c r="D238" s="95">
        <v>3.1</v>
      </c>
      <c r="E238" s="95">
        <v>1.7</v>
      </c>
      <c r="F238" s="251">
        <v>424.54700000000003</v>
      </c>
      <c r="G238" s="116">
        <f t="shared" si="55"/>
        <v>0.42454700000000001</v>
      </c>
      <c r="H238" s="176">
        <v>232.6</v>
      </c>
      <c r="I238" s="116">
        <f t="shared" si="56"/>
        <v>0.2326</v>
      </c>
      <c r="J238" s="252">
        <v>0</v>
      </c>
      <c r="K238" s="95">
        <f t="shared" si="57"/>
        <v>0</v>
      </c>
      <c r="L238" s="123">
        <f t="shared" si="58"/>
        <v>0</v>
      </c>
      <c r="M238" s="164">
        <f t="shared" si="59"/>
        <v>1.4000000000000001</v>
      </c>
      <c r="N238" s="165">
        <v>9.43</v>
      </c>
      <c r="O238" s="178">
        <f t="shared" si="60"/>
        <v>1.8245470000000001</v>
      </c>
      <c r="P238" s="178">
        <f t="shared" si="61"/>
        <v>0.2326</v>
      </c>
      <c r="Q238" s="182">
        <f t="shared" si="62"/>
        <v>2.0571470000000001</v>
      </c>
      <c r="R238" s="16"/>
      <c r="S238" s="93"/>
    </row>
    <row r="239" spans="1:19" s="199" customFormat="1" ht="16.5" customHeight="1" x14ac:dyDescent="0.2">
      <c r="A239" s="180">
        <v>40739</v>
      </c>
      <c r="B239" s="116">
        <v>14.946</v>
      </c>
      <c r="C239" s="95">
        <f t="shared" si="54"/>
        <v>12.896479999999999</v>
      </c>
      <c r="D239" s="95">
        <v>3.1</v>
      </c>
      <c r="E239" s="95">
        <v>1.7</v>
      </c>
      <c r="F239" s="251">
        <v>425.52</v>
      </c>
      <c r="G239" s="116">
        <f t="shared" si="55"/>
        <v>0.42552000000000001</v>
      </c>
      <c r="H239" s="176">
        <v>224</v>
      </c>
      <c r="I239" s="116">
        <f t="shared" si="56"/>
        <v>0.224</v>
      </c>
      <c r="J239" s="252">
        <v>0</v>
      </c>
      <c r="K239" s="95">
        <f t="shared" si="57"/>
        <v>0</v>
      </c>
      <c r="L239" s="123">
        <f t="shared" si="58"/>
        <v>0</v>
      </c>
      <c r="M239" s="164">
        <f t="shared" si="59"/>
        <v>1.4000000000000001</v>
      </c>
      <c r="N239" s="165">
        <v>8.23</v>
      </c>
      <c r="O239" s="178">
        <f t="shared" si="60"/>
        <v>1.82552</v>
      </c>
      <c r="P239" s="178">
        <f t="shared" si="61"/>
        <v>0.224</v>
      </c>
      <c r="Q239" s="182">
        <f t="shared" si="62"/>
        <v>2.0495200000000002</v>
      </c>
      <c r="R239" s="16"/>
      <c r="S239" s="93"/>
    </row>
    <row r="240" spans="1:19" s="199" customFormat="1" ht="16.5" customHeight="1" x14ac:dyDescent="0.2">
      <c r="A240" s="180">
        <v>40740</v>
      </c>
      <c r="B240" s="116">
        <v>13.302</v>
      </c>
      <c r="C240" s="95">
        <f t="shared" si="54"/>
        <v>11.392248</v>
      </c>
      <c r="D240" s="95">
        <v>3.1</v>
      </c>
      <c r="E240" s="95">
        <v>1.7</v>
      </c>
      <c r="F240" s="251">
        <v>432.55200000000002</v>
      </c>
      <c r="G240" s="116">
        <f t="shared" si="55"/>
        <v>0.43255200000000005</v>
      </c>
      <c r="H240" s="176">
        <v>77.2</v>
      </c>
      <c r="I240" s="116">
        <f t="shared" si="56"/>
        <v>7.7200000000000005E-2</v>
      </c>
      <c r="J240" s="252">
        <v>0</v>
      </c>
      <c r="K240" s="95">
        <f t="shared" si="57"/>
        <v>0</v>
      </c>
      <c r="L240" s="123">
        <f t="shared" si="58"/>
        <v>0</v>
      </c>
      <c r="M240" s="164">
        <f t="shared" si="59"/>
        <v>1.4000000000000001</v>
      </c>
      <c r="N240" s="165">
        <v>8.32</v>
      </c>
      <c r="O240" s="178">
        <f t="shared" si="60"/>
        <v>1.8325520000000002</v>
      </c>
      <c r="P240" s="178">
        <f t="shared" si="61"/>
        <v>7.7200000000000005E-2</v>
      </c>
      <c r="Q240" s="182">
        <f t="shared" si="62"/>
        <v>1.9097520000000001</v>
      </c>
      <c r="R240" s="16"/>
      <c r="S240" s="93"/>
    </row>
    <row r="241" spans="1:19" s="199" customFormat="1" ht="16.5" customHeight="1" x14ac:dyDescent="0.2">
      <c r="A241" s="180">
        <v>40741</v>
      </c>
      <c r="B241" s="116">
        <v>14.88</v>
      </c>
      <c r="C241" s="95">
        <f t="shared" si="54"/>
        <v>12.862115000000001</v>
      </c>
      <c r="D241" s="95">
        <v>3.1</v>
      </c>
      <c r="E241" s="95">
        <v>1.7</v>
      </c>
      <c r="F241" s="251">
        <v>419.685</v>
      </c>
      <c r="G241" s="116">
        <f t="shared" si="55"/>
        <v>0.41968499999999997</v>
      </c>
      <c r="H241" s="176">
        <v>198.2</v>
      </c>
      <c r="I241" s="116">
        <f t="shared" si="56"/>
        <v>0.19819999999999999</v>
      </c>
      <c r="J241" s="252">
        <v>0</v>
      </c>
      <c r="K241" s="95">
        <f t="shared" si="57"/>
        <v>0</v>
      </c>
      <c r="L241" s="123">
        <f t="shared" si="58"/>
        <v>0</v>
      </c>
      <c r="M241" s="164">
        <f t="shared" si="59"/>
        <v>1.4000000000000001</v>
      </c>
      <c r="N241" s="165">
        <v>7.97</v>
      </c>
      <c r="O241" s="178">
        <f t="shared" si="60"/>
        <v>1.8196850000000002</v>
      </c>
      <c r="P241" s="178">
        <f t="shared" si="61"/>
        <v>0.19819999999999999</v>
      </c>
      <c r="Q241" s="182">
        <f t="shared" si="62"/>
        <v>2.0178850000000002</v>
      </c>
      <c r="R241" s="16"/>
      <c r="S241" s="93"/>
    </row>
    <row r="242" spans="1:19" s="199" customFormat="1" ht="16.5" customHeight="1" x14ac:dyDescent="0.2">
      <c r="A242" s="180">
        <v>40742</v>
      </c>
      <c r="B242" s="116">
        <v>16.268999999999998</v>
      </c>
      <c r="C242" s="95">
        <f t="shared" si="54"/>
        <v>14.267509999999998</v>
      </c>
      <c r="D242" s="95">
        <v>3.1</v>
      </c>
      <c r="E242" s="95">
        <v>1.7</v>
      </c>
      <c r="F242" s="251">
        <v>420.65699999999998</v>
      </c>
      <c r="G242" s="116">
        <f t="shared" si="55"/>
        <v>0.420657</v>
      </c>
      <c r="H242" s="176">
        <v>180.833</v>
      </c>
      <c r="I242" s="116">
        <f t="shared" si="56"/>
        <v>0.18083299999999999</v>
      </c>
      <c r="J242" s="252">
        <v>0</v>
      </c>
      <c r="K242" s="95">
        <f t="shared" si="57"/>
        <v>0</v>
      </c>
      <c r="L242" s="123">
        <f t="shared" si="58"/>
        <v>0</v>
      </c>
      <c r="M242" s="164">
        <f t="shared" si="59"/>
        <v>1.4000000000000001</v>
      </c>
      <c r="N242" s="165">
        <v>8.59</v>
      </c>
      <c r="O242" s="178">
        <f t="shared" si="60"/>
        <v>1.8206570000000002</v>
      </c>
      <c r="P242" s="178">
        <f t="shared" si="61"/>
        <v>0.18083299999999999</v>
      </c>
      <c r="Q242" s="182">
        <f t="shared" si="62"/>
        <v>2.00149</v>
      </c>
      <c r="R242" s="16"/>
      <c r="S242" s="93"/>
    </row>
    <row r="243" spans="1:19" s="199" customFormat="1" ht="16.5" customHeight="1" x14ac:dyDescent="0.2">
      <c r="A243" s="180">
        <v>40743</v>
      </c>
      <c r="B243" s="116">
        <v>15.926</v>
      </c>
      <c r="C243" s="95">
        <f t="shared" si="54"/>
        <v>13.947725999999999</v>
      </c>
      <c r="D243" s="95">
        <v>3.1</v>
      </c>
      <c r="E243" s="95">
        <v>1.7</v>
      </c>
      <c r="F243" s="251">
        <v>453.87400000000002</v>
      </c>
      <c r="G243" s="116">
        <f t="shared" si="55"/>
        <v>0.453874</v>
      </c>
      <c r="H243" s="176">
        <v>124.4</v>
      </c>
      <c r="I243" s="116">
        <f t="shared" si="56"/>
        <v>0.12440000000000001</v>
      </c>
      <c r="J243" s="252">
        <v>0</v>
      </c>
      <c r="K243" s="95">
        <f t="shared" si="57"/>
        <v>0</v>
      </c>
      <c r="L243" s="123">
        <f t="shared" si="58"/>
        <v>0</v>
      </c>
      <c r="M243" s="164">
        <f t="shared" si="59"/>
        <v>1.4000000000000001</v>
      </c>
      <c r="N243" s="165">
        <v>8.8000000000000007</v>
      </c>
      <c r="O243" s="178">
        <f t="shared" si="60"/>
        <v>1.8538740000000002</v>
      </c>
      <c r="P243" s="178">
        <f t="shared" si="61"/>
        <v>0.12440000000000001</v>
      </c>
      <c r="Q243" s="182">
        <f t="shared" si="62"/>
        <v>1.9782740000000003</v>
      </c>
      <c r="R243" s="16"/>
      <c r="S243" s="93"/>
    </row>
    <row r="244" spans="1:19" s="199" customFormat="1" ht="16.5" customHeight="1" x14ac:dyDescent="0.2">
      <c r="A244" s="180">
        <v>40744</v>
      </c>
      <c r="B244" s="116">
        <v>15.683999999999999</v>
      </c>
      <c r="C244" s="95">
        <f t="shared" si="54"/>
        <v>13.555007</v>
      </c>
      <c r="D244" s="95">
        <v>3.1</v>
      </c>
      <c r="E244" s="95">
        <v>1.7</v>
      </c>
      <c r="F244" s="251">
        <v>426.19299999999998</v>
      </c>
      <c r="G244" s="116">
        <f t="shared" si="55"/>
        <v>0.42619299999999999</v>
      </c>
      <c r="H244" s="176">
        <v>302.8</v>
      </c>
      <c r="I244" s="116">
        <f t="shared" si="56"/>
        <v>0.30280000000000001</v>
      </c>
      <c r="J244" s="252">
        <v>0</v>
      </c>
      <c r="K244" s="95">
        <f t="shared" si="57"/>
        <v>0</v>
      </c>
      <c r="L244" s="123">
        <f t="shared" si="58"/>
        <v>0</v>
      </c>
      <c r="M244" s="164">
        <f t="shared" si="59"/>
        <v>1.4000000000000001</v>
      </c>
      <c r="N244" s="165">
        <v>8.7200000000000006</v>
      </c>
      <c r="O244" s="178">
        <f t="shared" si="60"/>
        <v>1.8261930000000002</v>
      </c>
      <c r="P244" s="178">
        <f t="shared" si="61"/>
        <v>0.30280000000000001</v>
      </c>
      <c r="Q244" s="182">
        <f t="shared" si="62"/>
        <v>2.1289930000000004</v>
      </c>
      <c r="R244" s="16"/>
      <c r="S244" s="93"/>
    </row>
    <row r="245" spans="1:19" s="199" customFormat="1" ht="16.5" customHeight="1" x14ac:dyDescent="0.2">
      <c r="A245" s="180">
        <v>40745</v>
      </c>
      <c r="B245" s="116">
        <v>14.983000000000001</v>
      </c>
      <c r="C245" s="95">
        <f t="shared" si="54"/>
        <v>13.081061000000002</v>
      </c>
      <c r="D245" s="95">
        <v>3.1</v>
      </c>
      <c r="E245" s="95">
        <v>1.7</v>
      </c>
      <c r="F245" s="251">
        <v>417.73899999999998</v>
      </c>
      <c r="G245" s="116">
        <f t="shared" si="55"/>
        <v>0.41773899999999997</v>
      </c>
      <c r="H245" s="176">
        <v>84.2</v>
      </c>
      <c r="I245" s="116">
        <f t="shared" si="56"/>
        <v>8.4199999999999997E-2</v>
      </c>
      <c r="J245" s="252">
        <v>0</v>
      </c>
      <c r="K245" s="95">
        <f t="shared" si="57"/>
        <v>0</v>
      </c>
      <c r="L245" s="123">
        <f t="shared" si="58"/>
        <v>0</v>
      </c>
      <c r="M245" s="164">
        <f t="shared" si="59"/>
        <v>1.4000000000000001</v>
      </c>
      <c r="N245" s="165">
        <v>8.7899999999999991</v>
      </c>
      <c r="O245" s="178">
        <f t="shared" si="60"/>
        <v>1.817739</v>
      </c>
      <c r="P245" s="178">
        <f t="shared" si="61"/>
        <v>8.4199999999999997E-2</v>
      </c>
      <c r="Q245" s="182">
        <f t="shared" si="62"/>
        <v>1.901939</v>
      </c>
      <c r="R245" s="16"/>
      <c r="S245" s="93"/>
    </row>
    <row r="246" spans="1:19" s="199" customFormat="1" ht="16.5" customHeight="1" x14ac:dyDescent="0.2">
      <c r="A246" s="180">
        <v>40746</v>
      </c>
      <c r="B246" s="116">
        <v>16.282</v>
      </c>
      <c r="C246" s="95">
        <f t="shared" si="54"/>
        <v>14.270076000000001</v>
      </c>
      <c r="D246" s="95">
        <v>3.1</v>
      </c>
      <c r="E246" s="95">
        <v>1.7</v>
      </c>
      <c r="F246" s="251">
        <v>443.92399999999998</v>
      </c>
      <c r="G246" s="116">
        <f t="shared" si="55"/>
        <v>0.44392399999999999</v>
      </c>
      <c r="H246" s="176">
        <v>168</v>
      </c>
      <c r="I246" s="116">
        <f t="shared" si="56"/>
        <v>0.16800000000000001</v>
      </c>
      <c r="J246" s="252">
        <v>0</v>
      </c>
      <c r="K246" s="95">
        <f t="shared" si="57"/>
        <v>0</v>
      </c>
      <c r="L246" s="123">
        <f t="shared" si="58"/>
        <v>0</v>
      </c>
      <c r="M246" s="164">
        <f t="shared" si="59"/>
        <v>1.4000000000000001</v>
      </c>
      <c r="N246" s="165">
        <v>8.7899999999999991</v>
      </c>
      <c r="O246" s="178">
        <f t="shared" si="60"/>
        <v>1.8439240000000001</v>
      </c>
      <c r="P246" s="178">
        <f t="shared" si="61"/>
        <v>0.16800000000000001</v>
      </c>
      <c r="Q246" s="182">
        <f t="shared" si="62"/>
        <v>2.011924</v>
      </c>
      <c r="R246" s="16"/>
      <c r="S246" s="93"/>
    </row>
    <row r="247" spans="1:19" s="199" customFormat="1" ht="16.5" customHeight="1" x14ac:dyDescent="0.2">
      <c r="A247" s="180">
        <v>40747</v>
      </c>
      <c r="B247" s="116">
        <v>15.866</v>
      </c>
      <c r="C247" s="95">
        <f t="shared" si="54"/>
        <v>13.820530999999999</v>
      </c>
      <c r="D247" s="95">
        <v>3.1</v>
      </c>
      <c r="E247" s="95">
        <v>1.7</v>
      </c>
      <c r="F247" s="251">
        <v>436.06900000000002</v>
      </c>
      <c r="G247" s="116">
        <f t="shared" si="55"/>
        <v>0.43606900000000004</v>
      </c>
      <c r="H247" s="176">
        <v>209.4</v>
      </c>
      <c r="I247" s="116">
        <f t="shared" si="56"/>
        <v>0.2094</v>
      </c>
      <c r="J247" s="252">
        <v>0</v>
      </c>
      <c r="K247" s="95">
        <f t="shared" si="57"/>
        <v>0</v>
      </c>
      <c r="L247" s="123">
        <f t="shared" si="58"/>
        <v>0</v>
      </c>
      <c r="M247" s="164">
        <f t="shared" si="59"/>
        <v>1.4000000000000001</v>
      </c>
      <c r="N247" s="165">
        <v>8.82</v>
      </c>
      <c r="O247" s="178">
        <f t="shared" si="60"/>
        <v>1.8360690000000002</v>
      </c>
      <c r="P247" s="178">
        <f t="shared" si="61"/>
        <v>0.2094</v>
      </c>
      <c r="Q247" s="182">
        <f t="shared" si="62"/>
        <v>2.0454690000000002</v>
      </c>
      <c r="R247" s="16"/>
      <c r="S247" s="93"/>
    </row>
    <row r="248" spans="1:19" s="199" customFormat="1" ht="16.5" customHeight="1" x14ac:dyDescent="0.2">
      <c r="A248" s="180">
        <v>40748</v>
      </c>
      <c r="B248" s="116">
        <v>14.497999999999999</v>
      </c>
      <c r="C248" s="95">
        <f t="shared" si="54"/>
        <v>12.515744999999999</v>
      </c>
      <c r="D248" s="95">
        <v>3.1</v>
      </c>
      <c r="E248" s="95">
        <v>1.7</v>
      </c>
      <c r="F248" s="251">
        <v>431.65499999999997</v>
      </c>
      <c r="G248" s="116">
        <f t="shared" si="55"/>
        <v>0.43165499999999996</v>
      </c>
      <c r="H248" s="176">
        <v>150.6</v>
      </c>
      <c r="I248" s="116">
        <f t="shared" si="56"/>
        <v>0.15059999999999998</v>
      </c>
      <c r="J248" s="252">
        <v>0</v>
      </c>
      <c r="K248" s="95">
        <f t="shared" si="57"/>
        <v>0</v>
      </c>
      <c r="L248" s="123">
        <f t="shared" si="58"/>
        <v>0</v>
      </c>
      <c r="M248" s="164">
        <f t="shared" si="59"/>
        <v>1.4000000000000001</v>
      </c>
      <c r="N248" s="165">
        <v>8.2899999999999991</v>
      </c>
      <c r="O248" s="178">
        <f t="shared" si="60"/>
        <v>1.831655</v>
      </c>
      <c r="P248" s="178">
        <f t="shared" si="61"/>
        <v>0.15059999999999998</v>
      </c>
      <c r="Q248" s="182">
        <f t="shared" si="62"/>
        <v>1.9822550000000001</v>
      </c>
      <c r="R248" s="16"/>
      <c r="S248" s="93"/>
    </row>
    <row r="249" spans="1:19" s="199" customFormat="1" ht="16.5" customHeight="1" x14ac:dyDescent="0.2">
      <c r="A249" s="180">
        <v>40749</v>
      </c>
      <c r="B249" s="116">
        <v>15.54</v>
      </c>
      <c r="C249" s="95">
        <f t="shared" si="54"/>
        <v>13.460861</v>
      </c>
      <c r="D249" s="95">
        <v>3.1</v>
      </c>
      <c r="E249" s="95">
        <v>1.7</v>
      </c>
      <c r="F249" s="251">
        <v>437.93900000000002</v>
      </c>
      <c r="G249" s="116">
        <f t="shared" si="55"/>
        <v>0.43793900000000002</v>
      </c>
      <c r="H249" s="176">
        <v>241.2</v>
      </c>
      <c r="I249" s="116">
        <f t="shared" si="56"/>
        <v>0.2412</v>
      </c>
      <c r="J249" s="252">
        <v>0</v>
      </c>
      <c r="K249" s="95">
        <f t="shared" si="57"/>
        <v>0</v>
      </c>
      <c r="L249" s="123">
        <f t="shared" si="58"/>
        <v>0</v>
      </c>
      <c r="M249" s="164">
        <f t="shared" si="59"/>
        <v>1.4000000000000001</v>
      </c>
      <c r="N249" s="165">
        <v>8.75</v>
      </c>
      <c r="O249" s="178">
        <f t="shared" si="60"/>
        <v>1.8379390000000002</v>
      </c>
      <c r="P249" s="178">
        <f t="shared" si="61"/>
        <v>0.2412</v>
      </c>
      <c r="Q249" s="182">
        <f t="shared" si="62"/>
        <v>2.0791390000000001</v>
      </c>
      <c r="R249" s="16"/>
      <c r="S249" s="93"/>
    </row>
    <row r="250" spans="1:19" s="199" customFormat="1" ht="16.5" customHeight="1" x14ac:dyDescent="0.2">
      <c r="A250" s="180">
        <v>40750</v>
      </c>
      <c r="B250" s="116">
        <v>13.903</v>
      </c>
      <c r="C250" s="95">
        <f t="shared" si="54"/>
        <v>11.284666999999999</v>
      </c>
      <c r="D250" s="95">
        <v>3.1</v>
      </c>
      <c r="E250" s="95">
        <v>1.7</v>
      </c>
      <c r="F250" s="251">
        <v>440.33300000000003</v>
      </c>
      <c r="G250" s="116">
        <f t="shared" si="55"/>
        <v>0.44033300000000003</v>
      </c>
      <c r="H250" s="176">
        <v>778</v>
      </c>
      <c r="I250" s="116">
        <f t="shared" si="56"/>
        <v>0.77800000000000002</v>
      </c>
      <c r="J250" s="252">
        <v>0</v>
      </c>
      <c r="K250" s="95">
        <f t="shared" si="57"/>
        <v>0</v>
      </c>
      <c r="L250" s="123">
        <f t="shared" si="58"/>
        <v>0</v>
      </c>
      <c r="M250" s="164">
        <f t="shared" si="59"/>
        <v>1.4000000000000001</v>
      </c>
      <c r="N250" s="165">
        <v>8.92</v>
      </c>
      <c r="O250" s="178">
        <f t="shared" si="60"/>
        <v>1.8403330000000002</v>
      </c>
      <c r="P250" s="178">
        <f t="shared" si="61"/>
        <v>0.77800000000000002</v>
      </c>
      <c r="Q250" s="182">
        <f t="shared" si="62"/>
        <v>2.6183330000000002</v>
      </c>
      <c r="R250" s="16"/>
      <c r="S250" s="93"/>
    </row>
    <row r="251" spans="1:19" s="199" customFormat="1" ht="16.5" customHeight="1" x14ac:dyDescent="0.2">
      <c r="A251" s="180">
        <v>40751</v>
      </c>
      <c r="B251" s="116">
        <v>14.582000000000001</v>
      </c>
      <c r="C251" s="95">
        <f t="shared" si="54"/>
        <v>12.732607</v>
      </c>
      <c r="D251" s="95">
        <v>3.1</v>
      </c>
      <c r="E251" s="95">
        <v>1.7</v>
      </c>
      <c r="F251" s="251">
        <v>446.39299999999997</v>
      </c>
      <c r="G251" s="116">
        <f t="shared" si="55"/>
        <v>0.44639299999999998</v>
      </c>
      <c r="H251" s="176">
        <v>3</v>
      </c>
      <c r="I251" s="116">
        <f t="shared" si="56"/>
        <v>3.0000000000000001E-3</v>
      </c>
      <c r="J251" s="252">
        <v>0</v>
      </c>
      <c r="K251" s="95">
        <f t="shared" si="57"/>
        <v>0</v>
      </c>
      <c r="L251" s="123">
        <f t="shared" si="58"/>
        <v>0</v>
      </c>
      <c r="M251" s="164">
        <f t="shared" si="59"/>
        <v>1.4000000000000001</v>
      </c>
      <c r="N251" s="165">
        <v>9.15</v>
      </c>
      <c r="O251" s="178">
        <f t="shared" si="60"/>
        <v>1.8463930000000002</v>
      </c>
      <c r="P251" s="178">
        <f t="shared" si="61"/>
        <v>3.0000000000000001E-3</v>
      </c>
      <c r="Q251" s="182">
        <f t="shared" si="62"/>
        <v>1.8493930000000001</v>
      </c>
      <c r="R251" s="16"/>
      <c r="S251" s="93"/>
    </row>
    <row r="252" spans="1:19" s="199" customFormat="1" ht="16.5" customHeight="1" x14ac:dyDescent="0.2">
      <c r="A252" s="180">
        <v>40752</v>
      </c>
      <c r="B252" s="116">
        <v>15.101000000000001</v>
      </c>
      <c r="C252" s="95">
        <f>B252-G252-I252-M252</f>
        <v>13.096337999999999</v>
      </c>
      <c r="D252" s="95">
        <v>3.1</v>
      </c>
      <c r="E252" s="95">
        <v>1.7</v>
      </c>
      <c r="F252" s="251">
        <v>458.66199999999998</v>
      </c>
      <c r="G252" s="116">
        <f t="shared" si="55"/>
        <v>0.45866199999999996</v>
      </c>
      <c r="H252" s="176">
        <v>146</v>
      </c>
      <c r="I252" s="116">
        <f t="shared" si="56"/>
        <v>0.14599999999999999</v>
      </c>
      <c r="J252" s="252">
        <v>0</v>
      </c>
      <c r="K252" s="95">
        <f t="shared" si="57"/>
        <v>0</v>
      </c>
      <c r="L252" s="123">
        <f t="shared" si="58"/>
        <v>0</v>
      </c>
      <c r="M252" s="164">
        <f>D252-E252</f>
        <v>1.4000000000000001</v>
      </c>
      <c r="N252" s="165">
        <v>8.82</v>
      </c>
      <c r="O252" s="178">
        <f>G252+L252+M252</f>
        <v>1.858662</v>
      </c>
      <c r="P252" s="178">
        <f t="shared" si="61"/>
        <v>0.14599999999999999</v>
      </c>
      <c r="Q252" s="182">
        <f t="shared" si="62"/>
        <v>2.0046620000000002</v>
      </c>
      <c r="R252" s="16"/>
      <c r="S252" s="93"/>
    </row>
    <row r="253" spans="1:19" s="199" customFormat="1" ht="16.5" customHeight="1" x14ac:dyDescent="0.2">
      <c r="A253" s="180">
        <v>40753</v>
      </c>
      <c r="B253" s="116">
        <v>16.338999999999999</v>
      </c>
      <c r="C253" s="95">
        <f>B253-G253-I253-M253</f>
        <v>13.558309999999999</v>
      </c>
      <c r="D253" s="95">
        <v>3.1</v>
      </c>
      <c r="E253" s="95">
        <v>1.7</v>
      </c>
      <c r="F253" s="251">
        <v>427.69</v>
      </c>
      <c r="G253" s="116">
        <f t="shared" si="55"/>
        <v>0.42769000000000001</v>
      </c>
      <c r="H253" s="176">
        <v>953</v>
      </c>
      <c r="I253" s="116">
        <f t="shared" si="56"/>
        <v>0.95299999999999996</v>
      </c>
      <c r="J253" s="252">
        <v>0</v>
      </c>
      <c r="K253" s="95">
        <f t="shared" si="57"/>
        <v>0</v>
      </c>
      <c r="L253" s="123">
        <f t="shared" si="58"/>
        <v>0</v>
      </c>
      <c r="M253" s="164">
        <f>D253-E253</f>
        <v>1.4000000000000001</v>
      </c>
      <c r="N253" s="165">
        <v>8.66</v>
      </c>
      <c r="O253" s="178">
        <f>G253+L253+M253</f>
        <v>1.82769</v>
      </c>
      <c r="P253" s="178">
        <f t="shared" si="61"/>
        <v>0.95299999999999996</v>
      </c>
      <c r="Q253" s="182">
        <f t="shared" si="62"/>
        <v>2.7806899999999999</v>
      </c>
      <c r="R253" s="16"/>
      <c r="S253" s="93"/>
    </row>
    <row r="254" spans="1:19" s="199" customFormat="1" ht="16.5" customHeight="1" x14ac:dyDescent="0.2">
      <c r="A254" s="180">
        <v>40754</v>
      </c>
      <c r="B254" s="116">
        <v>15.644</v>
      </c>
      <c r="C254" s="95">
        <f>B254-G254-I254-M254</f>
        <v>13.321433000000001</v>
      </c>
      <c r="D254" s="95">
        <v>3.1</v>
      </c>
      <c r="E254" s="95">
        <v>1.7</v>
      </c>
      <c r="F254" s="251">
        <v>456.56700000000001</v>
      </c>
      <c r="G254" s="116">
        <f t="shared" si="55"/>
        <v>0.456567</v>
      </c>
      <c r="H254" s="176">
        <v>466</v>
      </c>
      <c r="I254" s="116">
        <f t="shared" si="56"/>
        <v>0.46600000000000003</v>
      </c>
      <c r="J254" s="252">
        <v>0</v>
      </c>
      <c r="K254" s="95">
        <f t="shared" si="57"/>
        <v>0</v>
      </c>
      <c r="L254" s="123">
        <f t="shared" si="58"/>
        <v>0</v>
      </c>
      <c r="M254" s="164">
        <f>D254-E254</f>
        <v>1.4000000000000001</v>
      </c>
      <c r="N254" s="165">
        <v>8.31</v>
      </c>
      <c r="O254" s="178">
        <f>G254+L254+M254</f>
        <v>1.8565670000000001</v>
      </c>
      <c r="P254" s="178">
        <f t="shared" si="61"/>
        <v>0.46600000000000003</v>
      </c>
      <c r="Q254" s="182">
        <f t="shared" si="62"/>
        <v>2.3225670000000003</v>
      </c>
      <c r="R254" s="16"/>
      <c r="S254" s="93"/>
    </row>
    <row r="255" spans="1:19" s="199" customFormat="1" ht="16.5" customHeight="1" x14ac:dyDescent="0.2">
      <c r="A255" s="180">
        <v>40755</v>
      </c>
      <c r="B255" s="116">
        <v>13.098000000000001</v>
      </c>
      <c r="C255" s="95">
        <f t="shared" si="54"/>
        <v>10.176734000000002</v>
      </c>
      <c r="D255" s="95">
        <v>3.1</v>
      </c>
      <c r="E255" s="95">
        <v>1.7</v>
      </c>
      <c r="F255" s="251">
        <v>437.26600000000002</v>
      </c>
      <c r="G255" s="116">
        <f t="shared" si="55"/>
        <v>0.43726600000000004</v>
      </c>
      <c r="H255" s="176">
        <v>1084</v>
      </c>
      <c r="I255" s="116">
        <f t="shared" si="56"/>
        <v>1.0840000000000001</v>
      </c>
      <c r="J255" s="252">
        <v>0</v>
      </c>
      <c r="K255" s="95">
        <f t="shared" si="57"/>
        <v>0</v>
      </c>
      <c r="L255" s="123">
        <f t="shared" si="58"/>
        <v>0</v>
      </c>
      <c r="M255" s="164">
        <f t="shared" si="59"/>
        <v>1.4000000000000001</v>
      </c>
      <c r="N255" s="165">
        <v>9.66</v>
      </c>
      <c r="O255" s="178">
        <f t="shared" si="60"/>
        <v>1.8372660000000001</v>
      </c>
      <c r="P255" s="178">
        <f t="shared" si="61"/>
        <v>1.0840000000000001</v>
      </c>
      <c r="Q255" s="182">
        <f t="shared" si="62"/>
        <v>2.9212660000000001</v>
      </c>
      <c r="R255" s="16"/>
      <c r="S255" s="93"/>
    </row>
    <row r="256" spans="1:19" s="199" customFormat="1" ht="13.5" thickBot="1" x14ac:dyDescent="0.25">
      <c r="A256" s="200"/>
      <c r="B256" s="201"/>
      <c r="C256" s="202"/>
      <c r="D256" s="203"/>
      <c r="E256" s="203"/>
      <c r="F256" s="203"/>
      <c r="G256" s="203"/>
      <c r="H256" s="202"/>
      <c r="I256" s="202"/>
      <c r="J256" s="202"/>
      <c r="K256" s="202"/>
      <c r="L256" s="200"/>
      <c r="M256" s="203"/>
      <c r="N256" s="203"/>
      <c r="O256" s="202"/>
      <c r="P256" s="202"/>
      <c r="Q256" s="202"/>
      <c r="R256" s="16"/>
      <c r="S256" s="93"/>
    </row>
    <row r="257" spans="1:19" s="199" customFormat="1" ht="35.25" customHeight="1" x14ac:dyDescent="0.2">
      <c r="A257" s="422" t="s">
        <v>0</v>
      </c>
      <c r="B257" s="428" t="s">
        <v>5</v>
      </c>
      <c r="C257" s="422" t="s">
        <v>7</v>
      </c>
      <c r="D257" s="422" t="s">
        <v>9</v>
      </c>
      <c r="E257" s="422" t="s">
        <v>32</v>
      </c>
      <c r="F257" s="422" t="s">
        <v>12</v>
      </c>
      <c r="G257" s="422" t="s">
        <v>12</v>
      </c>
      <c r="H257" s="422" t="s">
        <v>11</v>
      </c>
      <c r="I257" s="422" t="s">
        <v>11</v>
      </c>
      <c r="J257" s="422" t="s">
        <v>15</v>
      </c>
      <c r="K257" s="422" t="s">
        <v>52</v>
      </c>
      <c r="L257" s="422" t="s">
        <v>61</v>
      </c>
      <c r="M257" s="431" t="s">
        <v>62</v>
      </c>
      <c r="N257" s="422" t="s">
        <v>63</v>
      </c>
      <c r="O257" s="422" t="s">
        <v>64</v>
      </c>
      <c r="P257" s="422" t="s">
        <v>65</v>
      </c>
      <c r="Q257" s="422" t="s">
        <v>66</v>
      </c>
      <c r="R257" s="16"/>
      <c r="S257" s="93"/>
    </row>
    <row r="258" spans="1:19" s="199" customFormat="1" ht="11.25" x14ac:dyDescent="0.2">
      <c r="A258" s="423"/>
      <c r="B258" s="429"/>
      <c r="C258" s="423"/>
      <c r="D258" s="425"/>
      <c r="E258" s="425"/>
      <c r="F258" s="425"/>
      <c r="G258" s="425"/>
      <c r="H258" s="423"/>
      <c r="I258" s="423"/>
      <c r="J258" s="423"/>
      <c r="K258" s="423"/>
      <c r="L258" s="423"/>
      <c r="M258" s="432"/>
      <c r="N258" s="425"/>
      <c r="O258" s="423"/>
      <c r="P258" s="423"/>
      <c r="Q258" s="423"/>
      <c r="R258" s="16"/>
      <c r="S258" s="93"/>
    </row>
    <row r="259" spans="1:19" s="199" customFormat="1" ht="12" thickBot="1" x14ac:dyDescent="0.25">
      <c r="A259" s="427"/>
      <c r="B259" s="430"/>
      <c r="C259" s="424"/>
      <c r="D259" s="426"/>
      <c r="E259" s="426"/>
      <c r="F259" s="426"/>
      <c r="G259" s="426"/>
      <c r="H259" s="424"/>
      <c r="I259" s="424"/>
      <c r="J259" s="424"/>
      <c r="K259" s="424"/>
      <c r="L259" s="427"/>
      <c r="M259" s="433"/>
      <c r="N259" s="426"/>
      <c r="O259" s="424"/>
      <c r="P259" s="424"/>
      <c r="Q259" s="424"/>
      <c r="R259" s="16"/>
      <c r="S259" s="93"/>
    </row>
    <row r="260" spans="1:19" s="199" customFormat="1" ht="16.5" customHeight="1" x14ac:dyDescent="0.2">
      <c r="A260" s="185">
        <v>40756</v>
      </c>
      <c r="B260" s="118">
        <v>13.842000000000001</v>
      </c>
      <c r="C260" s="94">
        <f>B260-G260-I260-M260</f>
        <v>10.825238000000001</v>
      </c>
      <c r="D260" s="94">
        <v>3.1</v>
      </c>
      <c r="E260" s="119">
        <v>1.7</v>
      </c>
      <c r="F260" s="253">
        <v>438.762</v>
      </c>
      <c r="G260" s="118">
        <f>F260/1000</f>
        <v>0.43876199999999999</v>
      </c>
      <c r="H260" s="254">
        <v>1178</v>
      </c>
      <c r="I260" s="118">
        <f>H260/1000</f>
        <v>1.1779999999999999</v>
      </c>
      <c r="J260" s="254">
        <v>0</v>
      </c>
      <c r="K260" s="119">
        <f>J260/1000</f>
        <v>0</v>
      </c>
      <c r="L260" s="120">
        <f>K260*0.05</f>
        <v>0</v>
      </c>
      <c r="M260" s="161">
        <f>D260-E260</f>
        <v>1.4000000000000001</v>
      </c>
      <c r="N260" s="162">
        <v>9.2799999999999994</v>
      </c>
      <c r="O260" s="177">
        <f>G260+L260+M260</f>
        <v>1.838762</v>
      </c>
      <c r="P260" s="177">
        <f>I260+K260-L260</f>
        <v>1.1779999999999999</v>
      </c>
      <c r="Q260" s="181">
        <f>O260+P260</f>
        <v>3.0167619999999999</v>
      </c>
      <c r="R260" s="16"/>
      <c r="S260" s="93"/>
    </row>
    <row r="261" spans="1:19" s="199" customFormat="1" ht="16.5" customHeight="1" x14ac:dyDescent="0.2">
      <c r="A261" s="188">
        <v>40757</v>
      </c>
      <c r="B261" s="116">
        <v>14.111000000000001</v>
      </c>
      <c r="C261" s="95">
        <f t="shared" ref="C261:C290" si="63">B261-G261-I261-M261</f>
        <v>12.021867</v>
      </c>
      <c r="D261" s="95">
        <v>3.1</v>
      </c>
      <c r="E261" s="95">
        <v>1.7</v>
      </c>
      <c r="F261" s="255">
        <v>420.13299999999998</v>
      </c>
      <c r="G261" s="116">
        <f t="shared" ref="G261:G290" si="64">F261/1000</f>
        <v>0.42013299999999998</v>
      </c>
      <c r="H261" s="256">
        <v>269</v>
      </c>
      <c r="I261" s="116">
        <f t="shared" ref="I261:I290" si="65">H261/1000</f>
        <v>0.26900000000000002</v>
      </c>
      <c r="J261" s="256">
        <v>0</v>
      </c>
      <c r="K261" s="95">
        <f t="shared" ref="K261:K290" si="66">J261/1000</f>
        <v>0</v>
      </c>
      <c r="L261" s="123">
        <f t="shared" ref="L261:L290" si="67">K261*0.05</f>
        <v>0</v>
      </c>
      <c r="M261" s="164">
        <f t="shared" ref="M261:M290" si="68">D261-E261</f>
        <v>1.4000000000000001</v>
      </c>
      <c r="N261" s="165">
        <v>9.23</v>
      </c>
      <c r="O261" s="178">
        <f t="shared" ref="O261:O290" si="69">G261+L261+M261</f>
        <v>1.8201330000000002</v>
      </c>
      <c r="P261" s="178">
        <f t="shared" ref="P261:P290" si="70">I261+K261-L261</f>
        <v>0.26900000000000002</v>
      </c>
      <c r="Q261" s="182">
        <f>O261+P261</f>
        <v>2.0891330000000004</v>
      </c>
      <c r="R261" s="16"/>
      <c r="S261" s="93"/>
    </row>
    <row r="262" spans="1:19" s="199" customFormat="1" ht="16.5" customHeight="1" x14ac:dyDescent="0.2">
      <c r="A262" s="188">
        <v>40758</v>
      </c>
      <c r="B262" s="116">
        <v>13.631</v>
      </c>
      <c r="C262" s="95">
        <f t="shared" si="63"/>
        <v>11.704841999999999</v>
      </c>
      <c r="D262" s="95">
        <v>3.1</v>
      </c>
      <c r="E262" s="95">
        <v>1.7</v>
      </c>
      <c r="F262" s="255">
        <v>430.15800000000002</v>
      </c>
      <c r="G262" s="116">
        <f t="shared" si="64"/>
        <v>0.43015800000000004</v>
      </c>
      <c r="H262" s="256">
        <v>96</v>
      </c>
      <c r="I262" s="116">
        <f t="shared" si="65"/>
        <v>9.6000000000000002E-2</v>
      </c>
      <c r="J262" s="256">
        <v>0</v>
      </c>
      <c r="K262" s="95">
        <f t="shared" si="66"/>
        <v>0</v>
      </c>
      <c r="L262" s="123">
        <f t="shared" si="67"/>
        <v>0</v>
      </c>
      <c r="M262" s="164">
        <f t="shared" si="68"/>
        <v>1.4000000000000001</v>
      </c>
      <c r="N262" s="165">
        <v>9.07</v>
      </c>
      <c r="O262" s="178">
        <f t="shared" si="69"/>
        <v>1.8301580000000002</v>
      </c>
      <c r="P262" s="178">
        <f t="shared" si="70"/>
        <v>9.6000000000000002E-2</v>
      </c>
      <c r="Q262" s="182">
        <f t="shared" ref="Q262:Q290" si="71">O262+P262</f>
        <v>1.9261580000000003</v>
      </c>
      <c r="R262" s="16"/>
      <c r="S262" s="93"/>
    </row>
    <row r="263" spans="1:19" s="199" customFormat="1" ht="16.5" customHeight="1" x14ac:dyDescent="0.2">
      <c r="A263" s="188">
        <v>40759</v>
      </c>
      <c r="B263" s="116">
        <v>14.343999999999999</v>
      </c>
      <c r="C263" s="95">
        <f t="shared" si="63"/>
        <v>12.111619999999998</v>
      </c>
      <c r="D263" s="95">
        <v>3.1</v>
      </c>
      <c r="E263" s="95">
        <v>1.7</v>
      </c>
      <c r="F263" s="255">
        <v>471.38</v>
      </c>
      <c r="G263" s="116">
        <f t="shared" si="64"/>
        <v>0.47138000000000002</v>
      </c>
      <c r="H263" s="256">
        <v>361</v>
      </c>
      <c r="I263" s="116">
        <f t="shared" si="65"/>
        <v>0.36099999999999999</v>
      </c>
      <c r="J263" s="256">
        <v>0</v>
      </c>
      <c r="K263" s="95">
        <f t="shared" si="66"/>
        <v>0</v>
      </c>
      <c r="L263" s="123">
        <f t="shared" si="67"/>
        <v>0</v>
      </c>
      <c r="M263" s="164">
        <f t="shared" si="68"/>
        <v>1.4000000000000001</v>
      </c>
      <c r="N263" s="165">
        <v>8.93</v>
      </c>
      <c r="O263" s="178">
        <f t="shared" si="69"/>
        <v>1.8713800000000003</v>
      </c>
      <c r="P263" s="178">
        <f t="shared" si="70"/>
        <v>0.36099999999999999</v>
      </c>
      <c r="Q263" s="182">
        <f t="shared" si="71"/>
        <v>2.23238</v>
      </c>
      <c r="R263" s="16"/>
      <c r="S263" s="93"/>
    </row>
    <row r="264" spans="1:19" s="199" customFormat="1" ht="16.5" customHeight="1" x14ac:dyDescent="0.2">
      <c r="A264" s="188">
        <v>40760</v>
      </c>
      <c r="B264" s="116">
        <v>14.369</v>
      </c>
      <c r="C264" s="95">
        <f t="shared" si="63"/>
        <v>11.929589999999999</v>
      </c>
      <c r="D264" s="95">
        <v>3.1</v>
      </c>
      <c r="E264" s="95">
        <v>1.7</v>
      </c>
      <c r="F264" s="255">
        <v>429.41</v>
      </c>
      <c r="G264" s="116">
        <f t="shared" si="64"/>
        <v>0.42941000000000001</v>
      </c>
      <c r="H264" s="256">
        <v>610</v>
      </c>
      <c r="I264" s="116">
        <f t="shared" si="65"/>
        <v>0.61</v>
      </c>
      <c r="J264" s="256">
        <v>0</v>
      </c>
      <c r="K264" s="95">
        <f t="shared" si="66"/>
        <v>0</v>
      </c>
      <c r="L264" s="123">
        <f t="shared" si="67"/>
        <v>0</v>
      </c>
      <c r="M264" s="164">
        <f t="shared" si="68"/>
        <v>1.4000000000000001</v>
      </c>
      <c r="N264" s="165">
        <v>8.7899999999999991</v>
      </c>
      <c r="O264" s="178">
        <f t="shared" si="69"/>
        <v>1.8294100000000002</v>
      </c>
      <c r="P264" s="178">
        <f t="shared" si="70"/>
        <v>0.61</v>
      </c>
      <c r="Q264" s="182">
        <f t="shared" si="71"/>
        <v>2.4394100000000001</v>
      </c>
      <c r="R264" s="16"/>
      <c r="S264" s="93"/>
    </row>
    <row r="265" spans="1:19" s="199" customFormat="1" ht="16.5" customHeight="1" x14ac:dyDescent="0.2">
      <c r="A265" s="188">
        <v>40761</v>
      </c>
      <c r="B265" s="116">
        <v>12.448</v>
      </c>
      <c r="C265" s="95">
        <f t="shared" si="63"/>
        <v>9.9589089999999985</v>
      </c>
      <c r="D265" s="95">
        <v>3.1</v>
      </c>
      <c r="E265" s="95">
        <v>1.7</v>
      </c>
      <c r="F265" s="255">
        <v>427.09100000000001</v>
      </c>
      <c r="G265" s="116">
        <f t="shared" si="64"/>
        <v>0.427091</v>
      </c>
      <c r="H265" s="256">
        <v>662</v>
      </c>
      <c r="I265" s="116">
        <f t="shared" si="65"/>
        <v>0.66200000000000003</v>
      </c>
      <c r="J265" s="256">
        <v>0</v>
      </c>
      <c r="K265" s="95">
        <f t="shared" si="66"/>
        <v>0</v>
      </c>
      <c r="L265" s="123">
        <f t="shared" si="67"/>
        <v>0</v>
      </c>
      <c r="M265" s="164">
        <f t="shared" si="68"/>
        <v>1.4000000000000001</v>
      </c>
      <c r="N265" s="165">
        <v>9.06</v>
      </c>
      <c r="O265" s="178">
        <f t="shared" si="69"/>
        <v>1.8270910000000002</v>
      </c>
      <c r="P265" s="178">
        <f t="shared" si="70"/>
        <v>0.66200000000000003</v>
      </c>
      <c r="Q265" s="182">
        <f t="shared" si="71"/>
        <v>2.4890910000000002</v>
      </c>
      <c r="R265" s="16"/>
      <c r="S265" s="93"/>
    </row>
    <row r="266" spans="1:19" s="199" customFormat="1" ht="16.5" customHeight="1" x14ac:dyDescent="0.2">
      <c r="A266" s="188">
        <v>40762</v>
      </c>
      <c r="B266" s="116">
        <v>13.896000000000001</v>
      </c>
      <c r="C266" s="95">
        <f t="shared" si="63"/>
        <v>11.467468</v>
      </c>
      <c r="D266" s="95">
        <v>3.1</v>
      </c>
      <c r="E266" s="95">
        <v>1.7</v>
      </c>
      <c r="F266" s="255">
        <v>430.53199999999998</v>
      </c>
      <c r="G266" s="116">
        <f t="shared" si="64"/>
        <v>0.43053199999999997</v>
      </c>
      <c r="H266" s="256">
        <v>598</v>
      </c>
      <c r="I266" s="116">
        <f t="shared" si="65"/>
        <v>0.59799999999999998</v>
      </c>
      <c r="J266" s="256">
        <v>0</v>
      </c>
      <c r="K266" s="95">
        <f t="shared" si="66"/>
        <v>0</v>
      </c>
      <c r="L266" s="123">
        <f t="shared" si="67"/>
        <v>0</v>
      </c>
      <c r="M266" s="164">
        <f t="shared" si="68"/>
        <v>1.4000000000000001</v>
      </c>
      <c r="N266" s="165">
        <v>8.61</v>
      </c>
      <c r="O266" s="178">
        <f t="shared" si="69"/>
        <v>1.830532</v>
      </c>
      <c r="P266" s="178">
        <f t="shared" si="70"/>
        <v>0.59799999999999998</v>
      </c>
      <c r="Q266" s="182">
        <f t="shared" si="71"/>
        <v>2.4285320000000001</v>
      </c>
      <c r="R266" s="16"/>
      <c r="S266" s="93"/>
    </row>
    <row r="267" spans="1:19" s="199" customFormat="1" ht="16.5" customHeight="1" x14ac:dyDescent="0.2">
      <c r="A267" s="188">
        <v>40763</v>
      </c>
      <c r="B267" s="116">
        <v>13.895</v>
      </c>
      <c r="C267" s="95">
        <f t="shared" si="63"/>
        <v>12.059679999999998</v>
      </c>
      <c r="D267" s="95">
        <v>3.1</v>
      </c>
      <c r="E267" s="95">
        <v>1.7</v>
      </c>
      <c r="F267" s="255">
        <v>435.32</v>
      </c>
      <c r="G267" s="116">
        <f t="shared" si="64"/>
        <v>0.43531999999999998</v>
      </c>
      <c r="H267" s="256">
        <v>0</v>
      </c>
      <c r="I267" s="116">
        <f t="shared" si="65"/>
        <v>0</v>
      </c>
      <c r="J267" s="256">
        <v>0</v>
      </c>
      <c r="K267" s="95">
        <f t="shared" si="66"/>
        <v>0</v>
      </c>
      <c r="L267" s="123">
        <f t="shared" si="67"/>
        <v>0</v>
      </c>
      <c r="M267" s="164">
        <f t="shared" si="68"/>
        <v>1.4000000000000001</v>
      </c>
      <c r="N267" s="165">
        <v>8.9499999999999993</v>
      </c>
      <c r="O267" s="178">
        <f t="shared" si="69"/>
        <v>1.8353200000000001</v>
      </c>
      <c r="P267" s="178">
        <f t="shared" si="70"/>
        <v>0</v>
      </c>
      <c r="Q267" s="182">
        <f t="shared" si="71"/>
        <v>1.8353200000000001</v>
      </c>
      <c r="R267" s="16"/>
      <c r="S267" s="93"/>
    </row>
    <row r="268" spans="1:19" s="199" customFormat="1" ht="16.5" customHeight="1" x14ac:dyDescent="0.2">
      <c r="A268" s="188">
        <v>40764</v>
      </c>
      <c r="B268" s="116">
        <v>14.904999999999999</v>
      </c>
      <c r="C268" s="95">
        <f t="shared" si="63"/>
        <v>12.253556999999999</v>
      </c>
      <c r="D268" s="95">
        <v>3.1</v>
      </c>
      <c r="E268" s="95">
        <v>1.7</v>
      </c>
      <c r="F268" s="255">
        <v>406.44299999999998</v>
      </c>
      <c r="G268" s="116">
        <f t="shared" si="64"/>
        <v>0.406443</v>
      </c>
      <c r="H268" s="256">
        <v>845</v>
      </c>
      <c r="I268" s="116">
        <f t="shared" si="65"/>
        <v>0.84499999999999997</v>
      </c>
      <c r="J268" s="256">
        <v>0</v>
      </c>
      <c r="K268" s="95">
        <f t="shared" si="66"/>
        <v>0</v>
      </c>
      <c r="L268" s="123">
        <f t="shared" si="67"/>
        <v>0</v>
      </c>
      <c r="M268" s="164">
        <f t="shared" si="68"/>
        <v>1.4000000000000001</v>
      </c>
      <c r="N268" s="165">
        <v>8.89</v>
      </c>
      <c r="O268" s="178">
        <f t="shared" si="69"/>
        <v>1.8064430000000002</v>
      </c>
      <c r="P268" s="178">
        <f t="shared" si="70"/>
        <v>0.84499999999999997</v>
      </c>
      <c r="Q268" s="182">
        <f t="shared" si="71"/>
        <v>2.6514430000000004</v>
      </c>
      <c r="R268" s="16"/>
      <c r="S268" s="93"/>
    </row>
    <row r="269" spans="1:19" s="199" customFormat="1" ht="16.5" customHeight="1" x14ac:dyDescent="0.2">
      <c r="A269" s="188">
        <v>40765</v>
      </c>
      <c r="B269" s="116">
        <v>15.494999999999999</v>
      </c>
      <c r="C269" s="95">
        <f t="shared" si="63"/>
        <v>12.993048999999997</v>
      </c>
      <c r="D269" s="95">
        <v>3.1</v>
      </c>
      <c r="E269" s="95">
        <v>1.7</v>
      </c>
      <c r="F269" s="255">
        <v>442.95100000000002</v>
      </c>
      <c r="G269" s="116">
        <f t="shared" si="64"/>
        <v>0.44295100000000004</v>
      </c>
      <c r="H269" s="256">
        <v>659</v>
      </c>
      <c r="I269" s="116">
        <f t="shared" si="65"/>
        <v>0.65900000000000003</v>
      </c>
      <c r="J269" s="256">
        <v>0</v>
      </c>
      <c r="K269" s="95">
        <f t="shared" si="66"/>
        <v>0</v>
      </c>
      <c r="L269" s="123">
        <f t="shared" si="67"/>
        <v>0</v>
      </c>
      <c r="M269" s="164">
        <f t="shared" si="68"/>
        <v>1.4000000000000001</v>
      </c>
      <c r="N269" s="165">
        <v>8.81</v>
      </c>
      <c r="O269" s="178">
        <f t="shared" si="69"/>
        <v>1.8429510000000002</v>
      </c>
      <c r="P269" s="178">
        <f t="shared" si="70"/>
        <v>0.65900000000000003</v>
      </c>
      <c r="Q269" s="182">
        <f t="shared" si="71"/>
        <v>2.501951</v>
      </c>
      <c r="R269" s="16"/>
      <c r="S269" s="93"/>
    </row>
    <row r="270" spans="1:19" s="199" customFormat="1" ht="16.5" customHeight="1" x14ac:dyDescent="0.2">
      <c r="A270" s="188">
        <v>40766</v>
      </c>
      <c r="B270" s="116">
        <v>13.952999999999999</v>
      </c>
      <c r="C270" s="95">
        <f t="shared" si="63"/>
        <v>11.805854</v>
      </c>
      <c r="D270" s="95">
        <v>3.1</v>
      </c>
      <c r="E270" s="95">
        <v>1.7</v>
      </c>
      <c r="F270" s="255">
        <v>455.14600000000002</v>
      </c>
      <c r="G270" s="116">
        <f t="shared" si="64"/>
        <v>0.455146</v>
      </c>
      <c r="H270" s="256">
        <v>292</v>
      </c>
      <c r="I270" s="116">
        <f t="shared" si="65"/>
        <v>0.29199999999999998</v>
      </c>
      <c r="J270" s="256">
        <v>0</v>
      </c>
      <c r="K270" s="95">
        <f t="shared" si="66"/>
        <v>0</v>
      </c>
      <c r="L270" s="123">
        <f t="shared" si="67"/>
        <v>0</v>
      </c>
      <c r="M270" s="164">
        <f t="shared" si="68"/>
        <v>1.4000000000000001</v>
      </c>
      <c r="N270" s="165">
        <v>8.44</v>
      </c>
      <c r="O270" s="178">
        <f t="shared" si="69"/>
        <v>1.8551460000000002</v>
      </c>
      <c r="P270" s="178">
        <f t="shared" si="70"/>
        <v>0.29199999999999998</v>
      </c>
      <c r="Q270" s="182">
        <f t="shared" si="71"/>
        <v>2.1471460000000002</v>
      </c>
      <c r="R270" s="16"/>
      <c r="S270" s="93"/>
    </row>
    <row r="271" spans="1:19" s="199" customFormat="1" ht="16.5" customHeight="1" x14ac:dyDescent="0.2">
      <c r="A271" s="188">
        <v>40767</v>
      </c>
      <c r="B271" s="116">
        <v>13.465</v>
      </c>
      <c r="C271" s="95">
        <f t="shared" si="63"/>
        <v>11.639928999999999</v>
      </c>
      <c r="D271" s="95">
        <v>3.1</v>
      </c>
      <c r="E271" s="95">
        <v>1.7</v>
      </c>
      <c r="F271" s="255">
        <v>425.07100000000003</v>
      </c>
      <c r="G271" s="116">
        <f t="shared" si="64"/>
        <v>0.42507100000000003</v>
      </c>
      <c r="H271" s="256">
        <v>0</v>
      </c>
      <c r="I271" s="116">
        <f t="shared" si="65"/>
        <v>0</v>
      </c>
      <c r="J271" s="256">
        <v>0</v>
      </c>
      <c r="K271" s="95">
        <f t="shared" si="66"/>
        <v>0</v>
      </c>
      <c r="L271" s="123">
        <f t="shared" si="67"/>
        <v>0</v>
      </c>
      <c r="M271" s="164">
        <f t="shared" si="68"/>
        <v>1.4000000000000001</v>
      </c>
      <c r="N271" s="165">
        <v>8.4700000000000006</v>
      </c>
      <c r="O271" s="178">
        <f t="shared" si="69"/>
        <v>1.8250710000000001</v>
      </c>
      <c r="P271" s="178">
        <f t="shared" si="70"/>
        <v>0</v>
      </c>
      <c r="Q271" s="182">
        <f t="shared" si="71"/>
        <v>1.8250710000000001</v>
      </c>
      <c r="R271" s="16"/>
      <c r="S271" s="93"/>
    </row>
    <row r="272" spans="1:19" s="199" customFormat="1" ht="16.5" customHeight="1" x14ac:dyDescent="0.2">
      <c r="A272" s="188">
        <v>40768</v>
      </c>
      <c r="B272" s="116">
        <v>12.8</v>
      </c>
      <c r="C272" s="95">
        <f t="shared" si="63"/>
        <v>10.984879000000001</v>
      </c>
      <c r="D272" s="95">
        <v>3.1</v>
      </c>
      <c r="E272" s="95">
        <v>1.7</v>
      </c>
      <c r="F272" s="255">
        <v>415.12099999999998</v>
      </c>
      <c r="G272" s="116">
        <f t="shared" si="64"/>
        <v>0.41512099999999996</v>
      </c>
      <c r="H272" s="256">
        <v>0</v>
      </c>
      <c r="I272" s="116">
        <f t="shared" si="65"/>
        <v>0</v>
      </c>
      <c r="J272" s="256">
        <v>0</v>
      </c>
      <c r="K272" s="95">
        <f t="shared" si="66"/>
        <v>0</v>
      </c>
      <c r="L272" s="123">
        <f t="shared" si="67"/>
        <v>0</v>
      </c>
      <c r="M272" s="164">
        <f t="shared" si="68"/>
        <v>1.4000000000000001</v>
      </c>
      <c r="N272" s="165">
        <v>8.23</v>
      </c>
      <c r="O272" s="178">
        <f t="shared" si="69"/>
        <v>1.815121</v>
      </c>
      <c r="P272" s="178">
        <f t="shared" si="70"/>
        <v>0</v>
      </c>
      <c r="Q272" s="182">
        <f t="shared" si="71"/>
        <v>1.815121</v>
      </c>
      <c r="R272" s="16"/>
      <c r="S272" s="93"/>
    </row>
    <row r="273" spans="1:19" s="199" customFormat="1" ht="16.5" customHeight="1" x14ac:dyDescent="0.2">
      <c r="A273" s="188">
        <v>40769</v>
      </c>
      <c r="B273" s="116">
        <v>13.010999999999999</v>
      </c>
      <c r="C273" s="95">
        <f t="shared" si="63"/>
        <v>11.192661999999999</v>
      </c>
      <c r="D273" s="95">
        <v>3.1</v>
      </c>
      <c r="E273" s="95">
        <v>1.7</v>
      </c>
      <c r="F273" s="255">
        <v>418.33800000000002</v>
      </c>
      <c r="G273" s="116">
        <f t="shared" si="64"/>
        <v>0.41833800000000004</v>
      </c>
      <c r="H273" s="256">
        <v>0</v>
      </c>
      <c r="I273" s="116">
        <f t="shared" si="65"/>
        <v>0</v>
      </c>
      <c r="J273" s="256">
        <v>0</v>
      </c>
      <c r="K273" s="95">
        <f t="shared" si="66"/>
        <v>0</v>
      </c>
      <c r="L273" s="123">
        <f t="shared" si="67"/>
        <v>0</v>
      </c>
      <c r="M273" s="164">
        <f t="shared" si="68"/>
        <v>1.4000000000000001</v>
      </c>
      <c r="N273" s="165">
        <v>8.49</v>
      </c>
      <c r="O273" s="178">
        <f t="shared" si="69"/>
        <v>1.8183380000000002</v>
      </c>
      <c r="P273" s="178">
        <f t="shared" si="70"/>
        <v>0</v>
      </c>
      <c r="Q273" s="182">
        <f t="shared" si="71"/>
        <v>1.8183380000000002</v>
      </c>
      <c r="R273" s="16"/>
      <c r="S273" s="93"/>
    </row>
    <row r="274" spans="1:19" s="199" customFormat="1" ht="16.5" customHeight="1" x14ac:dyDescent="0.2">
      <c r="A274" s="188">
        <v>40770</v>
      </c>
      <c r="B274" s="116">
        <v>13.887</v>
      </c>
      <c r="C274" s="95">
        <f t="shared" si="63"/>
        <v>12.060283</v>
      </c>
      <c r="D274" s="95">
        <v>3.1</v>
      </c>
      <c r="E274" s="95">
        <v>1.7</v>
      </c>
      <c r="F274" s="255">
        <v>426.71699999999998</v>
      </c>
      <c r="G274" s="116">
        <f t="shared" si="64"/>
        <v>0.42671699999999996</v>
      </c>
      <c r="H274" s="256">
        <v>0</v>
      </c>
      <c r="I274" s="116">
        <f t="shared" si="65"/>
        <v>0</v>
      </c>
      <c r="J274" s="256">
        <v>0</v>
      </c>
      <c r="K274" s="95">
        <f t="shared" si="66"/>
        <v>0</v>
      </c>
      <c r="L274" s="123">
        <f t="shared" si="67"/>
        <v>0</v>
      </c>
      <c r="M274" s="164">
        <f t="shared" si="68"/>
        <v>1.4000000000000001</v>
      </c>
      <c r="N274" s="165">
        <v>8.84</v>
      </c>
      <c r="O274" s="178">
        <f t="shared" si="69"/>
        <v>1.8267170000000001</v>
      </c>
      <c r="P274" s="178">
        <f t="shared" si="70"/>
        <v>0</v>
      </c>
      <c r="Q274" s="182">
        <f t="shared" si="71"/>
        <v>1.8267170000000001</v>
      </c>
      <c r="R274" s="16"/>
      <c r="S274" s="93"/>
    </row>
    <row r="275" spans="1:19" s="199" customFormat="1" ht="16.5" customHeight="1" x14ac:dyDescent="0.2">
      <c r="A275" s="188">
        <v>40771</v>
      </c>
      <c r="B275" s="116">
        <v>13.57</v>
      </c>
      <c r="C275" s="95">
        <f t="shared" si="63"/>
        <v>11.739919</v>
      </c>
      <c r="D275" s="95">
        <v>3.1</v>
      </c>
      <c r="E275" s="95">
        <v>1.7</v>
      </c>
      <c r="F275" s="255">
        <v>411.08100000000002</v>
      </c>
      <c r="G275" s="116">
        <f t="shared" si="64"/>
        <v>0.41108100000000003</v>
      </c>
      <c r="H275" s="256">
        <v>19</v>
      </c>
      <c r="I275" s="116">
        <f t="shared" si="65"/>
        <v>1.9E-2</v>
      </c>
      <c r="J275" s="256">
        <v>0</v>
      </c>
      <c r="K275" s="95">
        <f t="shared" si="66"/>
        <v>0</v>
      </c>
      <c r="L275" s="123">
        <f t="shared" si="67"/>
        <v>0</v>
      </c>
      <c r="M275" s="164">
        <f t="shared" si="68"/>
        <v>1.4000000000000001</v>
      </c>
      <c r="N275" s="165">
        <v>8.93</v>
      </c>
      <c r="O275" s="178">
        <f t="shared" si="69"/>
        <v>1.8110810000000002</v>
      </c>
      <c r="P275" s="178">
        <f t="shared" si="70"/>
        <v>1.9E-2</v>
      </c>
      <c r="Q275" s="182">
        <f t="shared" si="71"/>
        <v>1.8300810000000001</v>
      </c>
      <c r="R275" s="16"/>
      <c r="S275" s="93"/>
    </row>
    <row r="276" spans="1:19" s="199" customFormat="1" ht="16.5" customHeight="1" x14ac:dyDescent="0.2">
      <c r="A276" s="188">
        <v>40772</v>
      </c>
      <c r="B276" s="116">
        <v>14.055</v>
      </c>
      <c r="C276" s="95">
        <f t="shared" si="63"/>
        <v>12.236063999999999</v>
      </c>
      <c r="D276" s="95">
        <v>3.1</v>
      </c>
      <c r="E276" s="95">
        <v>1.7</v>
      </c>
      <c r="F276" s="255">
        <v>418.93599999999998</v>
      </c>
      <c r="G276" s="116">
        <f t="shared" si="64"/>
        <v>0.41893599999999998</v>
      </c>
      <c r="H276" s="256">
        <v>0</v>
      </c>
      <c r="I276" s="116">
        <f t="shared" si="65"/>
        <v>0</v>
      </c>
      <c r="J276" s="256">
        <v>0</v>
      </c>
      <c r="K276" s="95">
        <f t="shared" si="66"/>
        <v>0</v>
      </c>
      <c r="L276" s="123">
        <f t="shared" si="67"/>
        <v>0</v>
      </c>
      <c r="M276" s="164">
        <f t="shared" si="68"/>
        <v>1.4000000000000001</v>
      </c>
      <c r="N276" s="165">
        <v>8.89</v>
      </c>
      <c r="O276" s="178">
        <f t="shared" si="69"/>
        <v>1.8189360000000001</v>
      </c>
      <c r="P276" s="178">
        <f t="shared" si="70"/>
        <v>0</v>
      </c>
      <c r="Q276" s="182">
        <f t="shared" si="71"/>
        <v>1.8189360000000001</v>
      </c>
      <c r="R276" s="16"/>
      <c r="S276" s="93"/>
    </row>
    <row r="277" spans="1:19" s="199" customFormat="1" ht="16.5" customHeight="1" x14ac:dyDescent="0.2">
      <c r="A277" s="188">
        <v>40773</v>
      </c>
      <c r="B277" s="116">
        <v>14.662000000000001</v>
      </c>
      <c r="C277" s="95">
        <f t="shared" si="63"/>
        <v>12.443597</v>
      </c>
      <c r="D277" s="95">
        <v>3.1</v>
      </c>
      <c r="E277" s="95">
        <v>1.7</v>
      </c>
      <c r="F277" s="255">
        <v>402.40300000000002</v>
      </c>
      <c r="G277" s="116">
        <f t="shared" si="64"/>
        <v>0.40240300000000001</v>
      </c>
      <c r="H277" s="256">
        <v>416</v>
      </c>
      <c r="I277" s="116">
        <f t="shared" si="65"/>
        <v>0.41599999999999998</v>
      </c>
      <c r="J277" s="256">
        <v>0</v>
      </c>
      <c r="K277" s="95">
        <f t="shared" si="66"/>
        <v>0</v>
      </c>
      <c r="L277" s="123">
        <f t="shared" si="67"/>
        <v>0</v>
      </c>
      <c r="M277" s="164">
        <f t="shared" si="68"/>
        <v>1.4000000000000001</v>
      </c>
      <c r="N277" s="165">
        <v>8.31</v>
      </c>
      <c r="O277" s="178">
        <f t="shared" si="69"/>
        <v>1.8024030000000002</v>
      </c>
      <c r="P277" s="178">
        <f t="shared" si="70"/>
        <v>0.41599999999999998</v>
      </c>
      <c r="Q277" s="182">
        <f t="shared" si="71"/>
        <v>2.2184030000000003</v>
      </c>
      <c r="R277" s="16"/>
      <c r="S277" s="93"/>
    </row>
    <row r="278" spans="1:19" s="199" customFormat="1" ht="16.5" customHeight="1" x14ac:dyDescent="0.2">
      <c r="A278" s="188">
        <v>40774</v>
      </c>
      <c r="B278" s="116">
        <v>14.292999999999999</v>
      </c>
      <c r="C278" s="95">
        <f t="shared" si="63"/>
        <v>12.457821999999998</v>
      </c>
      <c r="D278" s="95">
        <v>3.1</v>
      </c>
      <c r="E278" s="95">
        <v>1.7</v>
      </c>
      <c r="F278" s="255">
        <v>432.178</v>
      </c>
      <c r="G278" s="116">
        <f t="shared" si="64"/>
        <v>0.43217800000000001</v>
      </c>
      <c r="H278" s="256">
        <v>3</v>
      </c>
      <c r="I278" s="116">
        <f t="shared" si="65"/>
        <v>3.0000000000000001E-3</v>
      </c>
      <c r="J278" s="256">
        <v>0</v>
      </c>
      <c r="K278" s="95">
        <f t="shared" si="66"/>
        <v>0</v>
      </c>
      <c r="L278" s="123">
        <f t="shared" si="67"/>
        <v>0</v>
      </c>
      <c r="M278" s="164">
        <f t="shared" si="68"/>
        <v>1.4000000000000001</v>
      </c>
      <c r="N278" s="165">
        <v>9.06</v>
      </c>
      <c r="O278" s="178">
        <f t="shared" si="69"/>
        <v>1.8321780000000001</v>
      </c>
      <c r="P278" s="178">
        <f t="shared" si="70"/>
        <v>3.0000000000000001E-3</v>
      </c>
      <c r="Q278" s="182">
        <f t="shared" si="71"/>
        <v>1.835178</v>
      </c>
      <c r="R278" s="16"/>
      <c r="S278" s="93"/>
    </row>
    <row r="279" spans="1:19" s="199" customFormat="1" ht="16.5" customHeight="1" x14ac:dyDescent="0.2">
      <c r="A279" s="188">
        <v>40775</v>
      </c>
      <c r="B279" s="116">
        <v>12.776</v>
      </c>
      <c r="C279" s="95">
        <f t="shared" si="63"/>
        <v>10.957429999999999</v>
      </c>
      <c r="D279" s="95">
        <v>3.1</v>
      </c>
      <c r="E279" s="95">
        <v>1.7</v>
      </c>
      <c r="F279" s="255">
        <v>415.57</v>
      </c>
      <c r="G279" s="116">
        <f t="shared" si="64"/>
        <v>0.41556999999999999</v>
      </c>
      <c r="H279" s="256">
        <v>3</v>
      </c>
      <c r="I279" s="116">
        <f t="shared" si="65"/>
        <v>3.0000000000000001E-3</v>
      </c>
      <c r="J279" s="256">
        <v>0</v>
      </c>
      <c r="K279" s="95">
        <f t="shared" si="66"/>
        <v>0</v>
      </c>
      <c r="L279" s="123">
        <f t="shared" si="67"/>
        <v>0</v>
      </c>
      <c r="M279" s="164">
        <f t="shared" si="68"/>
        <v>1.4000000000000001</v>
      </c>
      <c r="N279" s="165">
        <v>8.9</v>
      </c>
      <c r="O279" s="178">
        <f t="shared" si="69"/>
        <v>1.8155700000000001</v>
      </c>
      <c r="P279" s="178">
        <f t="shared" si="70"/>
        <v>3.0000000000000001E-3</v>
      </c>
      <c r="Q279" s="182">
        <f t="shared" si="71"/>
        <v>1.81857</v>
      </c>
      <c r="R279" s="16"/>
      <c r="S279" s="93"/>
    </row>
    <row r="280" spans="1:19" s="199" customFormat="1" ht="16.5" customHeight="1" x14ac:dyDescent="0.2">
      <c r="A280" s="188">
        <v>40776</v>
      </c>
      <c r="B280" s="116">
        <v>13.115</v>
      </c>
      <c r="C280" s="95">
        <f t="shared" si="63"/>
        <v>11.319322999999999</v>
      </c>
      <c r="D280" s="95">
        <v>3.1</v>
      </c>
      <c r="E280" s="95">
        <v>1.7</v>
      </c>
      <c r="F280" s="255">
        <v>392.67700000000002</v>
      </c>
      <c r="G280" s="116">
        <f t="shared" si="64"/>
        <v>0.392677</v>
      </c>
      <c r="H280" s="256">
        <v>3</v>
      </c>
      <c r="I280" s="116">
        <f t="shared" si="65"/>
        <v>3.0000000000000001E-3</v>
      </c>
      <c r="J280" s="256">
        <v>0</v>
      </c>
      <c r="K280" s="95">
        <f t="shared" si="66"/>
        <v>0</v>
      </c>
      <c r="L280" s="123">
        <f t="shared" si="67"/>
        <v>0</v>
      </c>
      <c r="M280" s="164">
        <f t="shared" si="68"/>
        <v>1.4000000000000001</v>
      </c>
      <c r="N280" s="165">
        <v>8.7899999999999991</v>
      </c>
      <c r="O280" s="178">
        <f t="shared" si="69"/>
        <v>1.7926770000000001</v>
      </c>
      <c r="P280" s="178">
        <f t="shared" si="70"/>
        <v>3.0000000000000001E-3</v>
      </c>
      <c r="Q280" s="182">
        <f t="shared" si="71"/>
        <v>1.795677</v>
      </c>
      <c r="R280" s="16"/>
      <c r="S280" s="93"/>
    </row>
    <row r="281" spans="1:19" s="199" customFormat="1" ht="16.5" customHeight="1" x14ac:dyDescent="0.2">
      <c r="A281" s="188">
        <v>40777</v>
      </c>
      <c r="B281" s="116">
        <v>14.164999999999999</v>
      </c>
      <c r="C281" s="95">
        <f t="shared" si="63"/>
        <v>11.642128</v>
      </c>
      <c r="D281" s="95">
        <v>3.1</v>
      </c>
      <c r="E281" s="95">
        <v>1.7</v>
      </c>
      <c r="F281" s="255">
        <v>374.87200000000001</v>
      </c>
      <c r="G281" s="116">
        <f t="shared" si="64"/>
        <v>0.37487200000000004</v>
      </c>
      <c r="H281" s="256">
        <v>748</v>
      </c>
      <c r="I281" s="116">
        <f t="shared" si="65"/>
        <v>0.748</v>
      </c>
      <c r="J281" s="256">
        <v>0</v>
      </c>
      <c r="K281" s="95">
        <f t="shared" si="66"/>
        <v>0</v>
      </c>
      <c r="L281" s="123">
        <f t="shared" si="67"/>
        <v>0</v>
      </c>
      <c r="M281" s="164">
        <f t="shared" si="68"/>
        <v>1.4000000000000001</v>
      </c>
      <c r="N281" s="165">
        <v>8.5399999999999991</v>
      </c>
      <c r="O281" s="178">
        <f t="shared" si="69"/>
        <v>1.7748720000000002</v>
      </c>
      <c r="P281" s="178">
        <f t="shared" si="70"/>
        <v>0.748</v>
      </c>
      <c r="Q281" s="182">
        <f t="shared" si="71"/>
        <v>2.5228720000000004</v>
      </c>
      <c r="R281" s="16"/>
      <c r="S281" s="93"/>
    </row>
    <row r="282" spans="1:19" s="199" customFormat="1" ht="16.5" customHeight="1" x14ac:dyDescent="0.2">
      <c r="A282" s="188">
        <v>40778</v>
      </c>
      <c r="B282" s="116">
        <v>15.209</v>
      </c>
      <c r="C282" s="95">
        <f t="shared" si="63"/>
        <v>12.768058</v>
      </c>
      <c r="D282" s="95">
        <v>3.1</v>
      </c>
      <c r="E282" s="95">
        <v>1.7</v>
      </c>
      <c r="F282" s="255">
        <v>396.94200000000001</v>
      </c>
      <c r="G282" s="116">
        <f t="shared" si="64"/>
        <v>0.39694200000000002</v>
      </c>
      <c r="H282" s="256">
        <v>644</v>
      </c>
      <c r="I282" s="116">
        <f t="shared" si="65"/>
        <v>0.64400000000000002</v>
      </c>
      <c r="J282" s="256">
        <v>0</v>
      </c>
      <c r="K282" s="95">
        <f t="shared" si="66"/>
        <v>0</v>
      </c>
      <c r="L282" s="123">
        <f t="shared" si="67"/>
        <v>0</v>
      </c>
      <c r="M282" s="164">
        <f t="shared" si="68"/>
        <v>1.4000000000000001</v>
      </c>
      <c r="N282" s="165">
        <v>9.32</v>
      </c>
      <c r="O282" s="178">
        <f t="shared" si="69"/>
        <v>1.796942</v>
      </c>
      <c r="P282" s="178">
        <f t="shared" si="70"/>
        <v>0.64400000000000002</v>
      </c>
      <c r="Q282" s="182">
        <f t="shared" si="71"/>
        <v>2.4409420000000002</v>
      </c>
      <c r="R282" s="16"/>
      <c r="S282" s="93"/>
    </row>
    <row r="283" spans="1:19" s="199" customFormat="1" ht="16.5" customHeight="1" x14ac:dyDescent="0.2">
      <c r="A283" s="188">
        <v>40779</v>
      </c>
      <c r="B283" s="116">
        <v>13.670999999999999</v>
      </c>
      <c r="C283" s="95">
        <f t="shared" si="63"/>
        <v>11.65437</v>
      </c>
      <c r="D283" s="95">
        <v>3.1</v>
      </c>
      <c r="E283" s="95">
        <v>1.7</v>
      </c>
      <c r="F283" s="255">
        <v>391.63</v>
      </c>
      <c r="G283" s="116">
        <f t="shared" si="64"/>
        <v>0.39162999999999998</v>
      </c>
      <c r="H283" s="256">
        <v>225</v>
      </c>
      <c r="I283" s="116">
        <f t="shared" si="65"/>
        <v>0.22500000000000001</v>
      </c>
      <c r="J283" s="256">
        <v>0</v>
      </c>
      <c r="K283" s="95">
        <f t="shared" si="66"/>
        <v>0</v>
      </c>
      <c r="L283" s="123">
        <f t="shared" si="67"/>
        <v>0</v>
      </c>
      <c r="M283" s="164">
        <f t="shared" si="68"/>
        <v>1.4000000000000001</v>
      </c>
      <c r="N283" s="165">
        <v>9.19</v>
      </c>
      <c r="O283" s="178">
        <f t="shared" si="69"/>
        <v>1.7916300000000001</v>
      </c>
      <c r="P283" s="178">
        <f t="shared" si="70"/>
        <v>0.22500000000000001</v>
      </c>
      <c r="Q283" s="182">
        <f t="shared" si="71"/>
        <v>2.0166300000000001</v>
      </c>
      <c r="R283" s="16"/>
      <c r="S283" s="93"/>
    </row>
    <row r="284" spans="1:19" s="199" customFormat="1" ht="16.5" customHeight="1" x14ac:dyDescent="0.2">
      <c r="A284" s="188">
        <v>40780</v>
      </c>
      <c r="B284" s="116">
        <v>14.228</v>
      </c>
      <c r="C284" s="95">
        <f t="shared" si="63"/>
        <v>12.412000999999998</v>
      </c>
      <c r="D284" s="95">
        <v>3.1</v>
      </c>
      <c r="E284" s="95">
        <v>1.7</v>
      </c>
      <c r="F284" s="255">
        <v>413.99900000000002</v>
      </c>
      <c r="G284" s="116">
        <f t="shared" si="64"/>
        <v>0.41399900000000001</v>
      </c>
      <c r="H284" s="256">
        <v>2</v>
      </c>
      <c r="I284" s="116">
        <f t="shared" si="65"/>
        <v>2E-3</v>
      </c>
      <c r="J284" s="256">
        <v>0</v>
      </c>
      <c r="K284" s="95">
        <f t="shared" si="66"/>
        <v>0</v>
      </c>
      <c r="L284" s="123">
        <f t="shared" si="67"/>
        <v>0</v>
      </c>
      <c r="M284" s="164">
        <f t="shared" si="68"/>
        <v>1.4000000000000001</v>
      </c>
      <c r="N284" s="165">
        <v>9.6199999999999992</v>
      </c>
      <c r="O284" s="178">
        <f t="shared" si="69"/>
        <v>1.8139990000000001</v>
      </c>
      <c r="P284" s="178">
        <f t="shared" si="70"/>
        <v>2E-3</v>
      </c>
      <c r="Q284" s="182">
        <f t="shared" si="71"/>
        <v>1.8159990000000001</v>
      </c>
      <c r="R284" s="16"/>
      <c r="S284" s="93"/>
    </row>
    <row r="285" spans="1:19" s="199" customFormat="1" ht="16.5" customHeight="1" x14ac:dyDescent="0.2">
      <c r="A285" s="188">
        <v>40781</v>
      </c>
      <c r="B285" s="116">
        <v>13.022</v>
      </c>
      <c r="C285" s="95">
        <f t="shared" si="63"/>
        <v>10.871375</v>
      </c>
      <c r="D285" s="95">
        <v>3.1</v>
      </c>
      <c r="E285" s="95">
        <v>1.7</v>
      </c>
      <c r="F285" s="255">
        <v>413.625</v>
      </c>
      <c r="G285" s="116">
        <f t="shared" si="64"/>
        <v>0.41362500000000002</v>
      </c>
      <c r="H285" s="256">
        <v>337</v>
      </c>
      <c r="I285" s="116">
        <f t="shared" si="65"/>
        <v>0.33700000000000002</v>
      </c>
      <c r="J285" s="256">
        <v>0</v>
      </c>
      <c r="K285" s="95">
        <f t="shared" si="66"/>
        <v>0</v>
      </c>
      <c r="L285" s="123">
        <f t="shared" si="67"/>
        <v>0</v>
      </c>
      <c r="M285" s="164">
        <f t="shared" si="68"/>
        <v>1.4000000000000001</v>
      </c>
      <c r="N285" s="165">
        <v>10.11</v>
      </c>
      <c r="O285" s="178">
        <f t="shared" si="69"/>
        <v>1.813625</v>
      </c>
      <c r="P285" s="178">
        <f t="shared" si="70"/>
        <v>0.33700000000000002</v>
      </c>
      <c r="Q285" s="182">
        <f t="shared" si="71"/>
        <v>2.1506250000000002</v>
      </c>
      <c r="R285" s="16"/>
      <c r="S285" s="93"/>
    </row>
    <row r="286" spans="1:19" s="199" customFormat="1" ht="16.5" customHeight="1" x14ac:dyDescent="0.2">
      <c r="A286" s="188">
        <v>40782</v>
      </c>
      <c r="B286" s="116">
        <v>10.135</v>
      </c>
      <c r="C286" s="95">
        <f t="shared" si="63"/>
        <v>8.5522469999999995</v>
      </c>
      <c r="D286" s="95">
        <v>3.1</v>
      </c>
      <c r="E286" s="95">
        <v>1.7</v>
      </c>
      <c r="F286" s="255">
        <v>182.75299999999999</v>
      </c>
      <c r="G286" s="116">
        <f t="shared" si="64"/>
        <v>0.182753</v>
      </c>
      <c r="H286" s="256">
        <v>0</v>
      </c>
      <c r="I286" s="116">
        <f t="shared" si="65"/>
        <v>0</v>
      </c>
      <c r="J286" s="256">
        <v>0</v>
      </c>
      <c r="K286" s="95">
        <f t="shared" si="66"/>
        <v>0</v>
      </c>
      <c r="L286" s="123">
        <f t="shared" si="67"/>
        <v>0</v>
      </c>
      <c r="M286" s="164">
        <f t="shared" si="68"/>
        <v>1.4000000000000001</v>
      </c>
      <c r="N286" s="165">
        <v>18.52</v>
      </c>
      <c r="O286" s="178">
        <f t="shared" si="69"/>
        <v>1.5827530000000001</v>
      </c>
      <c r="P286" s="178">
        <f t="shared" si="70"/>
        <v>0</v>
      </c>
      <c r="Q286" s="182">
        <f t="shared" si="71"/>
        <v>1.5827530000000001</v>
      </c>
      <c r="R286" s="16"/>
      <c r="S286" s="93"/>
    </row>
    <row r="287" spans="1:19" s="199" customFormat="1" ht="16.5" customHeight="1" x14ac:dyDescent="0.2">
      <c r="A287" s="188">
        <v>40783</v>
      </c>
      <c r="B287" s="116">
        <v>12.374000000000001</v>
      </c>
      <c r="C287" s="95">
        <f>B287-G287-I287-M287</f>
        <v>10.570849000000001</v>
      </c>
      <c r="D287" s="95">
        <v>3.1</v>
      </c>
      <c r="E287" s="95">
        <v>1.7</v>
      </c>
      <c r="F287" s="255">
        <v>403.15100000000001</v>
      </c>
      <c r="G287" s="116">
        <f t="shared" si="64"/>
        <v>0.40315100000000004</v>
      </c>
      <c r="H287" s="256">
        <v>0</v>
      </c>
      <c r="I287" s="116">
        <f t="shared" si="65"/>
        <v>0</v>
      </c>
      <c r="J287" s="256">
        <v>0</v>
      </c>
      <c r="K287" s="95">
        <f t="shared" si="66"/>
        <v>0</v>
      </c>
      <c r="L287" s="123">
        <f t="shared" si="67"/>
        <v>0</v>
      </c>
      <c r="M287" s="164">
        <f>D287-E287</f>
        <v>1.4000000000000001</v>
      </c>
      <c r="N287" s="165">
        <v>21.24</v>
      </c>
      <c r="O287" s="178">
        <f>G287+L287+M287</f>
        <v>1.8031510000000002</v>
      </c>
      <c r="P287" s="178">
        <f t="shared" si="70"/>
        <v>0</v>
      </c>
      <c r="Q287" s="182">
        <f t="shared" si="71"/>
        <v>1.8031510000000002</v>
      </c>
      <c r="R287" s="16"/>
      <c r="S287" s="93"/>
    </row>
    <row r="288" spans="1:19" s="199" customFormat="1" ht="16.5" customHeight="1" x14ac:dyDescent="0.2">
      <c r="A288" s="188">
        <v>40784</v>
      </c>
      <c r="B288" s="116">
        <v>12.677</v>
      </c>
      <c r="C288" s="95">
        <f>B288-G288-I288-M288</f>
        <v>10.402945999999998</v>
      </c>
      <c r="D288" s="95">
        <v>3.1</v>
      </c>
      <c r="E288" s="95">
        <v>1.7</v>
      </c>
      <c r="F288" s="255">
        <v>382.05399999999997</v>
      </c>
      <c r="G288" s="116">
        <f t="shared" si="64"/>
        <v>0.38205399999999995</v>
      </c>
      <c r="H288" s="256">
        <v>492</v>
      </c>
      <c r="I288" s="116">
        <f t="shared" si="65"/>
        <v>0.49199999999999999</v>
      </c>
      <c r="J288" s="256">
        <v>0</v>
      </c>
      <c r="K288" s="95">
        <f t="shared" si="66"/>
        <v>0</v>
      </c>
      <c r="L288" s="123">
        <f t="shared" si="67"/>
        <v>0</v>
      </c>
      <c r="M288" s="164">
        <f>D288-E288</f>
        <v>1.4000000000000001</v>
      </c>
      <c r="N288" s="165">
        <v>18.61</v>
      </c>
      <c r="O288" s="178">
        <f>G288+L288+M288</f>
        <v>1.782054</v>
      </c>
      <c r="P288" s="178">
        <f t="shared" si="70"/>
        <v>0.49199999999999999</v>
      </c>
      <c r="Q288" s="182">
        <f t="shared" si="71"/>
        <v>2.274054</v>
      </c>
      <c r="R288" s="16"/>
      <c r="S288" s="93"/>
    </row>
    <row r="289" spans="1:19" s="199" customFormat="1" ht="16.5" customHeight="1" x14ac:dyDescent="0.2">
      <c r="A289" s="188">
        <v>40785</v>
      </c>
      <c r="B289" s="116">
        <v>13.808</v>
      </c>
      <c r="C289" s="95">
        <f>B289-G289-I289-M289</f>
        <v>11.649847999999999</v>
      </c>
      <c r="D289" s="95">
        <v>3.1</v>
      </c>
      <c r="E289" s="95">
        <v>1.7</v>
      </c>
      <c r="F289" s="255">
        <v>313.15199999999999</v>
      </c>
      <c r="G289" s="116">
        <f t="shared" si="64"/>
        <v>0.31315199999999999</v>
      </c>
      <c r="H289" s="256">
        <v>445</v>
      </c>
      <c r="I289" s="116">
        <f t="shared" si="65"/>
        <v>0.44500000000000001</v>
      </c>
      <c r="J289" s="256">
        <v>0</v>
      </c>
      <c r="K289" s="95">
        <f t="shared" si="66"/>
        <v>0</v>
      </c>
      <c r="L289" s="123">
        <f t="shared" si="67"/>
        <v>0</v>
      </c>
      <c r="M289" s="164">
        <f>D289-E289</f>
        <v>1.4000000000000001</v>
      </c>
      <c r="N289" s="165">
        <v>18.989999999999998</v>
      </c>
      <c r="O289" s="178">
        <f>G289+L289+M289</f>
        <v>1.713152</v>
      </c>
      <c r="P289" s="178">
        <f t="shared" si="70"/>
        <v>0.44500000000000001</v>
      </c>
      <c r="Q289" s="182">
        <f t="shared" si="71"/>
        <v>2.1581519999999998</v>
      </c>
      <c r="R289" s="16"/>
      <c r="S289" s="93"/>
    </row>
    <row r="290" spans="1:19" s="199" customFormat="1" ht="16.5" customHeight="1" thickBot="1" x14ac:dyDescent="0.25">
      <c r="A290" s="189">
        <v>40786</v>
      </c>
      <c r="B290" s="152">
        <v>13.513</v>
      </c>
      <c r="C290" s="153">
        <f t="shared" si="63"/>
        <v>10.79632</v>
      </c>
      <c r="D290" s="153">
        <v>3.1</v>
      </c>
      <c r="E290" s="153">
        <v>1.7</v>
      </c>
      <c r="F290" s="257">
        <v>411.68</v>
      </c>
      <c r="G290" s="152">
        <f t="shared" si="64"/>
        <v>0.41167999999999999</v>
      </c>
      <c r="H290" s="258">
        <v>905</v>
      </c>
      <c r="I290" s="152">
        <f t="shared" si="65"/>
        <v>0.90500000000000003</v>
      </c>
      <c r="J290" s="258">
        <v>0</v>
      </c>
      <c r="K290" s="153">
        <f t="shared" si="66"/>
        <v>0</v>
      </c>
      <c r="L290" s="156">
        <f t="shared" si="67"/>
        <v>0</v>
      </c>
      <c r="M290" s="169">
        <f t="shared" si="68"/>
        <v>1.4000000000000001</v>
      </c>
      <c r="N290" s="170">
        <v>17.62</v>
      </c>
      <c r="O290" s="190">
        <f t="shared" si="69"/>
        <v>1.8116800000000002</v>
      </c>
      <c r="P290" s="190">
        <f t="shared" si="70"/>
        <v>0.90500000000000003</v>
      </c>
      <c r="Q290" s="191">
        <f t="shared" si="71"/>
        <v>2.7166800000000002</v>
      </c>
      <c r="R290" s="16"/>
      <c r="S290" s="93"/>
    </row>
    <row r="291" spans="1:19" s="15" customFormat="1" ht="13.5" thickBot="1" x14ac:dyDescent="0.25">
      <c r="A291" s="171"/>
      <c r="B291" s="172"/>
      <c r="C291" s="63"/>
      <c r="D291" s="173"/>
      <c r="E291" s="173"/>
      <c r="F291" s="173"/>
      <c r="G291" s="173"/>
      <c r="H291" s="63"/>
      <c r="I291" s="63"/>
      <c r="J291" s="63"/>
      <c r="K291" s="63"/>
      <c r="L291" s="171"/>
      <c r="M291" s="173"/>
      <c r="N291" s="173"/>
      <c r="O291" s="63"/>
      <c r="P291" s="63"/>
      <c r="Q291" s="63"/>
      <c r="R291" s="11"/>
      <c r="S291" s="27"/>
    </row>
    <row r="292" spans="1:19" s="15" customFormat="1" ht="36.75" customHeight="1" x14ac:dyDescent="0.2">
      <c r="A292" s="422" t="s">
        <v>0</v>
      </c>
      <c r="B292" s="428" t="s">
        <v>5</v>
      </c>
      <c r="C292" s="422" t="s">
        <v>7</v>
      </c>
      <c r="D292" s="422" t="s">
        <v>9</v>
      </c>
      <c r="E292" s="422" t="s">
        <v>32</v>
      </c>
      <c r="F292" s="422" t="s">
        <v>12</v>
      </c>
      <c r="G292" s="422" t="s">
        <v>12</v>
      </c>
      <c r="H292" s="422" t="s">
        <v>11</v>
      </c>
      <c r="I292" s="422" t="s">
        <v>11</v>
      </c>
      <c r="J292" s="422" t="s">
        <v>15</v>
      </c>
      <c r="K292" s="422" t="s">
        <v>52</v>
      </c>
      <c r="L292" s="422" t="s">
        <v>61</v>
      </c>
      <c r="M292" s="431" t="s">
        <v>62</v>
      </c>
      <c r="N292" s="422" t="s">
        <v>63</v>
      </c>
      <c r="O292" s="422" t="s">
        <v>64</v>
      </c>
      <c r="P292" s="422" t="s">
        <v>65</v>
      </c>
      <c r="Q292" s="422" t="s">
        <v>66</v>
      </c>
      <c r="R292" s="11"/>
      <c r="S292" s="27"/>
    </row>
    <row r="293" spans="1:19" s="15" customFormat="1" ht="11.25" x14ac:dyDescent="0.2">
      <c r="A293" s="423"/>
      <c r="B293" s="429"/>
      <c r="C293" s="423"/>
      <c r="D293" s="425"/>
      <c r="E293" s="425"/>
      <c r="F293" s="425"/>
      <c r="G293" s="425"/>
      <c r="H293" s="423"/>
      <c r="I293" s="423"/>
      <c r="J293" s="423"/>
      <c r="K293" s="423"/>
      <c r="L293" s="423"/>
      <c r="M293" s="432"/>
      <c r="N293" s="425"/>
      <c r="O293" s="423"/>
      <c r="P293" s="423"/>
      <c r="Q293" s="423"/>
      <c r="R293" s="11"/>
      <c r="S293" s="27"/>
    </row>
    <row r="294" spans="1:19" s="15" customFormat="1" ht="12" thickBot="1" x14ac:dyDescent="0.25">
      <c r="A294" s="427"/>
      <c r="B294" s="430"/>
      <c r="C294" s="424"/>
      <c r="D294" s="426"/>
      <c r="E294" s="426"/>
      <c r="F294" s="426"/>
      <c r="G294" s="426"/>
      <c r="H294" s="424"/>
      <c r="I294" s="424"/>
      <c r="J294" s="424"/>
      <c r="K294" s="424"/>
      <c r="L294" s="427"/>
      <c r="M294" s="433"/>
      <c r="N294" s="426"/>
      <c r="O294" s="424"/>
      <c r="P294" s="424"/>
      <c r="Q294" s="424"/>
      <c r="R294" s="11"/>
      <c r="S294" s="27"/>
    </row>
    <row r="295" spans="1:19" s="15" customFormat="1" ht="16.5" customHeight="1" x14ac:dyDescent="0.2">
      <c r="A295" s="146">
        <v>40787</v>
      </c>
      <c r="B295" s="118">
        <v>12.176</v>
      </c>
      <c r="C295" s="119">
        <f>B295-G295-I295-M295</f>
        <v>10.006909</v>
      </c>
      <c r="D295" s="119">
        <v>2.5</v>
      </c>
      <c r="E295" s="119">
        <v>1.6</v>
      </c>
      <c r="F295" s="212">
        <v>367.09100000000001</v>
      </c>
      <c r="G295" s="118">
        <f>F295/1000</f>
        <v>0.367091</v>
      </c>
      <c r="H295" s="213">
        <v>902</v>
      </c>
      <c r="I295" s="118">
        <f>H295/1000</f>
        <v>0.90200000000000002</v>
      </c>
      <c r="J295" s="213">
        <v>0</v>
      </c>
      <c r="K295" s="119">
        <f>J295/1000</f>
        <v>0</v>
      </c>
      <c r="L295" s="120">
        <f>K295*0.05</f>
        <v>0</v>
      </c>
      <c r="M295" s="214">
        <f>D295-E295</f>
        <v>0.89999999999999991</v>
      </c>
      <c r="N295" s="215">
        <v>16.98</v>
      </c>
      <c r="O295" s="216">
        <f>G295+L295+M295</f>
        <v>1.267091</v>
      </c>
      <c r="P295" s="216">
        <f>I295+K295-L295</f>
        <v>0.90200000000000002</v>
      </c>
      <c r="Q295" s="143">
        <f>O295+P295</f>
        <v>2.1690909999999999</v>
      </c>
      <c r="R295" s="11"/>
      <c r="S295" s="27"/>
    </row>
    <row r="296" spans="1:19" s="15" customFormat="1" ht="16.5" customHeight="1" x14ac:dyDescent="0.2">
      <c r="A296" s="148">
        <v>40788</v>
      </c>
      <c r="B296" s="116">
        <v>13.406000000000001</v>
      </c>
      <c r="C296" s="95">
        <f t="shared" ref="C296:C321" si="72">B296-G296-I296-M296</f>
        <v>11.574597000000001</v>
      </c>
      <c r="D296" s="95">
        <v>2.5</v>
      </c>
      <c r="E296" s="95">
        <v>1.6</v>
      </c>
      <c r="F296" s="209">
        <v>402.40300000000002</v>
      </c>
      <c r="G296" s="116">
        <f t="shared" ref="G296:G324" si="73">F296/1000</f>
        <v>0.40240300000000001</v>
      </c>
      <c r="H296" s="210">
        <v>529</v>
      </c>
      <c r="I296" s="116">
        <f t="shared" ref="I296:I324" si="74">H296/1000</f>
        <v>0.52900000000000003</v>
      </c>
      <c r="J296" s="210">
        <v>0</v>
      </c>
      <c r="K296" s="95">
        <f t="shared" ref="K296:K324" si="75">J296/1000</f>
        <v>0</v>
      </c>
      <c r="L296" s="123">
        <f t="shared" ref="L296:L324" si="76">K296*0.05</f>
        <v>0</v>
      </c>
      <c r="M296" s="124">
        <f t="shared" ref="M296:M321" si="77">D296-E296</f>
        <v>0.89999999999999991</v>
      </c>
      <c r="N296" s="208">
        <v>16.16</v>
      </c>
      <c r="O296" s="144">
        <f t="shared" ref="O296:O321" si="78">G296+L296+M296</f>
        <v>1.302403</v>
      </c>
      <c r="P296" s="144">
        <f t="shared" ref="P296:P324" si="79">I296+K296-L296</f>
        <v>0.52900000000000003</v>
      </c>
      <c r="Q296" s="145">
        <f>O296+P296</f>
        <v>1.8314029999999999</v>
      </c>
      <c r="R296" s="11"/>
      <c r="S296" s="27"/>
    </row>
    <row r="297" spans="1:19" s="15" customFormat="1" ht="16.5" customHeight="1" x14ac:dyDescent="0.2">
      <c r="A297" s="148">
        <v>40789</v>
      </c>
      <c r="B297" s="116">
        <v>12.561999999999999</v>
      </c>
      <c r="C297" s="95">
        <f t="shared" si="72"/>
        <v>11.014066</v>
      </c>
      <c r="D297" s="95">
        <v>2.5</v>
      </c>
      <c r="E297" s="95">
        <v>1.6</v>
      </c>
      <c r="F297" s="206">
        <v>399.93400000000003</v>
      </c>
      <c r="G297" s="116">
        <f t="shared" si="73"/>
        <v>0.39993400000000001</v>
      </c>
      <c r="H297" s="207">
        <v>248</v>
      </c>
      <c r="I297" s="116">
        <f t="shared" si="74"/>
        <v>0.248</v>
      </c>
      <c r="J297" s="207">
        <v>0</v>
      </c>
      <c r="K297" s="95">
        <f t="shared" si="75"/>
        <v>0</v>
      </c>
      <c r="L297" s="123">
        <f t="shared" si="76"/>
        <v>0</v>
      </c>
      <c r="M297" s="124">
        <f t="shared" si="77"/>
        <v>0.89999999999999991</v>
      </c>
      <c r="N297" s="208">
        <v>14.84</v>
      </c>
      <c r="O297" s="144">
        <f t="shared" si="78"/>
        <v>1.2999339999999999</v>
      </c>
      <c r="P297" s="144">
        <f t="shared" si="79"/>
        <v>0.248</v>
      </c>
      <c r="Q297" s="145">
        <f t="shared" ref="Q297:Q324" si="80">O297+P297</f>
        <v>1.5479339999999999</v>
      </c>
      <c r="R297" s="11"/>
      <c r="S297" s="27"/>
    </row>
    <row r="298" spans="1:19" s="15" customFormat="1" ht="16.5" customHeight="1" x14ac:dyDescent="0.2">
      <c r="A298" s="148">
        <v>40790</v>
      </c>
      <c r="B298" s="116">
        <v>11.832000000000001</v>
      </c>
      <c r="C298" s="95">
        <f t="shared" si="72"/>
        <v>9.3473200000000016</v>
      </c>
      <c r="D298" s="95">
        <v>2.5</v>
      </c>
      <c r="E298" s="95">
        <v>1.6</v>
      </c>
      <c r="F298" s="209">
        <v>381.68</v>
      </c>
      <c r="G298" s="116">
        <f t="shared" si="73"/>
        <v>0.38168000000000002</v>
      </c>
      <c r="H298" s="210">
        <v>1203</v>
      </c>
      <c r="I298" s="116">
        <f t="shared" si="74"/>
        <v>1.2030000000000001</v>
      </c>
      <c r="J298" s="210">
        <v>0</v>
      </c>
      <c r="K298" s="95">
        <f t="shared" si="75"/>
        <v>0</v>
      </c>
      <c r="L298" s="123">
        <f t="shared" si="76"/>
        <v>0</v>
      </c>
      <c r="M298" s="124">
        <f t="shared" si="77"/>
        <v>0.89999999999999991</v>
      </c>
      <c r="N298" s="208">
        <v>13.67</v>
      </c>
      <c r="O298" s="144">
        <f t="shared" si="78"/>
        <v>1.2816799999999999</v>
      </c>
      <c r="P298" s="144">
        <f t="shared" si="79"/>
        <v>1.2030000000000001</v>
      </c>
      <c r="Q298" s="145">
        <f t="shared" si="80"/>
        <v>2.48468</v>
      </c>
      <c r="R298" s="11"/>
      <c r="S298" s="27"/>
    </row>
    <row r="299" spans="1:19" s="15" customFormat="1" ht="16.5" customHeight="1" x14ac:dyDescent="0.2">
      <c r="A299" s="148">
        <v>40791</v>
      </c>
      <c r="B299" s="116">
        <v>13.132999999999999</v>
      </c>
      <c r="C299" s="95">
        <f t="shared" si="72"/>
        <v>11.706859</v>
      </c>
      <c r="D299" s="95">
        <v>2.5</v>
      </c>
      <c r="E299" s="95">
        <v>1.6</v>
      </c>
      <c r="F299" s="206">
        <v>387.14100000000002</v>
      </c>
      <c r="G299" s="116">
        <f t="shared" si="73"/>
        <v>0.38714100000000001</v>
      </c>
      <c r="H299" s="207">
        <v>139</v>
      </c>
      <c r="I299" s="116">
        <f t="shared" si="74"/>
        <v>0.13900000000000001</v>
      </c>
      <c r="J299" s="207">
        <v>0</v>
      </c>
      <c r="K299" s="95">
        <f t="shared" si="75"/>
        <v>0</v>
      </c>
      <c r="L299" s="123">
        <f t="shared" si="76"/>
        <v>0</v>
      </c>
      <c r="M299" s="124">
        <f t="shared" si="77"/>
        <v>0.89999999999999991</v>
      </c>
      <c r="N299" s="208">
        <v>12.62</v>
      </c>
      <c r="O299" s="144">
        <f t="shared" si="78"/>
        <v>1.2871409999999999</v>
      </c>
      <c r="P299" s="144">
        <f t="shared" si="79"/>
        <v>0.13900000000000001</v>
      </c>
      <c r="Q299" s="145">
        <f t="shared" si="80"/>
        <v>1.4261409999999999</v>
      </c>
      <c r="R299" s="11"/>
      <c r="S299" s="27"/>
    </row>
    <row r="300" spans="1:19" s="15" customFormat="1" ht="16.5" customHeight="1" x14ac:dyDescent="0.2">
      <c r="A300" s="148">
        <v>40792</v>
      </c>
      <c r="B300" s="116">
        <v>12.288</v>
      </c>
      <c r="C300" s="95">
        <f t="shared" si="72"/>
        <v>10.954492</v>
      </c>
      <c r="D300" s="95">
        <v>2.5</v>
      </c>
      <c r="E300" s="95">
        <v>1.6</v>
      </c>
      <c r="F300" s="209">
        <v>420.50799999999998</v>
      </c>
      <c r="G300" s="116">
        <f t="shared" si="73"/>
        <v>0.42050799999999999</v>
      </c>
      <c r="H300" s="210">
        <v>13</v>
      </c>
      <c r="I300" s="116">
        <f t="shared" si="74"/>
        <v>1.2999999999999999E-2</v>
      </c>
      <c r="J300" s="210">
        <v>0</v>
      </c>
      <c r="K300" s="95">
        <f t="shared" si="75"/>
        <v>0</v>
      </c>
      <c r="L300" s="123">
        <f t="shared" si="76"/>
        <v>0</v>
      </c>
      <c r="M300" s="124">
        <f t="shared" si="77"/>
        <v>0.89999999999999991</v>
      </c>
      <c r="N300" s="208">
        <v>12.08</v>
      </c>
      <c r="O300" s="144">
        <f t="shared" si="78"/>
        <v>1.3205079999999998</v>
      </c>
      <c r="P300" s="144">
        <f t="shared" si="79"/>
        <v>1.2999999999999999E-2</v>
      </c>
      <c r="Q300" s="145">
        <f t="shared" si="80"/>
        <v>1.3335079999999997</v>
      </c>
      <c r="R300" s="11"/>
      <c r="S300" s="27"/>
    </row>
    <row r="301" spans="1:19" s="15" customFormat="1" ht="16.5" customHeight="1" x14ac:dyDescent="0.2">
      <c r="A301" s="148">
        <v>40793</v>
      </c>
      <c r="B301" s="116">
        <v>12.507999999999999</v>
      </c>
      <c r="C301" s="95">
        <f t="shared" si="72"/>
        <v>11.203541999999999</v>
      </c>
      <c r="D301" s="95">
        <v>2.5</v>
      </c>
      <c r="E301" s="95">
        <v>1.6</v>
      </c>
      <c r="F301" s="206">
        <v>400.45800000000003</v>
      </c>
      <c r="G301" s="116">
        <f t="shared" si="73"/>
        <v>0.40045800000000004</v>
      </c>
      <c r="H301" s="207">
        <v>4</v>
      </c>
      <c r="I301" s="116">
        <f t="shared" si="74"/>
        <v>4.0000000000000001E-3</v>
      </c>
      <c r="J301" s="207">
        <v>276</v>
      </c>
      <c r="K301" s="95">
        <f t="shared" si="75"/>
        <v>0.27600000000000002</v>
      </c>
      <c r="L301" s="123">
        <f t="shared" si="76"/>
        <v>1.3800000000000002E-2</v>
      </c>
      <c r="M301" s="124">
        <f t="shared" si="77"/>
        <v>0.89999999999999991</v>
      </c>
      <c r="N301" s="208">
        <v>13.01</v>
      </c>
      <c r="O301" s="144">
        <f t="shared" si="78"/>
        <v>1.3142579999999999</v>
      </c>
      <c r="P301" s="144">
        <f t="shared" si="79"/>
        <v>0.26620000000000005</v>
      </c>
      <c r="Q301" s="145">
        <f t="shared" si="80"/>
        <v>1.5804579999999999</v>
      </c>
      <c r="R301" s="11"/>
      <c r="S301" s="27"/>
    </row>
    <row r="302" spans="1:19" s="15" customFormat="1" ht="16.5" customHeight="1" x14ac:dyDescent="0.2">
      <c r="A302" s="148">
        <v>40794</v>
      </c>
      <c r="B302" s="116">
        <v>12.352</v>
      </c>
      <c r="C302" s="95">
        <f t="shared" si="72"/>
        <v>11.050106</v>
      </c>
      <c r="D302" s="95">
        <v>2.5</v>
      </c>
      <c r="E302" s="95">
        <v>1.6</v>
      </c>
      <c r="F302" s="209">
        <v>395.89400000000001</v>
      </c>
      <c r="G302" s="116">
        <f t="shared" si="73"/>
        <v>0.39589400000000002</v>
      </c>
      <c r="H302" s="210">
        <v>6</v>
      </c>
      <c r="I302" s="116">
        <f t="shared" si="74"/>
        <v>6.0000000000000001E-3</v>
      </c>
      <c r="J302" s="210">
        <v>0</v>
      </c>
      <c r="K302" s="95">
        <f t="shared" si="75"/>
        <v>0</v>
      </c>
      <c r="L302" s="123">
        <f t="shared" si="76"/>
        <v>0</v>
      </c>
      <c r="M302" s="124">
        <f t="shared" si="77"/>
        <v>0.89999999999999991</v>
      </c>
      <c r="N302" s="208">
        <v>12.75</v>
      </c>
      <c r="O302" s="144">
        <f t="shared" si="78"/>
        <v>1.2958939999999999</v>
      </c>
      <c r="P302" s="144">
        <f t="shared" si="79"/>
        <v>6.0000000000000001E-3</v>
      </c>
      <c r="Q302" s="145">
        <f t="shared" si="80"/>
        <v>1.3018939999999999</v>
      </c>
      <c r="R302" s="11"/>
      <c r="S302" s="27"/>
    </row>
    <row r="303" spans="1:19" s="15" customFormat="1" ht="16.5" customHeight="1" x14ac:dyDescent="0.2">
      <c r="A303" s="148">
        <v>40795</v>
      </c>
      <c r="B303" s="116">
        <v>12.226000000000001</v>
      </c>
      <c r="C303" s="95">
        <f t="shared" si="72"/>
        <v>10.908974000000001</v>
      </c>
      <c r="D303" s="95">
        <v>2.5</v>
      </c>
      <c r="E303" s="95">
        <v>1.6</v>
      </c>
      <c r="F303" s="206">
        <v>413.02600000000001</v>
      </c>
      <c r="G303" s="116">
        <f t="shared" si="73"/>
        <v>0.413026</v>
      </c>
      <c r="H303" s="207">
        <v>4</v>
      </c>
      <c r="I303" s="116">
        <f t="shared" si="74"/>
        <v>4.0000000000000001E-3</v>
      </c>
      <c r="J303" s="207">
        <v>0</v>
      </c>
      <c r="K303" s="95">
        <f t="shared" si="75"/>
        <v>0</v>
      </c>
      <c r="L303" s="123">
        <f t="shared" si="76"/>
        <v>0</v>
      </c>
      <c r="M303" s="124">
        <f t="shared" si="77"/>
        <v>0.89999999999999991</v>
      </c>
      <c r="N303" s="208">
        <v>12.41</v>
      </c>
      <c r="O303" s="144">
        <f t="shared" si="78"/>
        <v>1.3130259999999998</v>
      </c>
      <c r="P303" s="144">
        <f t="shared" si="79"/>
        <v>4.0000000000000001E-3</v>
      </c>
      <c r="Q303" s="145">
        <f t="shared" si="80"/>
        <v>1.3170259999999998</v>
      </c>
      <c r="R303" s="11"/>
      <c r="S303" s="27"/>
    </row>
    <row r="304" spans="1:19" s="15" customFormat="1" ht="16.5" customHeight="1" x14ac:dyDescent="0.2">
      <c r="A304" s="148">
        <v>40796</v>
      </c>
      <c r="B304" s="116">
        <v>12.329000000000001</v>
      </c>
      <c r="C304" s="95">
        <f t="shared" si="72"/>
        <v>11.016687000000001</v>
      </c>
      <c r="D304" s="95">
        <v>2.5</v>
      </c>
      <c r="E304" s="95">
        <v>1.6</v>
      </c>
      <c r="F304" s="209">
        <v>408.31299999999999</v>
      </c>
      <c r="G304" s="116">
        <f t="shared" si="73"/>
        <v>0.40831299999999998</v>
      </c>
      <c r="H304" s="210">
        <v>4</v>
      </c>
      <c r="I304" s="116">
        <f t="shared" si="74"/>
        <v>4.0000000000000001E-3</v>
      </c>
      <c r="J304" s="210">
        <v>0</v>
      </c>
      <c r="K304" s="95">
        <f t="shared" si="75"/>
        <v>0</v>
      </c>
      <c r="L304" s="123">
        <f t="shared" si="76"/>
        <v>0</v>
      </c>
      <c r="M304" s="124">
        <f t="shared" si="77"/>
        <v>0.89999999999999991</v>
      </c>
      <c r="N304" s="208">
        <v>11.81</v>
      </c>
      <c r="O304" s="144">
        <f t="shared" si="78"/>
        <v>1.3083129999999998</v>
      </c>
      <c r="P304" s="144">
        <f t="shared" si="79"/>
        <v>4.0000000000000001E-3</v>
      </c>
      <c r="Q304" s="145">
        <f t="shared" si="80"/>
        <v>1.3123129999999998</v>
      </c>
      <c r="R304" s="11"/>
      <c r="S304" s="27"/>
    </row>
    <row r="305" spans="1:19" s="15" customFormat="1" ht="16.5" customHeight="1" x14ac:dyDescent="0.2">
      <c r="A305" s="148">
        <v>40797</v>
      </c>
      <c r="B305" s="116">
        <v>12.557</v>
      </c>
      <c r="C305" s="95">
        <f t="shared" si="72"/>
        <v>11.256807</v>
      </c>
      <c r="D305" s="95">
        <v>2.5</v>
      </c>
      <c r="E305" s="95">
        <v>1.6</v>
      </c>
      <c r="F305" s="206">
        <v>396.19299999999998</v>
      </c>
      <c r="G305" s="116">
        <f t="shared" si="73"/>
        <v>0.39619299999999996</v>
      </c>
      <c r="H305" s="207">
        <v>4</v>
      </c>
      <c r="I305" s="116">
        <f t="shared" si="74"/>
        <v>4.0000000000000001E-3</v>
      </c>
      <c r="J305" s="207">
        <v>0</v>
      </c>
      <c r="K305" s="95">
        <f t="shared" si="75"/>
        <v>0</v>
      </c>
      <c r="L305" s="123">
        <f t="shared" si="76"/>
        <v>0</v>
      </c>
      <c r="M305" s="124">
        <f t="shared" si="77"/>
        <v>0.89999999999999991</v>
      </c>
      <c r="N305" s="208">
        <v>11.23</v>
      </c>
      <c r="O305" s="144">
        <f t="shared" si="78"/>
        <v>1.2961929999999999</v>
      </c>
      <c r="P305" s="144">
        <f t="shared" si="79"/>
        <v>4.0000000000000001E-3</v>
      </c>
      <c r="Q305" s="145">
        <f t="shared" si="80"/>
        <v>1.3001929999999999</v>
      </c>
      <c r="R305" s="11"/>
      <c r="S305" s="27"/>
    </row>
    <row r="306" spans="1:19" s="15" customFormat="1" ht="16.5" customHeight="1" x14ac:dyDescent="0.2">
      <c r="A306" s="148">
        <v>40798</v>
      </c>
      <c r="B306" s="116">
        <v>12.708</v>
      </c>
      <c r="C306" s="95">
        <f t="shared" si="72"/>
        <v>11.38843</v>
      </c>
      <c r="D306" s="95">
        <v>2.5</v>
      </c>
      <c r="E306" s="95">
        <v>1.6</v>
      </c>
      <c r="F306" s="209">
        <v>415.57</v>
      </c>
      <c r="G306" s="116">
        <f t="shared" si="73"/>
        <v>0.41556999999999999</v>
      </c>
      <c r="H306" s="210">
        <v>4</v>
      </c>
      <c r="I306" s="116">
        <f t="shared" si="74"/>
        <v>4.0000000000000001E-3</v>
      </c>
      <c r="J306" s="210">
        <v>0</v>
      </c>
      <c r="K306" s="95">
        <f t="shared" si="75"/>
        <v>0</v>
      </c>
      <c r="L306" s="123">
        <f t="shared" si="76"/>
        <v>0</v>
      </c>
      <c r="M306" s="124">
        <f t="shared" si="77"/>
        <v>0.89999999999999991</v>
      </c>
      <c r="N306" s="208">
        <v>12.39</v>
      </c>
      <c r="O306" s="144">
        <f t="shared" si="78"/>
        <v>1.3155699999999999</v>
      </c>
      <c r="P306" s="144">
        <f t="shared" si="79"/>
        <v>4.0000000000000001E-3</v>
      </c>
      <c r="Q306" s="145">
        <f t="shared" si="80"/>
        <v>1.3195699999999999</v>
      </c>
      <c r="R306" s="11"/>
      <c r="S306" s="27"/>
    </row>
    <row r="307" spans="1:19" s="15" customFormat="1" ht="16.5" customHeight="1" x14ac:dyDescent="0.2">
      <c r="A307" s="148">
        <v>40799</v>
      </c>
      <c r="B307" s="116">
        <v>12.46</v>
      </c>
      <c r="C307" s="95">
        <f t="shared" si="72"/>
        <v>11.140580000000002</v>
      </c>
      <c r="D307" s="95">
        <v>2.5</v>
      </c>
      <c r="E307" s="95">
        <v>1.6</v>
      </c>
      <c r="F307" s="206">
        <v>415.42</v>
      </c>
      <c r="G307" s="116">
        <f t="shared" si="73"/>
        <v>0.41542000000000001</v>
      </c>
      <c r="H307" s="207">
        <v>4</v>
      </c>
      <c r="I307" s="116">
        <f t="shared" si="74"/>
        <v>4.0000000000000001E-3</v>
      </c>
      <c r="J307" s="207">
        <v>0</v>
      </c>
      <c r="K307" s="95">
        <f t="shared" si="75"/>
        <v>0</v>
      </c>
      <c r="L307" s="123">
        <f t="shared" si="76"/>
        <v>0</v>
      </c>
      <c r="M307" s="124">
        <f t="shared" si="77"/>
        <v>0.89999999999999991</v>
      </c>
      <c r="N307" s="208">
        <v>12.43</v>
      </c>
      <c r="O307" s="144">
        <f t="shared" si="78"/>
        <v>1.31542</v>
      </c>
      <c r="P307" s="144">
        <f t="shared" si="79"/>
        <v>4.0000000000000001E-3</v>
      </c>
      <c r="Q307" s="145">
        <f t="shared" si="80"/>
        <v>1.31942</v>
      </c>
      <c r="R307" s="11"/>
      <c r="S307" s="27"/>
    </row>
    <row r="308" spans="1:19" s="15" customFormat="1" ht="16.5" customHeight="1" x14ac:dyDescent="0.2">
      <c r="A308" s="148">
        <v>40800</v>
      </c>
      <c r="B308" s="116">
        <v>12.342000000000001</v>
      </c>
      <c r="C308" s="95">
        <f t="shared" si="72"/>
        <v>11.04622</v>
      </c>
      <c r="D308" s="95">
        <v>2.5</v>
      </c>
      <c r="E308" s="95">
        <v>1.6</v>
      </c>
      <c r="F308" s="209">
        <v>391.78</v>
      </c>
      <c r="G308" s="116">
        <f t="shared" si="73"/>
        <v>0.39177999999999996</v>
      </c>
      <c r="H308" s="210">
        <v>4</v>
      </c>
      <c r="I308" s="116">
        <f t="shared" si="74"/>
        <v>4.0000000000000001E-3</v>
      </c>
      <c r="J308" s="210">
        <v>0</v>
      </c>
      <c r="K308" s="95">
        <f t="shared" si="75"/>
        <v>0</v>
      </c>
      <c r="L308" s="123">
        <f t="shared" si="76"/>
        <v>0</v>
      </c>
      <c r="M308" s="124">
        <f t="shared" si="77"/>
        <v>0.89999999999999991</v>
      </c>
      <c r="N308" s="208">
        <v>12.25</v>
      </c>
      <c r="O308" s="144">
        <f t="shared" si="78"/>
        <v>1.2917799999999999</v>
      </c>
      <c r="P308" s="144">
        <f t="shared" si="79"/>
        <v>4.0000000000000001E-3</v>
      </c>
      <c r="Q308" s="145">
        <f t="shared" si="80"/>
        <v>1.2957799999999999</v>
      </c>
      <c r="R308" s="11"/>
      <c r="S308" s="27"/>
    </row>
    <row r="309" spans="1:19" s="15" customFormat="1" ht="16.5" customHeight="1" x14ac:dyDescent="0.2">
      <c r="A309" s="148">
        <v>40801</v>
      </c>
      <c r="B309" s="116">
        <v>12.792</v>
      </c>
      <c r="C309" s="95">
        <f t="shared" si="72"/>
        <v>11.474600000000001</v>
      </c>
      <c r="D309" s="95">
        <v>2.5</v>
      </c>
      <c r="E309" s="95">
        <v>1.6</v>
      </c>
      <c r="F309" s="206">
        <v>413.4</v>
      </c>
      <c r="G309" s="116">
        <f t="shared" si="73"/>
        <v>0.41339999999999999</v>
      </c>
      <c r="H309" s="207">
        <v>4</v>
      </c>
      <c r="I309" s="116">
        <f t="shared" si="74"/>
        <v>4.0000000000000001E-3</v>
      </c>
      <c r="J309" s="207">
        <v>0</v>
      </c>
      <c r="K309" s="95">
        <f t="shared" si="75"/>
        <v>0</v>
      </c>
      <c r="L309" s="123">
        <f t="shared" si="76"/>
        <v>0</v>
      </c>
      <c r="M309" s="124">
        <f t="shared" si="77"/>
        <v>0.89999999999999991</v>
      </c>
      <c r="N309" s="208">
        <v>11.85</v>
      </c>
      <c r="O309" s="144">
        <f t="shared" si="78"/>
        <v>1.3133999999999999</v>
      </c>
      <c r="P309" s="144">
        <f t="shared" si="79"/>
        <v>4.0000000000000001E-3</v>
      </c>
      <c r="Q309" s="145">
        <f t="shared" si="80"/>
        <v>1.3173999999999999</v>
      </c>
      <c r="R309" s="11"/>
      <c r="S309" s="27"/>
    </row>
    <row r="310" spans="1:19" s="15" customFormat="1" ht="16.5" customHeight="1" x14ac:dyDescent="0.2">
      <c r="A310" s="148">
        <v>40802</v>
      </c>
      <c r="B310" s="116">
        <v>11.429</v>
      </c>
      <c r="C310" s="95">
        <f t="shared" si="72"/>
        <v>10.101575</v>
      </c>
      <c r="D310" s="95">
        <v>2.5</v>
      </c>
      <c r="E310" s="95">
        <v>1.6</v>
      </c>
      <c r="F310" s="209">
        <v>423.42500000000001</v>
      </c>
      <c r="G310" s="116">
        <f t="shared" si="73"/>
        <v>0.423425</v>
      </c>
      <c r="H310" s="210">
        <v>4</v>
      </c>
      <c r="I310" s="116">
        <f t="shared" si="74"/>
        <v>4.0000000000000001E-3</v>
      </c>
      <c r="J310" s="210">
        <v>0</v>
      </c>
      <c r="K310" s="95">
        <f t="shared" si="75"/>
        <v>0</v>
      </c>
      <c r="L310" s="123">
        <f t="shared" si="76"/>
        <v>0</v>
      </c>
      <c r="M310" s="124">
        <f t="shared" si="77"/>
        <v>0.89999999999999991</v>
      </c>
      <c r="N310" s="208">
        <v>11.78</v>
      </c>
      <c r="O310" s="144">
        <f t="shared" si="78"/>
        <v>1.3234249999999999</v>
      </c>
      <c r="P310" s="144">
        <f t="shared" si="79"/>
        <v>4.0000000000000001E-3</v>
      </c>
      <c r="Q310" s="145">
        <f t="shared" si="80"/>
        <v>1.3274249999999999</v>
      </c>
      <c r="R310" s="11"/>
      <c r="S310" s="27"/>
    </row>
    <row r="311" spans="1:19" s="15" customFormat="1" ht="16.5" customHeight="1" x14ac:dyDescent="0.2">
      <c r="A311" s="148">
        <v>40803</v>
      </c>
      <c r="B311" s="116">
        <v>11.35</v>
      </c>
      <c r="C311" s="95">
        <f t="shared" si="72"/>
        <v>10.055819</v>
      </c>
      <c r="D311" s="95">
        <v>2.5</v>
      </c>
      <c r="E311" s="95">
        <v>1.6</v>
      </c>
      <c r="F311" s="206">
        <v>391.18099999999998</v>
      </c>
      <c r="G311" s="116">
        <f t="shared" si="73"/>
        <v>0.391181</v>
      </c>
      <c r="H311" s="207">
        <v>3</v>
      </c>
      <c r="I311" s="116">
        <f t="shared" si="74"/>
        <v>3.0000000000000001E-3</v>
      </c>
      <c r="J311" s="207">
        <v>0</v>
      </c>
      <c r="K311" s="95">
        <f t="shared" si="75"/>
        <v>0</v>
      </c>
      <c r="L311" s="123">
        <f t="shared" si="76"/>
        <v>0</v>
      </c>
      <c r="M311" s="124">
        <f t="shared" si="77"/>
        <v>0.89999999999999991</v>
      </c>
      <c r="N311" s="208">
        <v>11.96</v>
      </c>
      <c r="O311" s="144">
        <f t="shared" si="78"/>
        <v>1.2911809999999999</v>
      </c>
      <c r="P311" s="144">
        <f t="shared" si="79"/>
        <v>3.0000000000000001E-3</v>
      </c>
      <c r="Q311" s="145">
        <f t="shared" si="80"/>
        <v>1.2941809999999998</v>
      </c>
      <c r="R311" s="11"/>
      <c r="S311" s="27"/>
    </row>
    <row r="312" spans="1:19" s="15" customFormat="1" ht="16.5" customHeight="1" x14ac:dyDescent="0.2">
      <c r="A312" s="148">
        <v>40804</v>
      </c>
      <c r="B312" s="116">
        <v>11.598000000000001</v>
      </c>
      <c r="C312" s="95">
        <f t="shared" si="72"/>
        <v>10.306213</v>
      </c>
      <c r="D312" s="95">
        <v>2.5</v>
      </c>
      <c r="E312" s="95">
        <v>1.6</v>
      </c>
      <c r="F312" s="209">
        <v>388.78699999999998</v>
      </c>
      <c r="G312" s="116">
        <f t="shared" si="73"/>
        <v>0.38878699999999999</v>
      </c>
      <c r="H312" s="210">
        <v>3</v>
      </c>
      <c r="I312" s="116">
        <f t="shared" si="74"/>
        <v>3.0000000000000001E-3</v>
      </c>
      <c r="J312" s="210">
        <v>0</v>
      </c>
      <c r="K312" s="95">
        <f t="shared" si="75"/>
        <v>0</v>
      </c>
      <c r="L312" s="123">
        <f t="shared" si="76"/>
        <v>0</v>
      </c>
      <c r="M312" s="124">
        <f t="shared" si="77"/>
        <v>0.89999999999999991</v>
      </c>
      <c r="N312" s="208">
        <v>11.51</v>
      </c>
      <c r="O312" s="144">
        <f t="shared" si="78"/>
        <v>1.2887869999999999</v>
      </c>
      <c r="P312" s="144">
        <f t="shared" si="79"/>
        <v>3.0000000000000001E-3</v>
      </c>
      <c r="Q312" s="145">
        <f t="shared" si="80"/>
        <v>1.2917869999999998</v>
      </c>
      <c r="R312" s="11"/>
      <c r="S312" s="27"/>
    </row>
    <row r="313" spans="1:19" s="15" customFormat="1" ht="16.5" customHeight="1" x14ac:dyDescent="0.2">
      <c r="A313" s="148">
        <v>40805</v>
      </c>
      <c r="B313" s="116">
        <v>12.877000000000001</v>
      </c>
      <c r="C313" s="95">
        <f t="shared" si="72"/>
        <v>11.574739000000001</v>
      </c>
      <c r="D313" s="95">
        <v>2.5</v>
      </c>
      <c r="E313" s="95">
        <v>1.6</v>
      </c>
      <c r="F313" s="206">
        <v>399.26100000000002</v>
      </c>
      <c r="G313" s="116">
        <f t="shared" si="73"/>
        <v>0.39926100000000003</v>
      </c>
      <c r="H313" s="207">
        <v>3</v>
      </c>
      <c r="I313" s="116">
        <f t="shared" si="74"/>
        <v>3.0000000000000001E-3</v>
      </c>
      <c r="J313" s="207">
        <v>117</v>
      </c>
      <c r="K313" s="95">
        <f t="shared" si="75"/>
        <v>0.11700000000000001</v>
      </c>
      <c r="L313" s="123">
        <f t="shared" si="76"/>
        <v>5.850000000000001E-3</v>
      </c>
      <c r="M313" s="124">
        <f t="shared" si="77"/>
        <v>0.89999999999999991</v>
      </c>
      <c r="N313" s="208">
        <v>11.88</v>
      </c>
      <c r="O313" s="144">
        <f t="shared" si="78"/>
        <v>1.3051109999999999</v>
      </c>
      <c r="P313" s="144">
        <f t="shared" si="79"/>
        <v>0.11415</v>
      </c>
      <c r="Q313" s="145">
        <f t="shared" si="80"/>
        <v>1.4192609999999999</v>
      </c>
      <c r="R313" s="11"/>
      <c r="S313" s="27"/>
    </row>
    <row r="314" spans="1:19" s="15" customFormat="1" ht="16.5" customHeight="1" x14ac:dyDescent="0.2">
      <c r="A314" s="148">
        <v>40806</v>
      </c>
      <c r="B314" s="116">
        <v>12.211</v>
      </c>
      <c r="C314" s="95">
        <f t="shared" si="72"/>
        <v>10.917866</v>
      </c>
      <c r="D314" s="95">
        <v>2.5</v>
      </c>
      <c r="E314" s="95">
        <v>1.6</v>
      </c>
      <c r="F314" s="209">
        <v>390.13400000000001</v>
      </c>
      <c r="G314" s="116">
        <f t="shared" si="73"/>
        <v>0.39013400000000004</v>
      </c>
      <c r="H314" s="210">
        <v>3</v>
      </c>
      <c r="I314" s="116">
        <f t="shared" si="74"/>
        <v>3.0000000000000001E-3</v>
      </c>
      <c r="J314" s="210">
        <v>131</v>
      </c>
      <c r="K314" s="95">
        <f t="shared" si="75"/>
        <v>0.13100000000000001</v>
      </c>
      <c r="L314" s="123">
        <f t="shared" si="76"/>
        <v>6.5500000000000003E-3</v>
      </c>
      <c r="M314" s="124">
        <f t="shared" si="77"/>
        <v>0.89999999999999991</v>
      </c>
      <c r="N314" s="208">
        <v>11.48</v>
      </c>
      <c r="O314" s="144">
        <f t="shared" si="78"/>
        <v>1.2966839999999999</v>
      </c>
      <c r="P314" s="144">
        <f t="shared" si="79"/>
        <v>0.12745000000000001</v>
      </c>
      <c r="Q314" s="145">
        <f t="shared" si="80"/>
        <v>1.424134</v>
      </c>
      <c r="R314" s="11"/>
      <c r="S314" s="27"/>
    </row>
    <row r="315" spans="1:19" s="15" customFormat="1" ht="16.5" customHeight="1" x14ac:dyDescent="0.2">
      <c r="A315" s="148">
        <v>40807</v>
      </c>
      <c r="B315" s="116">
        <v>12.204000000000001</v>
      </c>
      <c r="C315" s="95">
        <f t="shared" si="72"/>
        <v>10.893183000000001</v>
      </c>
      <c r="D315" s="95">
        <v>2.5</v>
      </c>
      <c r="E315" s="95">
        <v>1.6</v>
      </c>
      <c r="F315" s="206">
        <v>406.81700000000001</v>
      </c>
      <c r="G315" s="116">
        <f t="shared" si="73"/>
        <v>0.40681699999999998</v>
      </c>
      <c r="H315" s="207">
        <v>4</v>
      </c>
      <c r="I315" s="116">
        <f t="shared" si="74"/>
        <v>4.0000000000000001E-3</v>
      </c>
      <c r="J315" s="207">
        <v>120</v>
      </c>
      <c r="K315" s="95">
        <f t="shared" si="75"/>
        <v>0.12</v>
      </c>
      <c r="L315" s="123">
        <f t="shared" si="76"/>
        <v>6.0000000000000001E-3</v>
      </c>
      <c r="M315" s="124">
        <f t="shared" si="77"/>
        <v>0.89999999999999991</v>
      </c>
      <c r="N315" s="208">
        <v>11.48</v>
      </c>
      <c r="O315" s="144">
        <f t="shared" si="78"/>
        <v>1.3128169999999999</v>
      </c>
      <c r="P315" s="144">
        <f t="shared" si="79"/>
        <v>0.11799999999999999</v>
      </c>
      <c r="Q315" s="145">
        <f t="shared" si="80"/>
        <v>1.4308169999999998</v>
      </c>
      <c r="R315" s="11"/>
      <c r="S315" s="27"/>
    </row>
    <row r="316" spans="1:19" s="15" customFormat="1" ht="16.5" customHeight="1" x14ac:dyDescent="0.2">
      <c r="A316" s="148">
        <v>40808</v>
      </c>
      <c r="B316" s="116">
        <v>11.96</v>
      </c>
      <c r="C316" s="95">
        <f t="shared" si="72"/>
        <v>10.579969000000002</v>
      </c>
      <c r="D316" s="95">
        <v>2.5</v>
      </c>
      <c r="E316" s="95">
        <v>1.6</v>
      </c>
      <c r="F316" s="209">
        <v>421.03100000000001</v>
      </c>
      <c r="G316" s="116">
        <f t="shared" si="73"/>
        <v>0.42103099999999999</v>
      </c>
      <c r="H316" s="210">
        <v>59</v>
      </c>
      <c r="I316" s="116">
        <f t="shared" si="74"/>
        <v>5.8999999999999997E-2</v>
      </c>
      <c r="J316" s="210">
        <v>4</v>
      </c>
      <c r="K316" s="95">
        <f t="shared" si="75"/>
        <v>4.0000000000000001E-3</v>
      </c>
      <c r="L316" s="123">
        <f t="shared" si="76"/>
        <v>2.0000000000000001E-4</v>
      </c>
      <c r="M316" s="124">
        <f t="shared" si="77"/>
        <v>0.89999999999999991</v>
      </c>
      <c r="N316" s="208">
        <v>11.48</v>
      </c>
      <c r="O316" s="144">
        <f t="shared" si="78"/>
        <v>1.3212309999999998</v>
      </c>
      <c r="P316" s="144">
        <f t="shared" si="79"/>
        <v>6.2799999999999995E-2</v>
      </c>
      <c r="Q316" s="145">
        <f t="shared" si="80"/>
        <v>1.3840309999999998</v>
      </c>
      <c r="R316" s="11"/>
      <c r="S316" s="27"/>
    </row>
    <row r="317" spans="1:19" s="15" customFormat="1" ht="16.5" customHeight="1" x14ac:dyDescent="0.2">
      <c r="A317" s="148">
        <v>40809</v>
      </c>
      <c r="B317" s="116">
        <v>11.693</v>
      </c>
      <c r="C317" s="95">
        <f t="shared" si="72"/>
        <v>10.395866</v>
      </c>
      <c r="D317" s="95">
        <v>2.5</v>
      </c>
      <c r="E317" s="95">
        <v>1.6</v>
      </c>
      <c r="F317" s="206">
        <v>390.13400000000001</v>
      </c>
      <c r="G317" s="116">
        <f t="shared" si="73"/>
        <v>0.39013400000000004</v>
      </c>
      <c r="H317" s="207">
        <v>7</v>
      </c>
      <c r="I317" s="116">
        <f t="shared" si="74"/>
        <v>7.0000000000000001E-3</v>
      </c>
      <c r="J317" s="207">
        <v>4</v>
      </c>
      <c r="K317" s="95">
        <f t="shared" si="75"/>
        <v>4.0000000000000001E-3</v>
      </c>
      <c r="L317" s="123">
        <f t="shared" si="76"/>
        <v>2.0000000000000001E-4</v>
      </c>
      <c r="M317" s="124">
        <f t="shared" si="77"/>
        <v>0.89999999999999991</v>
      </c>
      <c r="N317" s="208">
        <v>11.59</v>
      </c>
      <c r="O317" s="144">
        <f t="shared" si="78"/>
        <v>1.2903339999999999</v>
      </c>
      <c r="P317" s="144">
        <f t="shared" si="79"/>
        <v>1.0799999999999999E-2</v>
      </c>
      <c r="Q317" s="145">
        <f t="shared" si="80"/>
        <v>1.3011339999999998</v>
      </c>
      <c r="R317" s="11"/>
      <c r="S317" s="27"/>
    </row>
    <row r="318" spans="1:19" s="15" customFormat="1" ht="16.5" customHeight="1" x14ac:dyDescent="0.2">
      <c r="A318" s="148">
        <v>40810</v>
      </c>
      <c r="B318" s="116">
        <v>11.592000000000001</v>
      </c>
      <c r="C318" s="95">
        <f t="shared" si="72"/>
        <v>10.286038000000001</v>
      </c>
      <c r="D318" s="95">
        <v>2.5</v>
      </c>
      <c r="E318" s="95">
        <v>1.6</v>
      </c>
      <c r="F318" s="209">
        <v>398.96199999999999</v>
      </c>
      <c r="G318" s="116">
        <f t="shared" si="73"/>
        <v>0.39896199999999998</v>
      </c>
      <c r="H318" s="210">
        <v>7</v>
      </c>
      <c r="I318" s="116">
        <f t="shared" si="74"/>
        <v>7.0000000000000001E-3</v>
      </c>
      <c r="J318" s="210">
        <v>5</v>
      </c>
      <c r="K318" s="95">
        <f t="shared" si="75"/>
        <v>5.0000000000000001E-3</v>
      </c>
      <c r="L318" s="123">
        <f t="shared" si="76"/>
        <v>2.5000000000000001E-4</v>
      </c>
      <c r="M318" s="124">
        <f t="shared" si="77"/>
        <v>0.89999999999999991</v>
      </c>
      <c r="N318" s="208">
        <v>11.47</v>
      </c>
      <c r="O318" s="144">
        <f t="shared" si="78"/>
        <v>1.2992119999999998</v>
      </c>
      <c r="P318" s="144">
        <f t="shared" si="79"/>
        <v>1.175E-2</v>
      </c>
      <c r="Q318" s="145">
        <f t="shared" si="80"/>
        <v>1.3109619999999997</v>
      </c>
      <c r="R318" s="11"/>
      <c r="S318" s="27"/>
    </row>
    <row r="319" spans="1:19" s="15" customFormat="1" ht="16.5" customHeight="1" x14ac:dyDescent="0.2">
      <c r="A319" s="148">
        <v>40811</v>
      </c>
      <c r="B319" s="116">
        <v>11.285</v>
      </c>
      <c r="C319" s="95">
        <f t="shared" si="72"/>
        <v>9.9797390000000004</v>
      </c>
      <c r="D319" s="95">
        <v>2.5</v>
      </c>
      <c r="E319" s="95">
        <v>1.6</v>
      </c>
      <c r="F319" s="206">
        <v>399.26100000000002</v>
      </c>
      <c r="G319" s="116">
        <f t="shared" si="73"/>
        <v>0.39926100000000003</v>
      </c>
      <c r="H319" s="207">
        <v>6</v>
      </c>
      <c r="I319" s="116">
        <f t="shared" si="74"/>
        <v>6.0000000000000001E-3</v>
      </c>
      <c r="J319" s="207">
        <v>8</v>
      </c>
      <c r="K319" s="95">
        <f t="shared" si="75"/>
        <v>8.0000000000000002E-3</v>
      </c>
      <c r="L319" s="123">
        <f t="shared" si="76"/>
        <v>4.0000000000000002E-4</v>
      </c>
      <c r="M319" s="124">
        <f t="shared" si="77"/>
        <v>0.89999999999999991</v>
      </c>
      <c r="N319" s="208">
        <v>11.13</v>
      </c>
      <c r="O319" s="144">
        <f t="shared" si="78"/>
        <v>1.299661</v>
      </c>
      <c r="P319" s="144">
        <f t="shared" si="79"/>
        <v>1.3600000000000001E-2</v>
      </c>
      <c r="Q319" s="145">
        <f t="shared" si="80"/>
        <v>1.313261</v>
      </c>
      <c r="R319" s="11"/>
      <c r="S319" s="27"/>
    </row>
    <row r="320" spans="1:19" s="15" customFormat="1" ht="16.5" customHeight="1" x14ac:dyDescent="0.2">
      <c r="A320" s="148">
        <v>40812</v>
      </c>
      <c r="B320" s="116">
        <v>12.708</v>
      </c>
      <c r="C320" s="95">
        <f t="shared" si="72"/>
        <v>11.357552</v>
      </c>
      <c r="D320" s="95">
        <v>2.5</v>
      </c>
      <c r="E320" s="95">
        <v>1.6</v>
      </c>
      <c r="F320" s="209">
        <v>444.44799999999998</v>
      </c>
      <c r="G320" s="116">
        <f t="shared" si="73"/>
        <v>0.44444799999999995</v>
      </c>
      <c r="H320" s="210">
        <v>6</v>
      </c>
      <c r="I320" s="116">
        <f t="shared" si="74"/>
        <v>6.0000000000000001E-3</v>
      </c>
      <c r="J320" s="210">
        <v>7</v>
      </c>
      <c r="K320" s="95">
        <f t="shared" si="75"/>
        <v>7.0000000000000001E-3</v>
      </c>
      <c r="L320" s="123">
        <f t="shared" si="76"/>
        <v>3.5000000000000005E-4</v>
      </c>
      <c r="M320" s="124">
        <f t="shared" si="77"/>
        <v>0.89999999999999991</v>
      </c>
      <c r="N320" s="208">
        <v>11.37</v>
      </c>
      <c r="O320" s="144">
        <f t="shared" si="78"/>
        <v>1.3447979999999999</v>
      </c>
      <c r="P320" s="144">
        <f t="shared" si="79"/>
        <v>1.2650000000000002E-2</v>
      </c>
      <c r="Q320" s="145">
        <f t="shared" si="80"/>
        <v>1.357448</v>
      </c>
      <c r="R320" s="11"/>
      <c r="S320" s="27"/>
    </row>
    <row r="321" spans="1:19" s="15" customFormat="1" ht="16.5" customHeight="1" x14ac:dyDescent="0.2">
      <c r="A321" s="148">
        <v>40813</v>
      </c>
      <c r="B321" s="116">
        <v>12.092000000000001</v>
      </c>
      <c r="C321" s="95">
        <f t="shared" si="72"/>
        <v>10.789358</v>
      </c>
      <c r="D321" s="95">
        <v>2.5</v>
      </c>
      <c r="E321" s="95">
        <v>1.6</v>
      </c>
      <c r="F321" s="206">
        <v>396.642</v>
      </c>
      <c r="G321" s="116">
        <f t="shared" si="73"/>
        <v>0.39664199999999999</v>
      </c>
      <c r="H321" s="207">
        <v>6</v>
      </c>
      <c r="I321" s="116">
        <f t="shared" si="74"/>
        <v>6.0000000000000001E-3</v>
      </c>
      <c r="J321" s="207">
        <v>5</v>
      </c>
      <c r="K321" s="95">
        <f t="shared" si="75"/>
        <v>5.0000000000000001E-3</v>
      </c>
      <c r="L321" s="123">
        <f t="shared" si="76"/>
        <v>2.5000000000000001E-4</v>
      </c>
      <c r="M321" s="124">
        <f t="shared" si="77"/>
        <v>0.89999999999999991</v>
      </c>
      <c r="N321" s="208">
        <v>11.37</v>
      </c>
      <c r="O321" s="144">
        <f t="shared" si="78"/>
        <v>1.2968919999999999</v>
      </c>
      <c r="P321" s="144">
        <f t="shared" si="79"/>
        <v>1.0749999999999999E-2</v>
      </c>
      <c r="Q321" s="145">
        <f t="shared" si="80"/>
        <v>1.307642</v>
      </c>
      <c r="R321" s="11"/>
      <c r="S321" s="27"/>
    </row>
    <row r="322" spans="1:19" s="15" customFormat="1" ht="16.5" customHeight="1" x14ac:dyDescent="0.2">
      <c r="A322" s="148">
        <v>40814</v>
      </c>
      <c r="B322" s="116">
        <v>12.391</v>
      </c>
      <c r="C322" s="95">
        <f>B322-G322-I322-M322</f>
        <v>11.099729</v>
      </c>
      <c r="D322" s="95">
        <v>2.5</v>
      </c>
      <c r="E322" s="95">
        <v>1.6</v>
      </c>
      <c r="F322" s="209">
        <v>385.27100000000002</v>
      </c>
      <c r="G322" s="116">
        <f t="shared" si="73"/>
        <v>0.38527100000000003</v>
      </c>
      <c r="H322" s="210">
        <v>6</v>
      </c>
      <c r="I322" s="116">
        <f t="shared" si="74"/>
        <v>6.0000000000000001E-3</v>
      </c>
      <c r="J322" s="210">
        <v>211</v>
      </c>
      <c r="K322" s="95">
        <f t="shared" si="75"/>
        <v>0.21099999999999999</v>
      </c>
      <c r="L322" s="123">
        <f t="shared" si="76"/>
        <v>1.055E-2</v>
      </c>
      <c r="M322" s="124">
        <f>D322-E322</f>
        <v>0.89999999999999991</v>
      </c>
      <c r="N322" s="208">
        <v>11.48</v>
      </c>
      <c r="O322" s="144">
        <f>G322+L322+M322</f>
        <v>1.2958209999999999</v>
      </c>
      <c r="P322" s="144">
        <f t="shared" si="79"/>
        <v>0.20644999999999999</v>
      </c>
      <c r="Q322" s="145">
        <f t="shared" si="80"/>
        <v>1.5022709999999999</v>
      </c>
      <c r="R322" s="11"/>
      <c r="S322" s="27"/>
    </row>
    <row r="323" spans="1:19" s="15" customFormat="1" ht="16.5" customHeight="1" x14ac:dyDescent="0.2">
      <c r="A323" s="148">
        <v>40815</v>
      </c>
      <c r="B323" s="116">
        <v>11.964</v>
      </c>
      <c r="C323" s="95">
        <f>B323-G323-I323-M323</f>
        <v>10.66854</v>
      </c>
      <c r="D323" s="95">
        <v>2.5</v>
      </c>
      <c r="E323" s="95">
        <v>1.6</v>
      </c>
      <c r="F323" s="206">
        <v>389.46</v>
      </c>
      <c r="G323" s="116">
        <f t="shared" si="73"/>
        <v>0.38945999999999997</v>
      </c>
      <c r="H323" s="207">
        <v>6</v>
      </c>
      <c r="I323" s="116">
        <f t="shared" si="74"/>
        <v>6.0000000000000001E-3</v>
      </c>
      <c r="J323" s="207">
        <v>5</v>
      </c>
      <c r="K323" s="95">
        <f t="shared" si="75"/>
        <v>5.0000000000000001E-3</v>
      </c>
      <c r="L323" s="123">
        <f t="shared" si="76"/>
        <v>2.5000000000000001E-4</v>
      </c>
      <c r="M323" s="124">
        <f>D323-E323</f>
        <v>0.89999999999999991</v>
      </c>
      <c r="N323" s="208">
        <v>12.83</v>
      </c>
      <c r="O323" s="144">
        <f>G323+L323+M323</f>
        <v>1.2897099999999999</v>
      </c>
      <c r="P323" s="144">
        <f t="shared" si="79"/>
        <v>1.0749999999999999E-2</v>
      </c>
      <c r="Q323" s="145">
        <f t="shared" si="80"/>
        <v>1.3004599999999999</v>
      </c>
      <c r="R323" s="11"/>
      <c r="S323" s="27"/>
    </row>
    <row r="324" spans="1:19" s="15" customFormat="1" ht="16.5" customHeight="1" thickBot="1" x14ac:dyDescent="0.25">
      <c r="A324" s="151">
        <v>40816</v>
      </c>
      <c r="B324" s="152">
        <v>11.433999999999999</v>
      </c>
      <c r="C324" s="153">
        <f>B324-G324-I324-M324</f>
        <v>10.139539999999998</v>
      </c>
      <c r="D324" s="153">
        <v>2.5</v>
      </c>
      <c r="E324" s="153">
        <v>1.6</v>
      </c>
      <c r="F324" s="218">
        <v>389.46</v>
      </c>
      <c r="G324" s="152">
        <f t="shared" si="73"/>
        <v>0.38945999999999997</v>
      </c>
      <c r="H324" s="219">
        <v>5</v>
      </c>
      <c r="I324" s="152">
        <f t="shared" si="74"/>
        <v>5.0000000000000001E-3</v>
      </c>
      <c r="J324" s="219">
        <v>5</v>
      </c>
      <c r="K324" s="153">
        <f t="shared" si="75"/>
        <v>5.0000000000000001E-3</v>
      </c>
      <c r="L324" s="156">
        <f t="shared" si="76"/>
        <v>2.5000000000000001E-4</v>
      </c>
      <c r="M324" s="157">
        <f>D324-E324</f>
        <v>0.89999999999999991</v>
      </c>
      <c r="N324" s="220">
        <v>12.23</v>
      </c>
      <c r="O324" s="158">
        <f>G324+L324+M324</f>
        <v>1.2897099999999999</v>
      </c>
      <c r="P324" s="158">
        <f t="shared" si="79"/>
        <v>9.75E-3</v>
      </c>
      <c r="Q324" s="159">
        <f t="shared" si="80"/>
        <v>1.2994599999999998</v>
      </c>
      <c r="R324" s="11"/>
      <c r="S324" s="27"/>
    </row>
    <row r="325" spans="1:19" s="15" customFormat="1" x14ac:dyDescent="0.2">
      <c r="A325" s="171"/>
      <c r="B325" s="172"/>
      <c r="C325" s="63"/>
      <c r="D325" s="173"/>
      <c r="E325" s="173"/>
      <c r="F325" s="173"/>
      <c r="G325" s="173"/>
      <c r="H325" s="63"/>
      <c r="I325" s="63"/>
      <c r="J325" s="63"/>
      <c r="K325" s="63"/>
      <c r="L325" s="171"/>
      <c r="M325" s="173"/>
      <c r="N325" s="173"/>
      <c r="O325" s="63"/>
      <c r="P325" s="63"/>
      <c r="Q325" s="63"/>
      <c r="R325" s="11"/>
      <c r="S325" s="27"/>
    </row>
    <row r="326" spans="1:19" s="15" customFormat="1" x14ac:dyDescent="0.2">
      <c r="A326" s="171"/>
      <c r="B326" s="172"/>
      <c r="C326" s="63"/>
      <c r="D326" s="173"/>
      <c r="E326" s="173"/>
      <c r="F326" s="173"/>
      <c r="G326" s="173"/>
      <c r="H326" s="63"/>
      <c r="I326" s="63"/>
      <c r="J326" s="63"/>
      <c r="K326" s="63"/>
      <c r="L326" s="171"/>
      <c r="M326" s="173"/>
      <c r="N326" s="173"/>
      <c r="O326" s="63"/>
      <c r="P326" s="63"/>
      <c r="Q326" s="63"/>
      <c r="R326" s="11"/>
      <c r="S326" s="27"/>
    </row>
    <row r="327" spans="1:19" s="15" customFormat="1" ht="13.5" thickBot="1" x14ac:dyDescent="0.25">
      <c r="A327" s="171"/>
      <c r="B327" s="172"/>
      <c r="C327" s="63"/>
      <c r="D327" s="173"/>
      <c r="E327" s="173"/>
      <c r="F327" s="173"/>
      <c r="G327" s="173"/>
      <c r="H327" s="63"/>
      <c r="I327" s="63"/>
      <c r="J327" s="63"/>
      <c r="K327" s="63"/>
      <c r="L327" s="171"/>
      <c r="M327" s="173"/>
      <c r="N327" s="173"/>
      <c r="O327" s="63"/>
      <c r="P327" s="63"/>
      <c r="Q327" s="63"/>
      <c r="R327" s="11"/>
      <c r="S327" s="27"/>
    </row>
    <row r="328" spans="1:19" s="15" customFormat="1" ht="36.75" customHeight="1" x14ac:dyDescent="0.2">
      <c r="A328" s="422" t="s">
        <v>0</v>
      </c>
      <c r="B328" s="428" t="s">
        <v>5</v>
      </c>
      <c r="C328" s="422" t="s">
        <v>7</v>
      </c>
      <c r="D328" s="422" t="s">
        <v>9</v>
      </c>
      <c r="E328" s="422" t="s">
        <v>32</v>
      </c>
      <c r="F328" s="422" t="s">
        <v>12</v>
      </c>
      <c r="G328" s="422" t="s">
        <v>12</v>
      </c>
      <c r="H328" s="422" t="s">
        <v>11</v>
      </c>
      <c r="I328" s="422" t="s">
        <v>11</v>
      </c>
      <c r="J328" s="422" t="s">
        <v>15</v>
      </c>
      <c r="K328" s="422" t="s">
        <v>52</v>
      </c>
      <c r="L328" s="422" t="s">
        <v>61</v>
      </c>
      <c r="M328" s="431" t="s">
        <v>62</v>
      </c>
      <c r="N328" s="422" t="s">
        <v>63</v>
      </c>
      <c r="O328" s="422" t="s">
        <v>64</v>
      </c>
      <c r="P328" s="422" t="s">
        <v>65</v>
      </c>
      <c r="Q328" s="422" t="s">
        <v>66</v>
      </c>
      <c r="R328" s="11"/>
      <c r="S328" s="27"/>
    </row>
    <row r="329" spans="1:19" s="15" customFormat="1" ht="11.25" x14ac:dyDescent="0.2">
      <c r="A329" s="423"/>
      <c r="B329" s="429"/>
      <c r="C329" s="423"/>
      <c r="D329" s="425"/>
      <c r="E329" s="425"/>
      <c r="F329" s="425"/>
      <c r="G329" s="425"/>
      <c r="H329" s="423"/>
      <c r="I329" s="423"/>
      <c r="J329" s="423"/>
      <c r="K329" s="423"/>
      <c r="L329" s="423"/>
      <c r="M329" s="432"/>
      <c r="N329" s="425"/>
      <c r="O329" s="423"/>
      <c r="P329" s="423"/>
      <c r="Q329" s="423"/>
      <c r="R329" s="11"/>
      <c r="S329" s="27"/>
    </row>
    <row r="330" spans="1:19" s="15" customFormat="1" ht="12" thickBot="1" x14ac:dyDescent="0.25">
      <c r="A330" s="427"/>
      <c r="B330" s="430"/>
      <c r="C330" s="424"/>
      <c r="D330" s="426"/>
      <c r="E330" s="426"/>
      <c r="F330" s="426"/>
      <c r="G330" s="426"/>
      <c r="H330" s="424"/>
      <c r="I330" s="424"/>
      <c r="J330" s="424"/>
      <c r="K330" s="424"/>
      <c r="L330" s="427"/>
      <c r="M330" s="433"/>
      <c r="N330" s="426"/>
      <c r="O330" s="424"/>
      <c r="P330" s="424"/>
      <c r="Q330" s="424"/>
      <c r="R330" s="11"/>
      <c r="S330" s="27"/>
    </row>
    <row r="331" spans="1:19" s="15" customFormat="1" ht="16.5" customHeight="1" x14ac:dyDescent="0.2">
      <c r="A331" s="185">
        <v>40817</v>
      </c>
      <c r="B331" s="118">
        <v>11.544</v>
      </c>
      <c r="C331" s="119">
        <f>B331-G331-I331-M331</f>
        <v>10.334576999999999</v>
      </c>
      <c r="D331" s="119">
        <v>2.5</v>
      </c>
      <c r="E331" s="119">
        <v>1.7</v>
      </c>
      <c r="F331" s="186">
        <v>404.423</v>
      </c>
      <c r="G331" s="118">
        <f>F331/1000</f>
        <v>0.40442299999999998</v>
      </c>
      <c r="H331" s="221">
        <v>5</v>
      </c>
      <c r="I331" s="118">
        <f>H331/1000</f>
        <v>5.0000000000000001E-3</v>
      </c>
      <c r="J331" s="221">
        <v>5</v>
      </c>
      <c r="K331" s="119">
        <f>J331/1000</f>
        <v>5.0000000000000001E-3</v>
      </c>
      <c r="L331" s="120">
        <f>K331*0.05</f>
        <v>2.5000000000000001E-4</v>
      </c>
      <c r="M331" s="222">
        <f>D331-E331</f>
        <v>0.8</v>
      </c>
      <c r="N331" s="119">
        <v>11.73</v>
      </c>
      <c r="O331" s="223">
        <f>G331+L331+M331</f>
        <v>1.2046730000000001</v>
      </c>
      <c r="P331" s="223">
        <f>I331+K331-L331</f>
        <v>9.75E-3</v>
      </c>
      <c r="Q331" s="181">
        <f>O331+P331</f>
        <v>1.214423</v>
      </c>
      <c r="R331" s="11"/>
      <c r="S331" s="27"/>
    </row>
    <row r="332" spans="1:19" s="15" customFormat="1" ht="16.5" customHeight="1" x14ac:dyDescent="0.2">
      <c r="A332" s="188">
        <v>40818</v>
      </c>
      <c r="B332" s="116">
        <v>11.302</v>
      </c>
      <c r="C332" s="95">
        <f t="shared" ref="C332:C361" si="81">B332-G332-I332-M332</f>
        <v>10.119060999999999</v>
      </c>
      <c r="D332" s="95">
        <v>2.5</v>
      </c>
      <c r="E332" s="95">
        <v>1.7</v>
      </c>
      <c r="F332" s="125">
        <v>377.93900000000002</v>
      </c>
      <c r="G332" s="116">
        <f t="shared" ref="G332:G361" si="82">F332/1000</f>
        <v>0.37793900000000002</v>
      </c>
      <c r="H332" s="224">
        <v>5</v>
      </c>
      <c r="I332" s="116">
        <f t="shared" ref="I332:I361" si="83">H332/1000</f>
        <v>5.0000000000000001E-3</v>
      </c>
      <c r="J332" s="224">
        <v>5</v>
      </c>
      <c r="K332" s="95">
        <f t="shared" ref="K332:K361" si="84">J332/1000</f>
        <v>5.0000000000000001E-3</v>
      </c>
      <c r="L332" s="123">
        <f t="shared" ref="L332:L361" si="85">K332*0.05</f>
        <v>2.5000000000000001E-4</v>
      </c>
      <c r="M332" s="164">
        <f t="shared" ref="M332:M361" si="86">D332-E332</f>
        <v>0.8</v>
      </c>
      <c r="N332" s="95">
        <v>11.32</v>
      </c>
      <c r="O332" s="178">
        <f t="shared" ref="O332:O361" si="87">G332+L332+M332</f>
        <v>1.1781890000000002</v>
      </c>
      <c r="P332" s="178">
        <f t="shared" ref="P332:P361" si="88">I332+K332-L332</f>
        <v>9.75E-3</v>
      </c>
      <c r="Q332" s="182">
        <f>O332+P332</f>
        <v>1.1879390000000001</v>
      </c>
      <c r="R332" s="11"/>
      <c r="S332" s="27"/>
    </row>
    <row r="333" spans="1:19" s="15" customFormat="1" ht="16.5" customHeight="1" x14ac:dyDescent="0.2">
      <c r="A333" s="188">
        <v>40819</v>
      </c>
      <c r="B333" s="116">
        <v>11.571</v>
      </c>
      <c r="C333" s="95">
        <f t="shared" si="81"/>
        <v>10.354469999999997</v>
      </c>
      <c r="D333" s="95">
        <v>2.5</v>
      </c>
      <c r="E333" s="95">
        <v>1.7</v>
      </c>
      <c r="F333" s="125">
        <v>411.53</v>
      </c>
      <c r="G333" s="116">
        <f t="shared" si="82"/>
        <v>0.41152999999999995</v>
      </c>
      <c r="H333" s="224">
        <v>5</v>
      </c>
      <c r="I333" s="116">
        <f t="shared" si="83"/>
        <v>5.0000000000000001E-3</v>
      </c>
      <c r="J333" s="224">
        <v>5</v>
      </c>
      <c r="K333" s="95">
        <f t="shared" si="84"/>
        <v>5.0000000000000001E-3</v>
      </c>
      <c r="L333" s="123">
        <f t="shared" si="85"/>
        <v>2.5000000000000001E-4</v>
      </c>
      <c r="M333" s="164">
        <f t="shared" si="86"/>
        <v>0.8</v>
      </c>
      <c r="N333" s="95">
        <v>11.13</v>
      </c>
      <c r="O333" s="178">
        <f t="shared" si="87"/>
        <v>1.2117800000000001</v>
      </c>
      <c r="P333" s="178">
        <f t="shared" si="88"/>
        <v>9.75E-3</v>
      </c>
      <c r="Q333" s="182">
        <f t="shared" ref="Q333:Q361" si="89">O333+P333</f>
        <v>1.22153</v>
      </c>
      <c r="R333" s="11"/>
      <c r="S333" s="27"/>
    </row>
    <row r="334" spans="1:19" s="15" customFormat="1" ht="16.5" customHeight="1" x14ac:dyDescent="0.2">
      <c r="A334" s="188">
        <v>40820</v>
      </c>
      <c r="B334" s="116">
        <v>12.045</v>
      </c>
      <c r="C334" s="95">
        <f t="shared" si="81"/>
        <v>10.826225999999998</v>
      </c>
      <c r="D334" s="95">
        <v>2.5</v>
      </c>
      <c r="E334" s="95">
        <v>1.7</v>
      </c>
      <c r="F334" s="125">
        <v>413.774</v>
      </c>
      <c r="G334" s="116">
        <f t="shared" si="82"/>
        <v>0.41377399999999998</v>
      </c>
      <c r="H334" s="224">
        <v>5</v>
      </c>
      <c r="I334" s="116">
        <f t="shared" si="83"/>
        <v>5.0000000000000001E-3</v>
      </c>
      <c r="J334" s="224">
        <v>5</v>
      </c>
      <c r="K334" s="95">
        <f t="shared" si="84"/>
        <v>5.0000000000000001E-3</v>
      </c>
      <c r="L334" s="123">
        <f t="shared" si="85"/>
        <v>2.5000000000000001E-4</v>
      </c>
      <c r="M334" s="164">
        <f t="shared" si="86"/>
        <v>0.8</v>
      </c>
      <c r="N334" s="95">
        <v>11</v>
      </c>
      <c r="O334" s="178">
        <f t="shared" si="87"/>
        <v>1.214024</v>
      </c>
      <c r="P334" s="178">
        <f t="shared" si="88"/>
        <v>9.75E-3</v>
      </c>
      <c r="Q334" s="182">
        <f t="shared" si="89"/>
        <v>1.2237739999999999</v>
      </c>
      <c r="R334" s="11"/>
      <c r="S334" s="27"/>
    </row>
    <row r="335" spans="1:19" s="15" customFormat="1" ht="16.5" customHeight="1" x14ac:dyDescent="0.2">
      <c r="A335" s="188">
        <v>40821</v>
      </c>
      <c r="B335" s="116">
        <v>11.804</v>
      </c>
      <c r="C335" s="95">
        <f t="shared" si="81"/>
        <v>10.611893999999999</v>
      </c>
      <c r="D335" s="95">
        <v>2.5</v>
      </c>
      <c r="E335" s="95">
        <v>1.7</v>
      </c>
      <c r="F335" s="125">
        <v>361.10599999999999</v>
      </c>
      <c r="G335" s="116">
        <f t="shared" si="82"/>
        <v>0.36110599999999998</v>
      </c>
      <c r="H335" s="224">
        <v>31</v>
      </c>
      <c r="I335" s="116">
        <f t="shared" si="83"/>
        <v>3.1E-2</v>
      </c>
      <c r="J335" s="224">
        <v>5</v>
      </c>
      <c r="K335" s="95">
        <f t="shared" si="84"/>
        <v>5.0000000000000001E-3</v>
      </c>
      <c r="L335" s="123">
        <f t="shared" si="85"/>
        <v>2.5000000000000001E-4</v>
      </c>
      <c r="M335" s="164">
        <f t="shared" si="86"/>
        <v>0.8</v>
      </c>
      <c r="N335" s="95">
        <v>10.64</v>
      </c>
      <c r="O335" s="178">
        <f t="shared" si="87"/>
        <v>1.1613560000000001</v>
      </c>
      <c r="P335" s="178">
        <f t="shared" si="88"/>
        <v>3.5749999999999997E-2</v>
      </c>
      <c r="Q335" s="182">
        <f t="shared" si="89"/>
        <v>1.197106</v>
      </c>
      <c r="R335" s="11"/>
      <c r="S335" s="27"/>
    </row>
    <row r="336" spans="1:19" s="15" customFormat="1" ht="16.5" customHeight="1" x14ac:dyDescent="0.2">
      <c r="A336" s="188">
        <v>40822</v>
      </c>
      <c r="B336" s="116">
        <v>11.916</v>
      </c>
      <c r="C336" s="95">
        <f t="shared" si="81"/>
        <v>10.765080999999999</v>
      </c>
      <c r="D336" s="95">
        <v>2.5</v>
      </c>
      <c r="E336" s="95">
        <v>1.7</v>
      </c>
      <c r="F336" s="125">
        <v>345.91899999999998</v>
      </c>
      <c r="G336" s="116">
        <f t="shared" si="82"/>
        <v>0.34591899999999998</v>
      </c>
      <c r="H336" s="224">
        <v>5</v>
      </c>
      <c r="I336" s="116">
        <f t="shared" si="83"/>
        <v>5.0000000000000001E-3</v>
      </c>
      <c r="J336" s="224">
        <v>5</v>
      </c>
      <c r="K336" s="95">
        <f t="shared" si="84"/>
        <v>5.0000000000000001E-3</v>
      </c>
      <c r="L336" s="123">
        <f t="shared" si="85"/>
        <v>2.5000000000000001E-4</v>
      </c>
      <c r="M336" s="164">
        <f t="shared" si="86"/>
        <v>0.8</v>
      </c>
      <c r="N336" s="95">
        <v>10.64</v>
      </c>
      <c r="O336" s="178">
        <f t="shared" si="87"/>
        <v>1.146169</v>
      </c>
      <c r="P336" s="178">
        <f t="shared" si="88"/>
        <v>9.75E-3</v>
      </c>
      <c r="Q336" s="182">
        <f t="shared" si="89"/>
        <v>1.1559189999999999</v>
      </c>
      <c r="R336" s="11"/>
      <c r="S336" s="27"/>
    </row>
    <row r="337" spans="1:19" s="15" customFormat="1" ht="16.5" customHeight="1" x14ac:dyDescent="0.2">
      <c r="A337" s="188">
        <v>40823</v>
      </c>
      <c r="B337" s="116">
        <v>11.087</v>
      </c>
      <c r="C337" s="95">
        <f t="shared" si="81"/>
        <v>9.8942599999999974</v>
      </c>
      <c r="D337" s="95">
        <v>2.5</v>
      </c>
      <c r="E337" s="95">
        <v>1.7</v>
      </c>
      <c r="F337" s="125">
        <v>387.74</v>
      </c>
      <c r="G337" s="116">
        <f t="shared" si="82"/>
        <v>0.38774000000000003</v>
      </c>
      <c r="H337" s="224">
        <v>5</v>
      </c>
      <c r="I337" s="116">
        <f t="shared" si="83"/>
        <v>5.0000000000000001E-3</v>
      </c>
      <c r="J337" s="224">
        <v>5</v>
      </c>
      <c r="K337" s="95">
        <f t="shared" si="84"/>
        <v>5.0000000000000001E-3</v>
      </c>
      <c r="L337" s="123">
        <f t="shared" si="85"/>
        <v>2.5000000000000001E-4</v>
      </c>
      <c r="M337" s="164">
        <f t="shared" si="86"/>
        <v>0.8</v>
      </c>
      <c r="N337" s="95">
        <v>10.29</v>
      </c>
      <c r="O337" s="178">
        <f t="shared" si="87"/>
        <v>1.1879900000000001</v>
      </c>
      <c r="P337" s="178">
        <f t="shared" si="88"/>
        <v>9.75E-3</v>
      </c>
      <c r="Q337" s="182">
        <f t="shared" si="89"/>
        <v>1.19774</v>
      </c>
      <c r="R337" s="11"/>
      <c r="S337" s="27"/>
    </row>
    <row r="338" spans="1:19" s="15" customFormat="1" ht="16.5" customHeight="1" x14ac:dyDescent="0.2">
      <c r="A338" s="188">
        <v>40824</v>
      </c>
      <c r="B338" s="116">
        <v>11.086</v>
      </c>
      <c r="C338" s="95">
        <f t="shared" si="81"/>
        <v>9.8802429999999983</v>
      </c>
      <c r="D338" s="95">
        <v>2.5</v>
      </c>
      <c r="E338" s="95">
        <v>1.7</v>
      </c>
      <c r="F338" s="125">
        <v>400.75700000000001</v>
      </c>
      <c r="G338" s="116">
        <f t="shared" si="82"/>
        <v>0.40075700000000003</v>
      </c>
      <c r="H338" s="224">
        <v>5</v>
      </c>
      <c r="I338" s="116">
        <f t="shared" si="83"/>
        <v>5.0000000000000001E-3</v>
      </c>
      <c r="J338" s="224">
        <v>5</v>
      </c>
      <c r="K338" s="95">
        <f t="shared" si="84"/>
        <v>5.0000000000000001E-3</v>
      </c>
      <c r="L338" s="123">
        <f t="shared" si="85"/>
        <v>2.5000000000000001E-4</v>
      </c>
      <c r="M338" s="164">
        <f t="shared" si="86"/>
        <v>0.8</v>
      </c>
      <c r="N338" s="95">
        <v>9.58</v>
      </c>
      <c r="O338" s="178">
        <f t="shared" si="87"/>
        <v>1.2010070000000002</v>
      </c>
      <c r="P338" s="178">
        <f t="shared" si="88"/>
        <v>9.75E-3</v>
      </c>
      <c r="Q338" s="182">
        <f t="shared" si="89"/>
        <v>1.2107570000000001</v>
      </c>
      <c r="R338" s="11"/>
      <c r="S338" s="27"/>
    </row>
    <row r="339" spans="1:19" s="15" customFormat="1" ht="16.5" customHeight="1" x14ac:dyDescent="0.2">
      <c r="A339" s="188">
        <v>40825</v>
      </c>
      <c r="B339" s="116">
        <v>10.815</v>
      </c>
      <c r="C339" s="95">
        <f t="shared" si="81"/>
        <v>9.6197919999999986</v>
      </c>
      <c r="D339" s="95">
        <v>2.5</v>
      </c>
      <c r="E339" s="95">
        <v>1.7</v>
      </c>
      <c r="F339" s="125">
        <v>390.20800000000003</v>
      </c>
      <c r="G339" s="116">
        <f t="shared" si="82"/>
        <v>0.390208</v>
      </c>
      <c r="H339" s="224">
        <v>5</v>
      </c>
      <c r="I339" s="116">
        <f t="shared" si="83"/>
        <v>5.0000000000000001E-3</v>
      </c>
      <c r="J339" s="224">
        <v>4</v>
      </c>
      <c r="K339" s="95">
        <f t="shared" si="84"/>
        <v>4.0000000000000001E-3</v>
      </c>
      <c r="L339" s="123">
        <f t="shared" si="85"/>
        <v>2.0000000000000001E-4</v>
      </c>
      <c r="M339" s="164">
        <f t="shared" si="86"/>
        <v>0.8</v>
      </c>
      <c r="N339" s="95">
        <v>9.7200000000000006</v>
      </c>
      <c r="O339" s="178">
        <f t="shared" si="87"/>
        <v>1.1904080000000001</v>
      </c>
      <c r="P339" s="178">
        <f t="shared" si="88"/>
        <v>8.8000000000000005E-3</v>
      </c>
      <c r="Q339" s="182">
        <f t="shared" si="89"/>
        <v>1.1992080000000001</v>
      </c>
      <c r="R339" s="11"/>
      <c r="S339" s="27"/>
    </row>
    <row r="340" spans="1:19" s="15" customFormat="1" ht="16.5" customHeight="1" x14ac:dyDescent="0.2">
      <c r="A340" s="188">
        <v>40826</v>
      </c>
      <c r="B340" s="116">
        <v>11.212999999999999</v>
      </c>
      <c r="C340" s="95">
        <f t="shared" si="81"/>
        <v>10.100880999999998</v>
      </c>
      <c r="D340" s="95">
        <v>2.5</v>
      </c>
      <c r="E340" s="95">
        <v>1.7</v>
      </c>
      <c r="F340" s="125">
        <v>306.11900000000003</v>
      </c>
      <c r="G340" s="116">
        <f t="shared" si="82"/>
        <v>0.30611900000000003</v>
      </c>
      <c r="H340" s="224">
        <v>6</v>
      </c>
      <c r="I340" s="116">
        <f t="shared" si="83"/>
        <v>6.0000000000000001E-3</v>
      </c>
      <c r="J340" s="224">
        <v>5</v>
      </c>
      <c r="K340" s="95">
        <f t="shared" si="84"/>
        <v>5.0000000000000001E-3</v>
      </c>
      <c r="L340" s="123">
        <f t="shared" si="85"/>
        <v>2.5000000000000001E-4</v>
      </c>
      <c r="M340" s="164">
        <f t="shared" si="86"/>
        <v>0.8</v>
      </c>
      <c r="N340" s="95">
        <v>9.89</v>
      </c>
      <c r="O340" s="178">
        <f t="shared" si="87"/>
        <v>1.1063689999999999</v>
      </c>
      <c r="P340" s="178">
        <f t="shared" si="88"/>
        <v>1.0749999999999999E-2</v>
      </c>
      <c r="Q340" s="182">
        <f t="shared" si="89"/>
        <v>1.117119</v>
      </c>
      <c r="R340" s="11"/>
      <c r="S340" s="27"/>
    </row>
    <row r="341" spans="1:19" s="15" customFormat="1" ht="16.5" customHeight="1" x14ac:dyDescent="0.2">
      <c r="A341" s="188">
        <v>40827</v>
      </c>
      <c r="B341" s="116">
        <v>10.661</v>
      </c>
      <c r="C341" s="95">
        <f t="shared" si="81"/>
        <v>9.6949149999999982</v>
      </c>
      <c r="D341" s="95">
        <v>2.5</v>
      </c>
      <c r="E341" s="95">
        <v>1.7</v>
      </c>
      <c r="F341" s="125">
        <v>160.08500000000001</v>
      </c>
      <c r="G341" s="116">
        <f t="shared" si="82"/>
        <v>0.16008500000000001</v>
      </c>
      <c r="H341" s="224">
        <v>6</v>
      </c>
      <c r="I341" s="116">
        <f t="shared" si="83"/>
        <v>6.0000000000000001E-3</v>
      </c>
      <c r="J341" s="224">
        <v>4</v>
      </c>
      <c r="K341" s="95">
        <f t="shared" si="84"/>
        <v>4.0000000000000001E-3</v>
      </c>
      <c r="L341" s="123">
        <f t="shared" si="85"/>
        <v>2.0000000000000001E-4</v>
      </c>
      <c r="M341" s="164">
        <f t="shared" si="86"/>
        <v>0.8</v>
      </c>
      <c r="N341" s="95">
        <v>10.029999999999999</v>
      </c>
      <c r="O341" s="178">
        <f t="shared" si="87"/>
        <v>0.96028500000000006</v>
      </c>
      <c r="P341" s="178">
        <f t="shared" si="88"/>
        <v>9.7999999999999997E-3</v>
      </c>
      <c r="Q341" s="182">
        <f t="shared" si="89"/>
        <v>0.97008500000000009</v>
      </c>
      <c r="R341" s="11"/>
      <c r="S341" s="27"/>
    </row>
    <row r="342" spans="1:19" s="15" customFormat="1" ht="16.5" customHeight="1" x14ac:dyDescent="0.2">
      <c r="A342" s="188">
        <v>40828</v>
      </c>
      <c r="B342" s="116">
        <v>11.379</v>
      </c>
      <c r="C342" s="95">
        <f t="shared" si="81"/>
        <v>10.408813</v>
      </c>
      <c r="D342" s="95">
        <v>2.5</v>
      </c>
      <c r="E342" s="95">
        <v>1.7</v>
      </c>
      <c r="F342" s="125">
        <v>159.18700000000001</v>
      </c>
      <c r="G342" s="116">
        <f t="shared" si="82"/>
        <v>0.15918700000000002</v>
      </c>
      <c r="H342" s="224">
        <v>11</v>
      </c>
      <c r="I342" s="116">
        <f t="shared" si="83"/>
        <v>1.0999999999999999E-2</v>
      </c>
      <c r="J342" s="224">
        <v>3</v>
      </c>
      <c r="K342" s="95">
        <f t="shared" si="84"/>
        <v>3.0000000000000001E-3</v>
      </c>
      <c r="L342" s="123">
        <f t="shared" si="85"/>
        <v>1.5000000000000001E-4</v>
      </c>
      <c r="M342" s="164">
        <f t="shared" si="86"/>
        <v>0.8</v>
      </c>
      <c r="N342" s="95">
        <v>10.89</v>
      </c>
      <c r="O342" s="178">
        <f t="shared" si="87"/>
        <v>0.95933700000000011</v>
      </c>
      <c r="P342" s="178">
        <f t="shared" si="88"/>
        <v>1.3849999999999998E-2</v>
      </c>
      <c r="Q342" s="182">
        <f t="shared" si="89"/>
        <v>0.97318700000000014</v>
      </c>
      <c r="R342" s="11"/>
      <c r="S342" s="27"/>
    </row>
    <row r="343" spans="1:19" s="15" customFormat="1" ht="16.5" customHeight="1" x14ac:dyDescent="0.2">
      <c r="A343" s="188">
        <v>40829</v>
      </c>
      <c r="B343" s="116">
        <v>11.614000000000001</v>
      </c>
      <c r="C343" s="95">
        <f t="shared" si="81"/>
        <v>10.634371</v>
      </c>
      <c r="D343" s="95">
        <v>2.5</v>
      </c>
      <c r="E343" s="95">
        <v>1.7</v>
      </c>
      <c r="F343" s="125">
        <v>162.62899999999999</v>
      </c>
      <c r="G343" s="116">
        <f t="shared" si="82"/>
        <v>0.162629</v>
      </c>
      <c r="H343" s="224">
        <v>17</v>
      </c>
      <c r="I343" s="116">
        <f t="shared" si="83"/>
        <v>1.7000000000000001E-2</v>
      </c>
      <c r="J343" s="224">
        <v>3</v>
      </c>
      <c r="K343" s="95">
        <f t="shared" si="84"/>
        <v>3.0000000000000001E-3</v>
      </c>
      <c r="L343" s="123">
        <f t="shared" si="85"/>
        <v>1.5000000000000001E-4</v>
      </c>
      <c r="M343" s="164">
        <f t="shared" si="86"/>
        <v>0.8</v>
      </c>
      <c r="N343" s="95">
        <v>11.12</v>
      </c>
      <c r="O343" s="178">
        <f t="shared" si="87"/>
        <v>0.96277900000000005</v>
      </c>
      <c r="P343" s="178">
        <f t="shared" si="88"/>
        <v>1.985E-2</v>
      </c>
      <c r="Q343" s="182">
        <f t="shared" si="89"/>
        <v>0.98262900000000009</v>
      </c>
      <c r="R343" s="11"/>
      <c r="S343" s="27"/>
    </row>
    <row r="344" spans="1:19" s="15" customFormat="1" ht="16.5" customHeight="1" x14ac:dyDescent="0.2">
      <c r="A344" s="188">
        <v>40830</v>
      </c>
      <c r="B344" s="116">
        <v>11.260999999999999</v>
      </c>
      <c r="C344" s="95">
        <f t="shared" si="81"/>
        <v>10.229301999999999</v>
      </c>
      <c r="D344" s="95">
        <v>2.5</v>
      </c>
      <c r="E344" s="95">
        <v>1.7</v>
      </c>
      <c r="F344" s="125">
        <v>214.69800000000001</v>
      </c>
      <c r="G344" s="116">
        <f t="shared" si="82"/>
        <v>0.214698</v>
      </c>
      <c r="H344" s="224">
        <v>17</v>
      </c>
      <c r="I344" s="116">
        <f t="shared" si="83"/>
        <v>1.7000000000000001E-2</v>
      </c>
      <c r="J344" s="224">
        <v>3</v>
      </c>
      <c r="K344" s="95">
        <f t="shared" si="84"/>
        <v>3.0000000000000001E-3</v>
      </c>
      <c r="L344" s="123">
        <f t="shared" si="85"/>
        <v>1.5000000000000001E-4</v>
      </c>
      <c r="M344" s="164">
        <f t="shared" si="86"/>
        <v>0.8</v>
      </c>
      <c r="N344" s="95">
        <v>10.56</v>
      </c>
      <c r="O344" s="178">
        <f t="shared" si="87"/>
        <v>1.014848</v>
      </c>
      <c r="P344" s="178">
        <f t="shared" si="88"/>
        <v>1.985E-2</v>
      </c>
      <c r="Q344" s="182">
        <f t="shared" si="89"/>
        <v>1.0346979999999999</v>
      </c>
      <c r="R344" s="11"/>
      <c r="S344" s="27"/>
    </row>
    <row r="345" spans="1:19" s="15" customFormat="1" ht="16.5" customHeight="1" x14ac:dyDescent="0.2">
      <c r="A345" s="188">
        <v>40831</v>
      </c>
      <c r="B345" s="116">
        <v>10.728999999999999</v>
      </c>
      <c r="C345" s="95">
        <f t="shared" si="81"/>
        <v>9.7437879999999986</v>
      </c>
      <c r="D345" s="95">
        <v>2.5</v>
      </c>
      <c r="E345" s="95">
        <v>1.7</v>
      </c>
      <c r="F345" s="125">
        <v>169.21199999999999</v>
      </c>
      <c r="G345" s="116">
        <f t="shared" si="82"/>
        <v>0.169212</v>
      </c>
      <c r="H345" s="224">
        <v>16</v>
      </c>
      <c r="I345" s="116">
        <f t="shared" si="83"/>
        <v>1.6E-2</v>
      </c>
      <c r="J345" s="224">
        <v>3</v>
      </c>
      <c r="K345" s="95">
        <f t="shared" si="84"/>
        <v>3.0000000000000001E-3</v>
      </c>
      <c r="L345" s="123">
        <f t="shared" si="85"/>
        <v>1.5000000000000001E-4</v>
      </c>
      <c r="M345" s="164">
        <f t="shared" si="86"/>
        <v>0.8</v>
      </c>
      <c r="N345" s="95">
        <v>10.039999999999999</v>
      </c>
      <c r="O345" s="178">
        <f t="shared" si="87"/>
        <v>0.96936200000000006</v>
      </c>
      <c r="P345" s="178">
        <f t="shared" si="88"/>
        <v>1.8849999999999999E-2</v>
      </c>
      <c r="Q345" s="182">
        <f t="shared" si="89"/>
        <v>0.98821200000000009</v>
      </c>
      <c r="R345" s="11"/>
      <c r="S345" s="27"/>
    </row>
    <row r="346" spans="1:19" s="15" customFormat="1" ht="16.5" customHeight="1" x14ac:dyDescent="0.2">
      <c r="A346" s="188">
        <v>40832</v>
      </c>
      <c r="B346" s="116">
        <v>10.635</v>
      </c>
      <c r="C346" s="95">
        <f t="shared" si="81"/>
        <v>9.6492369999999994</v>
      </c>
      <c r="D346" s="95">
        <v>2.5</v>
      </c>
      <c r="E346" s="95">
        <v>1.7</v>
      </c>
      <c r="F346" s="125">
        <v>168.76300000000001</v>
      </c>
      <c r="G346" s="116">
        <f t="shared" si="82"/>
        <v>0.168763</v>
      </c>
      <c r="H346" s="224">
        <v>17</v>
      </c>
      <c r="I346" s="116">
        <f t="shared" si="83"/>
        <v>1.7000000000000001E-2</v>
      </c>
      <c r="J346" s="224">
        <v>3</v>
      </c>
      <c r="K346" s="95">
        <f t="shared" si="84"/>
        <v>3.0000000000000001E-3</v>
      </c>
      <c r="L346" s="123">
        <f t="shared" si="85"/>
        <v>1.5000000000000001E-4</v>
      </c>
      <c r="M346" s="164">
        <f t="shared" si="86"/>
        <v>0.8</v>
      </c>
      <c r="N346" s="95">
        <v>10.210000000000001</v>
      </c>
      <c r="O346" s="178">
        <f t="shared" si="87"/>
        <v>0.96891300000000002</v>
      </c>
      <c r="P346" s="178">
        <f t="shared" si="88"/>
        <v>1.985E-2</v>
      </c>
      <c r="Q346" s="182">
        <f t="shared" si="89"/>
        <v>0.98876300000000006</v>
      </c>
      <c r="R346" s="11"/>
      <c r="S346" s="27"/>
    </row>
    <row r="347" spans="1:19" s="15" customFormat="1" ht="16.5" customHeight="1" x14ac:dyDescent="0.2">
      <c r="A347" s="188">
        <v>40833</v>
      </c>
      <c r="B347" s="116">
        <v>12.167</v>
      </c>
      <c r="C347" s="95">
        <f t="shared" si="81"/>
        <v>11.182759999999998</v>
      </c>
      <c r="D347" s="95">
        <v>2.5</v>
      </c>
      <c r="E347" s="95">
        <v>1.7</v>
      </c>
      <c r="F347" s="125">
        <v>168.24</v>
      </c>
      <c r="G347" s="116">
        <f t="shared" si="82"/>
        <v>0.16824</v>
      </c>
      <c r="H347" s="224">
        <v>16</v>
      </c>
      <c r="I347" s="116">
        <f t="shared" si="83"/>
        <v>1.6E-2</v>
      </c>
      <c r="J347" s="224">
        <v>3</v>
      </c>
      <c r="K347" s="95">
        <f t="shared" si="84"/>
        <v>3.0000000000000001E-3</v>
      </c>
      <c r="L347" s="123">
        <f t="shared" si="85"/>
        <v>1.5000000000000001E-4</v>
      </c>
      <c r="M347" s="164">
        <f t="shared" si="86"/>
        <v>0.8</v>
      </c>
      <c r="N347" s="95">
        <v>10.16</v>
      </c>
      <c r="O347" s="178">
        <f t="shared" si="87"/>
        <v>0.96839000000000008</v>
      </c>
      <c r="P347" s="178">
        <f t="shared" si="88"/>
        <v>1.8849999999999999E-2</v>
      </c>
      <c r="Q347" s="182">
        <f t="shared" si="89"/>
        <v>0.98724000000000012</v>
      </c>
      <c r="R347" s="11"/>
      <c r="S347" s="27"/>
    </row>
    <row r="348" spans="1:19" s="15" customFormat="1" ht="16.5" customHeight="1" x14ac:dyDescent="0.2">
      <c r="A348" s="188">
        <v>40834</v>
      </c>
      <c r="B348" s="116">
        <v>11.632</v>
      </c>
      <c r="C348" s="95">
        <f t="shared" si="81"/>
        <v>10.629356</v>
      </c>
      <c r="D348" s="95">
        <v>2.5</v>
      </c>
      <c r="E348" s="95">
        <v>1.7</v>
      </c>
      <c r="F348" s="125">
        <v>186.64400000000001</v>
      </c>
      <c r="G348" s="116">
        <f t="shared" si="82"/>
        <v>0.186644</v>
      </c>
      <c r="H348" s="224">
        <v>16</v>
      </c>
      <c r="I348" s="116">
        <f t="shared" si="83"/>
        <v>1.6E-2</v>
      </c>
      <c r="J348" s="224">
        <v>3</v>
      </c>
      <c r="K348" s="95">
        <f t="shared" si="84"/>
        <v>3.0000000000000001E-3</v>
      </c>
      <c r="L348" s="123">
        <f t="shared" si="85"/>
        <v>1.5000000000000001E-4</v>
      </c>
      <c r="M348" s="164">
        <f t="shared" si="86"/>
        <v>0.8</v>
      </c>
      <c r="N348" s="95">
        <v>10.23</v>
      </c>
      <c r="O348" s="178">
        <f t="shared" si="87"/>
        <v>0.98679400000000006</v>
      </c>
      <c r="P348" s="178">
        <f t="shared" si="88"/>
        <v>1.8849999999999999E-2</v>
      </c>
      <c r="Q348" s="182">
        <f t="shared" si="89"/>
        <v>1.005644</v>
      </c>
      <c r="R348" s="11"/>
      <c r="S348" s="27"/>
    </row>
    <row r="349" spans="1:19" s="15" customFormat="1" ht="16.5" customHeight="1" x14ac:dyDescent="0.2">
      <c r="A349" s="188">
        <v>40835</v>
      </c>
      <c r="B349" s="116">
        <v>12.19</v>
      </c>
      <c r="C349" s="95">
        <f t="shared" si="81"/>
        <v>10.937330999999999</v>
      </c>
      <c r="D349" s="95">
        <v>2.5</v>
      </c>
      <c r="E349" s="95">
        <v>1.7</v>
      </c>
      <c r="F349" s="125">
        <v>166.66900000000001</v>
      </c>
      <c r="G349" s="116">
        <f t="shared" si="82"/>
        <v>0.16666900000000001</v>
      </c>
      <c r="H349" s="224">
        <v>286</v>
      </c>
      <c r="I349" s="116">
        <f t="shared" si="83"/>
        <v>0.28599999999999998</v>
      </c>
      <c r="J349" s="224">
        <v>407</v>
      </c>
      <c r="K349" s="95">
        <f t="shared" si="84"/>
        <v>0.40699999999999997</v>
      </c>
      <c r="L349" s="123">
        <f t="shared" si="85"/>
        <v>2.035E-2</v>
      </c>
      <c r="M349" s="164">
        <f t="shared" si="86"/>
        <v>0.8</v>
      </c>
      <c r="N349" s="95">
        <v>11.34</v>
      </c>
      <c r="O349" s="178">
        <f t="shared" si="87"/>
        <v>0.98701900000000009</v>
      </c>
      <c r="P349" s="178">
        <f t="shared" si="88"/>
        <v>0.67264999999999997</v>
      </c>
      <c r="Q349" s="182">
        <f t="shared" si="89"/>
        <v>1.6596690000000001</v>
      </c>
      <c r="R349" s="11"/>
      <c r="S349" s="27"/>
    </row>
    <row r="350" spans="1:19" s="15" customFormat="1" ht="16.5" customHeight="1" x14ac:dyDescent="0.2">
      <c r="A350" s="188">
        <v>40836</v>
      </c>
      <c r="B350" s="116">
        <v>13.212</v>
      </c>
      <c r="C350" s="95">
        <f t="shared" si="81"/>
        <v>11.471378999999999</v>
      </c>
      <c r="D350" s="95">
        <v>2.5</v>
      </c>
      <c r="E350" s="95">
        <v>1.7</v>
      </c>
      <c r="F350" s="125">
        <v>165.62100000000001</v>
      </c>
      <c r="G350" s="116">
        <f t="shared" si="82"/>
        <v>0.16562100000000002</v>
      </c>
      <c r="H350" s="224">
        <v>775</v>
      </c>
      <c r="I350" s="116">
        <f t="shared" si="83"/>
        <v>0.77500000000000002</v>
      </c>
      <c r="J350" s="224">
        <v>300</v>
      </c>
      <c r="K350" s="95">
        <f t="shared" si="84"/>
        <v>0.3</v>
      </c>
      <c r="L350" s="123">
        <f t="shared" si="85"/>
        <v>1.4999999999999999E-2</v>
      </c>
      <c r="M350" s="164">
        <f t="shared" si="86"/>
        <v>0.8</v>
      </c>
      <c r="N350" s="95">
        <v>10.46</v>
      </c>
      <c r="O350" s="178">
        <f t="shared" si="87"/>
        <v>0.98062100000000008</v>
      </c>
      <c r="P350" s="178">
        <f t="shared" si="88"/>
        <v>1.06</v>
      </c>
      <c r="Q350" s="182">
        <f t="shared" si="89"/>
        <v>2.0406210000000002</v>
      </c>
      <c r="R350" s="11"/>
      <c r="S350" s="27"/>
    </row>
    <row r="351" spans="1:19" s="15" customFormat="1" ht="16.5" customHeight="1" x14ac:dyDescent="0.2">
      <c r="A351" s="188">
        <v>40837</v>
      </c>
      <c r="B351" s="116">
        <v>11.042</v>
      </c>
      <c r="C351" s="95">
        <f t="shared" si="81"/>
        <v>10.073071999999998</v>
      </c>
      <c r="D351" s="95">
        <v>2.5</v>
      </c>
      <c r="E351" s="95">
        <v>1.7</v>
      </c>
      <c r="F351" s="125">
        <v>162.928</v>
      </c>
      <c r="G351" s="116">
        <f t="shared" si="82"/>
        <v>0.16292799999999999</v>
      </c>
      <c r="H351" s="224">
        <v>6</v>
      </c>
      <c r="I351" s="116">
        <f t="shared" si="83"/>
        <v>6.0000000000000001E-3</v>
      </c>
      <c r="J351" s="224">
        <v>3</v>
      </c>
      <c r="K351" s="95">
        <f t="shared" si="84"/>
        <v>3.0000000000000001E-3</v>
      </c>
      <c r="L351" s="123">
        <f t="shared" si="85"/>
        <v>1.5000000000000001E-4</v>
      </c>
      <c r="M351" s="164">
        <f t="shared" si="86"/>
        <v>0.8</v>
      </c>
      <c r="N351" s="95">
        <v>10.65</v>
      </c>
      <c r="O351" s="178">
        <f t="shared" si="87"/>
        <v>0.9630780000000001</v>
      </c>
      <c r="P351" s="178">
        <f t="shared" si="88"/>
        <v>8.8500000000000002E-3</v>
      </c>
      <c r="Q351" s="182">
        <f t="shared" si="89"/>
        <v>0.97192800000000013</v>
      </c>
      <c r="R351" s="11"/>
      <c r="S351" s="27"/>
    </row>
    <row r="352" spans="1:19" s="15" customFormat="1" ht="16.5" customHeight="1" x14ac:dyDescent="0.2">
      <c r="A352" s="188">
        <v>40838</v>
      </c>
      <c r="B352" s="116">
        <v>10.898999999999999</v>
      </c>
      <c r="C352" s="95">
        <f t="shared" si="81"/>
        <v>9.932465999999998</v>
      </c>
      <c r="D352" s="95">
        <v>2.5</v>
      </c>
      <c r="E352" s="95">
        <v>1.7</v>
      </c>
      <c r="F352" s="125">
        <v>160.53399999999999</v>
      </c>
      <c r="G352" s="116">
        <f t="shared" si="82"/>
        <v>0.16053399999999998</v>
      </c>
      <c r="H352" s="224">
        <v>6</v>
      </c>
      <c r="I352" s="116">
        <f t="shared" si="83"/>
        <v>6.0000000000000001E-3</v>
      </c>
      <c r="J352" s="224">
        <v>3</v>
      </c>
      <c r="K352" s="95">
        <f t="shared" si="84"/>
        <v>3.0000000000000001E-3</v>
      </c>
      <c r="L352" s="123">
        <f t="shared" si="85"/>
        <v>1.5000000000000001E-4</v>
      </c>
      <c r="M352" s="164">
        <f t="shared" si="86"/>
        <v>0.8</v>
      </c>
      <c r="N352" s="95">
        <v>9.6999999999999993</v>
      </c>
      <c r="O352" s="178">
        <f t="shared" si="87"/>
        <v>0.96068400000000009</v>
      </c>
      <c r="P352" s="178">
        <f t="shared" si="88"/>
        <v>8.8500000000000002E-3</v>
      </c>
      <c r="Q352" s="182">
        <f t="shared" si="89"/>
        <v>0.96953400000000012</v>
      </c>
      <c r="R352" s="11"/>
      <c r="S352" s="27"/>
    </row>
    <row r="353" spans="1:19" s="15" customFormat="1" ht="16.5" customHeight="1" x14ac:dyDescent="0.2">
      <c r="A353" s="188">
        <v>40839</v>
      </c>
      <c r="B353" s="116">
        <v>10.821999999999999</v>
      </c>
      <c r="C353" s="95">
        <f t="shared" si="81"/>
        <v>9.844243999999998</v>
      </c>
      <c r="D353" s="95">
        <v>2.5</v>
      </c>
      <c r="E353" s="95">
        <v>1.7</v>
      </c>
      <c r="F353" s="125">
        <v>171.756</v>
      </c>
      <c r="G353" s="116">
        <f t="shared" si="82"/>
        <v>0.17175599999999999</v>
      </c>
      <c r="H353" s="224">
        <v>6</v>
      </c>
      <c r="I353" s="116">
        <f t="shared" si="83"/>
        <v>6.0000000000000001E-3</v>
      </c>
      <c r="J353" s="224">
        <v>3</v>
      </c>
      <c r="K353" s="95">
        <f t="shared" si="84"/>
        <v>3.0000000000000001E-3</v>
      </c>
      <c r="L353" s="123">
        <f t="shared" si="85"/>
        <v>1.5000000000000001E-4</v>
      </c>
      <c r="M353" s="164">
        <f t="shared" si="86"/>
        <v>0.8</v>
      </c>
      <c r="N353" s="95">
        <v>9.82</v>
      </c>
      <c r="O353" s="178">
        <f t="shared" si="87"/>
        <v>0.97190600000000005</v>
      </c>
      <c r="P353" s="178">
        <f t="shared" si="88"/>
        <v>8.8500000000000002E-3</v>
      </c>
      <c r="Q353" s="182">
        <f t="shared" si="89"/>
        <v>0.98075600000000007</v>
      </c>
      <c r="R353" s="11"/>
      <c r="S353" s="27"/>
    </row>
    <row r="354" spans="1:19" s="15" customFormat="1" ht="16.5" customHeight="1" x14ac:dyDescent="0.2">
      <c r="A354" s="188">
        <v>40840</v>
      </c>
      <c r="B354" s="116">
        <v>12.785</v>
      </c>
      <c r="C354" s="95">
        <f t="shared" si="81"/>
        <v>10.809808</v>
      </c>
      <c r="D354" s="95">
        <v>2.5</v>
      </c>
      <c r="E354" s="95">
        <v>1.7</v>
      </c>
      <c r="F354" s="125">
        <v>167.19200000000001</v>
      </c>
      <c r="G354" s="116">
        <f t="shared" si="82"/>
        <v>0.16719200000000001</v>
      </c>
      <c r="H354" s="224">
        <v>1008</v>
      </c>
      <c r="I354" s="116">
        <f t="shared" si="83"/>
        <v>1.008</v>
      </c>
      <c r="J354" s="224">
        <v>1</v>
      </c>
      <c r="K354" s="95">
        <f t="shared" si="84"/>
        <v>1E-3</v>
      </c>
      <c r="L354" s="123">
        <f t="shared" si="85"/>
        <v>5.0000000000000002E-5</v>
      </c>
      <c r="M354" s="164">
        <f t="shared" si="86"/>
        <v>0.8</v>
      </c>
      <c r="N354" s="95">
        <v>10.06</v>
      </c>
      <c r="O354" s="178">
        <f t="shared" si="87"/>
        <v>0.96724200000000005</v>
      </c>
      <c r="P354" s="178">
        <f t="shared" si="88"/>
        <v>1.0089499999999998</v>
      </c>
      <c r="Q354" s="182">
        <f t="shared" si="89"/>
        <v>1.9761919999999997</v>
      </c>
      <c r="R354" s="11"/>
      <c r="S354" s="27"/>
    </row>
    <row r="355" spans="1:19" s="15" customFormat="1" ht="16.5" customHeight="1" x14ac:dyDescent="0.2">
      <c r="A355" s="188">
        <v>40841</v>
      </c>
      <c r="B355" s="116">
        <v>11.709</v>
      </c>
      <c r="C355" s="95">
        <f t="shared" si="81"/>
        <v>10.566752999999999</v>
      </c>
      <c r="D355" s="95">
        <v>2.5</v>
      </c>
      <c r="E355" s="95">
        <v>1.7</v>
      </c>
      <c r="F355" s="125">
        <v>165.24700000000001</v>
      </c>
      <c r="G355" s="116">
        <f t="shared" si="82"/>
        <v>0.165247</v>
      </c>
      <c r="H355" s="224">
        <v>177</v>
      </c>
      <c r="I355" s="116">
        <f t="shared" si="83"/>
        <v>0.17699999999999999</v>
      </c>
      <c r="J355" s="224">
        <v>0</v>
      </c>
      <c r="K355" s="95">
        <f t="shared" si="84"/>
        <v>0</v>
      </c>
      <c r="L355" s="123">
        <f t="shared" si="85"/>
        <v>0</v>
      </c>
      <c r="M355" s="164">
        <f t="shared" si="86"/>
        <v>0.8</v>
      </c>
      <c r="N355" s="95">
        <v>10.06</v>
      </c>
      <c r="O355" s="178">
        <f t="shared" si="87"/>
        <v>0.96524700000000008</v>
      </c>
      <c r="P355" s="178">
        <f t="shared" si="88"/>
        <v>0.17699999999999999</v>
      </c>
      <c r="Q355" s="182">
        <f t="shared" si="89"/>
        <v>1.142247</v>
      </c>
      <c r="R355" s="11"/>
      <c r="S355" s="27"/>
    </row>
    <row r="356" spans="1:19" s="15" customFormat="1" ht="16.5" customHeight="1" x14ac:dyDescent="0.2">
      <c r="A356" s="188">
        <v>40842</v>
      </c>
      <c r="B356" s="116">
        <v>12.226000000000001</v>
      </c>
      <c r="C356" s="95">
        <f t="shared" si="81"/>
        <v>10.662000000000001</v>
      </c>
      <c r="D356" s="95">
        <v>2.5</v>
      </c>
      <c r="E356" s="95">
        <v>1.7</v>
      </c>
      <c r="F356" s="125">
        <v>174</v>
      </c>
      <c r="G356" s="116">
        <f t="shared" si="82"/>
        <v>0.17399999999999999</v>
      </c>
      <c r="H356" s="224">
        <v>590</v>
      </c>
      <c r="I356" s="116">
        <f t="shared" si="83"/>
        <v>0.59</v>
      </c>
      <c r="J356" s="224">
        <v>0</v>
      </c>
      <c r="K356" s="95">
        <f t="shared" si="84"/>
        <v>0</v>
      </c>
      <c r="L356" s="123">
        <f t="shared" si="85"/>
        <v>0</v>
      </c>
      <c r="M356" s="164">
        <f t="shared" si="86"/>
        <v>0.8</v>
      </c>
      <c r="N356" s="95">
        <v>9.92</v>
      </c>
      <c r="O356" s="178">
        <f t="shared" si="87"/>
        <v>0.97399999999999998</v>
      </c>
      <c r="P356" s="178">
        <f t="shared" si="88"/>
        <v>0.59</v>
      </c>
      <c r="Q356" s="182">
        <f t="shared" si="89"/>
        <v>1.5640000000000001</v>
      </c>
      <c r="R356" s="11"/>
      <c r="S356" s="27"/>
    </row>
    <row r="357" spans="1:19" s="15" customFormat="1" ht="16.5" customHeight="1" x14ac:dyDescent="0.2">
      <c r="A357" s="188">
        <v>40843</v>
      </c>
      <c r="B357" s="116">
        <v>12.493</v>
      </c>
      <c r="C357" s="95">
        <f t="shared" si="81"/>
        <v>10.622665</v>
      </c>
      <c r="D357" s="95">
        <v>2.5</v>
      </c>
      <c r="E357" s="95">
        <v>1.7</v>
      </c>
      <c r="F357" s="125">
        <v>170.33500000000001</v>
      </c>
      <c r="G357" s="116">
        <f t="shared" si="82"/>
        <v>0.17033500000000001</v>
      </c>
      <c r="H357" s="224">
        <v>900</v>
      </c>
      <c r="I357" s="116">
        <f t="shared" si="83"/>
        <v>0.9</v>
      </c>
      <c r="J357" s="224">
        <v>0</v>
      </c>
      <c r="K357" s="95">
        <f t="shared" si="84"/>
        <v>0</v>
      </c>
      <c r="L357" s="123">
        <f t="shared" si="85"/>
        <v>0</v>
      </c>
      <c r="M357" s="164">
        <f t="shared" si="86"/>
        <v>0.8</v>
      </c>
      <c r="N357" s="95">
        <v>10.27</v>
      </c>
      <c r="O357" s="178">
        <f t="shared" si="87"/>
        <v>0.97033500000000006</v>
      </c>
      <c r="P357" s="178">
        <f t="shared" si="88"/>
        <v>0.9</v>
      </c>
      <c r="Q357" s="182">
        <f t="shared" si="89"/>
        <v>1.8703350000000001</v>
      </c>
      <c r="R357" s="11"/>
      <c r="S357" s="27"/>
    </row>
    <row r="358" spans="1:19" s="15" customFormat="1" ht="16.5" customHeight="1" x14ac:dyDescent="0.2">
      <c r="A358" s="188">
        <v>40844</v>
      </c>
      <c r="B358" s="116">
        <v>11.964</v>
      </c>
      <c r="C358" s="95">
        <f>B358-G358-I358-M358</f>
        <v>10.720961999999998</v>
      </c>
      <c r="D358" s="95">
        <v>2.5</v>
      </c>
      <c r="E358" s="95">
        <v>1.7</v>
      </c>
      <c r="F358" s="125">
        <v>159.03800000000001</v>
      </c>
      <c r="G358" s="116">
        <f t="shared" si="82"/>
        <v>0.15903800000000001</v>
      </c>
      <c r="H358" s="224">
        <v>284</v>
      </c>
      <c r="I358" s="116">
        <f t="shared" si="83"/>
        <v>0.28399999999999997</v>
      </c>
      <c r="J358" s="224">
        <v>0</v>
      </c>
      <c r="K358" s="95">
        <f t="shared" si="84"/>
        <v>0</v>
      </c>
      <c r="L358" s="123">
        <f t="shared" si="85"/>
        <v>0</v>
      </c>
      <c r="M358" s="164">
        <f>D358-E358</f>
        <v>0.8</v>
      </c>
      <c r="N358" s="95">
        <v>10.119999999999999</v>
      </c>
      <c r="O358" s="178">
        <f>G358+L358+M358</f>
        <v>0.95903800000000006</v>
      </c>
      <c r="P358" s="178">
        <f t="shared" si="88"/>
        <v>0.28399999999999997</v>
      </c>
      <c r="Q358" s="182">
        <f t="shared" si="89"/>
        <v>1.2430380000000001</v>
      </c>
      <c r="R358" s="11"/>
      <c r="S358" s="27"/>
    </row>
    <row r="359" spans="1:19" s="15" customFormat="1" ht="16.5" customHeight="1" x14ac:dyDescent="0.2">
      <c r="A359" s="188">
        <v>40845</v>
      </c>
      <c r="B359" s="116">
        <v>11.88</v>
      </c>
      <c r="C359" s="95">
        <f>B359-G359-I359-M359</f>
        <v>10.096596</v>
      </c>
      <c r="D359" s="95">
        <v>2.5</v>
      </c>
      <c r="E359" s="95">
        <v>1.7</v>
      </c>
      <c r="F359" s="125">
        <v>162.404</v>
      </c>
      <c r="G359" s="116">
        <f t="shared" si="82"/>
        <v>0.16240399999999999</v>
      </c>
      <c r="H359" s="224">
        <v>821</v>
      </c>
      <c r="I359" s="116">
        <f t="shared" si="83"/>
        <v>0.82099999999999995</v>
      </c>
      <c r="J359" s="224">
        <v>0</v>
      </c>
      <c r="K359" s="95">
        <f t="shared" si="84"/>
        <v>0</v>
      </c>
      <c r="L359" s="123">
        <f t="shared" si="85"/>
        <v>0</v>
      </c>
      <c r="M359" s="164">
        <f>D359-E359</f>
        <v>0.8</v>
      </c>
      <c r="N359" s="95">
        <v>9.89</v>
      </c>
      <c r="O359" s="178">
        <f>G359+L359+M359</f>
        <v>0.96240400000000004</v>
      </c>
      <c r="P359" s="178">
        <f t="shared" si="88"/>
        <v>0.82099999999999995</v>
      </c>
      <c r="Q359" s="182">
        <f t="shared" si="89"/>
        <v>1.783404</v>
      </c>
      <c r="R359" s="11"/>
      <c r="S359" s="27"/>
    </row>
    <row r="360" spans="1:19" s="15" customFormat="1" ht="16.5" customHeight="1" x14ac:dyDescent="0.2">
      <c r="A360" s="188">
        <v>40846</v>
      </c>
      <c r="B360" s="116">
        <v>11.04</v>
      </c>
      <c r="C360" s="95">
        <f>B360-G360-I360-M360</f>
        <v>9.8617679999999979</v>
      </c>
      <c r="D360" s="95">
        <v>2.5</v>
      </c>
      <c r="E360" s="95">
        <v>1.7</v>
      </c>
      <c r="F360" s="125">
        <v>171.232</v>
      </c>
      <c r="G360" s="116">
        <f t="shared" si="82"/>
        <v>0.171232</v>
      </c>
      <c r="H360" s="224">
        <v>207</v>
      </c>
      <c r="I360" s="116">
        <f t="shared" si="83"/>
        <v>0.20699999999999999</v>
      </c>
      <c r="J360" s="224">
        <v>0</v>
      </c>
      <c r="K360" s="95">
        <f t="shared" si="84"/>
        <v>0</v>
      </c>
      <c r="L360" s="123">
        <f t="shared" si="85"/>
        <v>0</v>
      </c>
      <c r="M360" s="164">
        <f>D360-E360</f>
        <v>0.8</v>
      </c>
      <c r="N360" s="95">
        <v>9.83</v>
      </c>
      <c r="O360" s="178">
        <f>G360+L360+M360</f>
        <v>0.9712320000000001</v>
      </c>
      <c r="P360" s="178">
        <f t="shared" si="88"/>
        <v>0.20699999999999999</v>
      </c>
      <c r="Q360" s="182">
        <f t="shared" si="89"/>
        <v>1.1782320000000002</v>
      </c>
      <c r="R360" s="11"/>
      <c r="S360" s="27"/>
    </row>
    <row r="361" spans="1:19" s="15" customFormat="1" ht="16.5" customHeight="1" thickBot="1" x14ac:dyDescent="0.25">
      <c r="A361" s="189">
        <v>40847</v>
      </c>
      <c r="B361" s="152">
        <v>12.099</v>
      </c>
      <c r="C361" s="153">
        <f t="shared" si="81"/>
        <v>10.345846999999999</v>
      </c>
      <c r="D361" s="153">
        <v>2.5</v>
      </c>
      <c r="E361" s="153">
        <v>1.7</v>
      </c>
      <c r="F361" s="167">
        <v>163.15299999999999</v>
      </c>
      <c r="G361" s="152">
        <f t="shared" si="82"/>
        <v>0.16315299999999999</v>
      </c>
      <c r="H361" s="225">
        <v>790</v>
      </c>
      <c r="I361" s="152">
        <f t="shared" si="83"/>
        <v>0.79</v>
      </c>
      <c r="J361" s="225">
        <v>0</v>
      </c>
      <c r="K361" s="153">
        <f t="shared" si="84"/>
        <v>0</v>
      </c>
      <c r="L361" s="156">
        <f t="shared" si="85"/>
        <v>0</v>
      </c>
      <c r="M361" s="169">
        <f t="shared" si="86"/>
        <v>0.8</v>
      </c>
      <c r="N361" s="153">
        <v>9.6199999999999992</v>
      </c>
      <c r="O361" s="190">
        <f t="shared" si="87"/>
        <v>0.96315300000000004</v>
      </c>
      <c r="P361" s="190">
        <f t="shared" si="88"/>
        <v>0.79</v>
      </c>
      <c r="Q361" s="191">
        <f t="shared" si="89"/>
        <v>1.7531530000000002</v>
      </c>
      <c r="R361" s="11"/>
      <c r="S361" s="27"/>
    </row>
    <row r="362" spans="1:19" s="15" customFormat="1" ht="13.5" thickBot="1" x14ac:dyDescent="0.25">
      <c r="A362" s="171"/>
      <c r="B362" s="172"/>
      <c r="C362" s="63"/>
      <c r="D362" s="173"/>
      <c r="E362" s="173"/>
      <c r="F362" s="173"/>
      <c r="G362" s="173"/>
      <c r="H362" s="63"/>
      <c r="I362" s="63"/>
      <c r="J362" s="63"/>
      <c r="K362" s="63"/>
      <c r="L362" s="171"/>
      <c r="M362" s="173"/>
      <c r="N362" s="173"/>
      <c r="O362" s="63"/>
      <c r="P362" s="63"/>
      <c r="Q362" s="63"/>
      <c r="R362" s="11"/>
      <c r="S362" s="27"/>
    </row>
    <row r="363" spans="1:19" s="15" customFormat="1" ht="33" customHeight="1" x14ac:dyDescent="0.2">
      <c r="A363" s="422" t="s">
        <v>0</v>
      </c>
      <c r="B363" s="428" t="s">
        <v>5</v>
      </c>
      <c r="C363" s="422" t="s">
        <v>7</v>
      </c>
      <c r="D363" s="422" t="s">
        <v>9</v>
      </c>
      <c r="E363" s="422" t="s">
        <v>32</v>
      </c>
      <c r="F363" s="422" t="s">
        <v>12</v>
      </c>
      <c r="G363" s="422" t="s">
        <v>12</v>
      </c>
      <c r="H363" s="422" t="s">
        <v>11</v>
      </c>
      <c r="I363" s="422" t="s">
        <v>11</v>
      </c>
      <c r="J363" s="422" t="s">
        <v>15</v>
      </c>
      <c r="K363" s="422" t="s">
        <v>52</v>
      </c>
      <c r="L363" s="422" t="s">
        <v>61</v>
      </c>
      <c r="M363" s="431" t="s">
        <v>62</v>
      </c>
      <c r="N363" s="422" t="s">
        <v>63</v>
      </c>
      <c r="O363" s="422" t="s">
        <v>64</v>
      </c>
      <c r="P363" s="422" t="s">
        <v>65</v>
      </c>
      <c r="Q363" s="422" t="s">
        <v>66</v>
      </c>
      <c r="R363" s="11"/>
      <c r="S363" s="27"/>
    </row>
    <row r="364" spans="1:19" s="15" customFormat="1" ht="11.25" x14ac:dyDescent="0.2">
      <c r="A364" s="423"/>
      <c r="B364" s="429"/>
      <c r="C364" s="423"/>
      <c r="D364" s="425"/>
      <c r="E364" s="425"/>
      <c r="F364" s="425"/>
      <c r="G364" s="425"/>
      <c r="H364" s="423"/>
      <c r="I364" s="423"/>
      <c r="J364" s="423"/>
      <c r="K364" s="423"/>
      <c r="L364" s="423"/>
      <c r="M364" s="432"/>
      <c r="N364" s="425"/>
      <c r="O364" s="423"/>
      <c r="P364" s="423"/>
      <c r="Q364" s="423"/>
      <c r="R364" s="11"/>
      <c r="S364" s="27"/>
    </row>
    <row r="365" spans="1:19" s="15" customFormat="1" ht="12" thickBot="1" x14ac:dyDescent="0.25">
      <c r="A365" s="427"/>
      <c r="B365" s="430"/>
      <c r="C365" s="424"/>
      <c r="D365" s="426"/>
      <c r="E365" s="426"/>
      <c r="F365" s="426"/>
      <c r="G365" s="426"/>
      <c r="H365" s="424"/>
      <c r="I365" s="424"/>
      <c r="J365" s="424"/>
      <c r="K365" s="424"/>
      <c r="L365" s="427"/>
      <c r="M365" s="433"/>
      <c r="N365" s="426"/>
      <c r="O365" s="424"/>
      <c r="P365" s="424"/>
      <c r="Q365" s="424"/>
      <c r="R365" s="11"/>
      <c r="S365" s="27"/>
    </row>
    <row r="366" spans="1:19" s="15" customFormat="1" ht="16.5" customHeight="1" x14ac:dyDescent="0.2">
      <c r="A366" s="226">
        <v>40848</v>
      </c>
      <c r="B366" s="259">
        <v>12.292999999999999</v>
      </c>
      <c r="C366" s="94">
        <f>B366-G366-I366-M366</f>
        <v>10.62482</v>
      </c>
      <c r="D366" s="119">
        <v>2.2999999999999998</v>
      </c>
      <c r="E366" s="94">
        <v>1.6</v>
      </c>
      <c r="F366" s="227">
        <v>162.18</v>
      </c>
      <c r="G366" s="118">
        <f>F366/1000</f>
        <v>0.16218000000000002</v>
      </c>
      <c r="H366" s="228">
        <v>806</v>
      </c>
      <c r="I366" s="118">
        <f>H366/1000</f>
        <v>0.80600000000000005</v>
      </c>
      <c r="J366" s="228">
        <v>432</v>
      </c>
      <c r="K366" s="119">
        <f>J366/1000</f>
        <v>0.432</v>
      </c>
      <c r="L366" s="120">
        <f>K366*0.05</f>
        <v>2.1600000000000001E-2</v>
      </c>
      <c r="M366" s="161">
        <f>D366-E366</f>
        <v>0.69999999999999973</v>
      </c>
      <c r="N366" s="162">
        <v>10.48</v>
      </c>
      <c r="O366" s="177">
        <f>G366+L366+M366</f>
        <v>0.88377999999999979</v>
      </c>
      <c r="P366" s="177">
        <f>I366+K366-L366</f>
        <v>1.2163999999999999</v>
      </c>
      <c r="Q366" s="181">
        <f>O366+P366</f>
        <v>2.1001799999999999</v>
      </c>
      <c r="R366" s="11"/>
      <c r="S366" s="27"/>
    </row>
    <row r="367" spans="1:19" s="15" customFormat="1" ht="16.5" customHeight="1" x14ac:dyDescent="0.2">
      <c r="A367" s="188">
        <v>40849</v>
      </c>
      <c r="B367" s="116">
        <v>12.31</v>
      </c>
      <c r="C367" s="95">
        <f t="shared" ref="C367:C395" si="90">B367-G367-I367-M367</f>
        <v>10.457875000000001</v>
      </c>
      <c r="D367" s="95">
        <v>2.2999999999999998</v>
      </c>
      <c r="E367" s="95">
        <v>1.6</v>
      </c>
      <c r="F367" s="125">
        <v>194.125</v>
      </c>
      <c r="G367" s="116">
        <f t="shared" ref="G367:G395" si="91">F367/1000</f>
        <v>0.19412499999999999</v>
      </c>
      <c r="H367" s="229">
        <v>958</v>
      </c>
      <c r="I367" s="116">
        <f t="shared" ref="I367:I395" si="92">H367/1000</f>
        <v>0.95799999999999996</v>
      </c>
      <c r="J367" s="229">
        <v>228</v>
      </c>
      <c r="K367" s="95">
        <f t="shared" ref="K367:K395" si="93">J367/1000</f>
        <v>0.22800000000000001</v>
      </c>
      <c r="L367" s="123">
        <f t="shared" ref="L367:L395" si="94">K367*0.05</f>
        <v>1.14E-2</v>
      </c>
      <c r="M367" s="164">
        <f t="shared" ref="M367:M395" si="95">D367-E367</f>
        <v>0.69999999999999973</v>
      </c>
      <c r="N367" s="165">
        <v>10.029999999999999</v>
      </c>
      <c r="O367" s="178">
        <f t="shared" ref="O367:O395" si="96">G367+L367+M367</f>
        <v>0.90552499999999969</v>
      </c>
      <c r="P367" s="178">
        <f t="shared" ref="P367:P395" si="97">I367+K367-L367</f>
        <v>1.1745999999999999</v>
      </c>
      <c r="Q367" s="182">
        <f>O367+P367</f>
        <v>2.0801249999999998</v>
      </c>
      <c r="R367" s="11"/>
      <c r="S367" s="27"/>
    </row>
    <row r="368" spans="1:19" s="15" customFormat="1" ht="16.5" customHeight="1" x14ac:dyDescent="0.2">
      <c r="A368" s="188">
        <v>40850</v>
      </c>
      <c r="B368" s="116">
        <v>11.601000000000001</v>
      </c>
      <c r="C368" s="95">
        <f t="shared" si="90"/>
        <v>10.028910000000002</v>
      </c>
      <c r="D368" s="95">
        <v>2.2999999999999998</v>
      </c>
      <c r="E368" s="95">
        <v>1.6</v>
      </c>
      <c r="F368" s="125">
        <v>168.09</v>
      </c>
      <c r="G368" s="116">
        <f t="shared" si="91"/>
        <v>0.16809000000000002</v>
      </c>
      <c r="H368" s="229">
        <v>704</v>
      </c>
      <c r="I368" s="116">
        <f t="shared" si="92"/>
        <v>0.70399999999999996</v>
      </c>
      <c r="J368" s="229">
        <v>6</v>
      </c>
      <c r="K368" s="95">
        <f t="shared" si="93"/>
        <v>6.0000000000000001E-3</v>
      </c>
      <c r="L368" s="123">
        <f t="shared" si="94"/>
        <v>3.0000000000000003E-4</v>
      </c>
      <c r="M368" s="164">
        <f t="shared" si="95"/>
        <v>0.69999999999999973</v>
      </c>
      <c r="N368" s="165">
        <v>10.31</v>
      </c>
      <c r="O368" s="178">
        <f t="shared" si="96"/>
        <v>0.86838999999999977</v>
      </c>
      <c r="P368" s="178">
        <f t="shared" si="97"/>
        <v>0.7097</v>
      </c>
      <c r="Q368" s="182">
        <f t="shared" ref="Q368:Q395" si="98">O368+P368</f>
        <v>1.5780899999999998</v>
      </c>
      <c r="R368" s="11"/>
      <c r="S368" s="27"/>
    </row>
    <row r="369" spans="1:19" s="15" customFormat="1" ht="16.5" customHeight="1" x14ac:dyDescent="0.2">
      <c r="A369" s="188">
        <v>40851</v>
      </c>
      <c r="B369" s="116">
        <v>10.737</v>
      </c>
      <c r="C369" s="95">
        <f t="shared" si="90"/>
        <v>8.9910969999999999</v>
      </c>
      <c r="D369" s="95">
        <v>2.2999999999999998</v>
      </c>
      <c r="E369" s="95">
        <v>1.6</v>
      </c>
      <c r="F369" s="125">
        <v>152.90299999999999</v>
      </c>
      <c r="G369" s="116">
        <f t="shared" si="91"/>
        <v>0.15290299999999998</v>
      </c>
      <c r="H369" s="229">
        <v>893</v>
      </c>
      <c r="I369" s="116">
        <f t="shared" si="92"/>
        <v>0.89300000000000002</v>
      </c>
      <c r="J369" s="229">
        <v>62</v>
      </c>
      <c r="K369" s="95">
        <f t="shared" si="93"/>
        <v>6.2E-2</v>
      </c>
      <c r="L369" s="123">
        <f t="shared" si="94"/>
        <v>3.1000000000000003E-3</v>
      </c>
      <c r="M369" s="164">
        <f t="shared" si="95"/>
        <v>0.69999999999999973</v>
      </c>
      <c r="N369" s="165">
        <v>11.38</v>
      </c>
      <c r="O369" s="178">
        <f t="shared" si="96"/>
        <v>0.85600299999999974</v>
      </c>
      <c r="P369" s="178">
        <f t="shared" si="97"/>
        <v>0.95190000000000008</v>
      </c>
      <c r="Q369" s="182">
        <f t="shared" si="98"/>
        <v>1.8079029999999998</v>
      </c>
      <c r="R369" s="11"/>
      <c r="S369" s="27"/>
    </row>
    <row r="370" spans="1:19" s="15" customFormat="1" ht="16.5" customHeight="1" x14ac:dyDescent="0.2">
      <c r="A370" s="188">
        <v>40852</v>
      </c>
      <c r="B370" s="116">
        <v>10.202</v>
      </c>
      <c r="C370" s="95">
        <f t="shared" si="90"/>
        <v>9.2841070000000006</v>
      </c>
      <c r="D370" s="95">
        <v>2.2999999999999998</v>
      </c>
      <c r="E370" s="95">
        <v>1.6</v>
      </c>
      <c r="F370" s="125">
        <v>166.893</v>
      </c>
      <c r="G370" s="116">
        <f t="shared" si="91"/>
        <v>0.16689300000000001</v>
      </c>
      <c r="H370" s="229">
        <v>51</v>
      </c>
      <c r="I370" s="116">
        <f t="shared" si="92"/>
        <v>5.0999999999999997E-2</v>
      </c>
      <c r="J370" s="229">
        <v>0</v>
      </c>
      <c r="K370" s="95">
        <f t="shared" si="93"/>
        <v>0</v>
      </c>
      <c r="L370" s="123">
        <f t="shared" si="94"/>
        <v>0</v>
      </c>
      <c r="M370" s="164">
        <f t="shared" si="95"/>
        <v>0.69999999999999973</v>
      </c>
      <c r="N370" s="165">
        <v>10.62</v>
      </c>
      <c r="O370" s="178">
        <f t="shared" si="96"/>
        <v>0.86689299999999969</v>
      </c>
      <c r="P370" s="178">
        <f t="shared" si="97"/>
        <v>5.0999999999999997E-2</v>
      </c>
      <c r="Q370" s="182">
        <f t="shared" si="98"/>
        <v>0.91789299999999974</v>
      </c>
      <c r="R370" s="11"/>
      <c r="S370" s="27"/>
    </row>
    <row r="371" spans="1:19" s="15" customFormat="1" ht="16.5" customHeight="1" x14ac:dyDescent="0.2">
      <c r="A371" s="188">
        <v>40853</v>
      </c>
      <c r="B371" s="116">
        <v>10.669</v>
      </c>
      <c r="C371" s="95">
        <f t="shared" si="90"/>
        <v>9.790516000000002</v>
      </c>
      <c r="D371" s="95">
        <v>2.2999999999999998</v>
      </c>
      <c r="E371" s="95">
        <v>1.6</v>
      </c>
      <c r="F371" s="116">
        <v>170.48400000000001</v>
      </c>
      <c r="G371" s="116">
        <f t="shared" si="91"/>
        <v>0.170484</v>
      </c>
      <c r="H371" s="230">
        <v>8</v>
      </c>
      <c r="I371" s="116">
        <f t="shared" si="92"/>
        <v>8.0000000000000002E-3</v>
      </c>
      <c r="J371" s="230">
        <v>0</v>
      </c>
      <c r="K371" s="95">
        <f t="shared" si="93"/>
        <v>0</v>
      </c>
      <c r="L371" s="123">
        <f t="shared" si="94"/>
        <v>0</v>
      </c>
      <c r="M371" s="164">
        <f t="shared" si="95"/>
        <v>0.69999999999999973</v>
      </c>
      <c r="N371" s="165">
        <v>10.87</v>
      </c>
      <c r="O371" s="178">
        <f t="shared" si="96"/>
        <v>0.8704839999999997</v>
      </c>
      <c r="P371" s="178">
        <f t="shared" si="97"/>
        <v>8.0000000000000002E-3</v>
      </c>
      <c r="Q371" s="182">
        <f t="shared" si="98"/>
        <v>0.87848399999999971</v>
      </c>
      <c r="R371" s="11"/>
      <c r="S371" s="27"/>
    </row>
    <row r="372" spans="1:19" s="15" customFormat="1" ht="16.5" customHeight="1" x14ac:dyDescent="0.2">
      <c r="A372" s="188">
        <v>40854</v>
      </c>
      <c r="B372" s="116">
        <v>11.404999999999999</v>
      </c>
      <c r="C372" s="95">
        <f t="shared" si="90"/>
        <v>9.9595510000000012</v>
      </c>
      <c r="D372" s="95">
        <v>2.2999999999999998</v>
      </c>
      <c r="E372" s="95">
        <v>1.6</v>
      </c>
      <c r="F372" s="116">
        <v>174.44900000000001</v>
      </c>
      <c r="G372" s="116">
        <f t="shared" si="91"/>
        <v>0.17444900000000002</v>
      </c>
      <c r="H372" s="230">
        <v>571</v>
      </c>
      <c r="I372" s="116">
        <f t="shared" si="92"/>
        <v>0.57099999999999995</v>
      </c>
      <c r="J372" s="230">
        <v>139</v>
      </c>
      <c r="K372" s="95">
        <f t="shared" si="93"/>
        <v>0.13900000000000001</v>
      </c>
      <c r="L372" s="123">
        <f t="shared" si="94"/>
        <v>6.9500000000000013E-3</v>
      </c>
      <c r="M372" s="164">
        <f t="shared" si="95"/>
        <v>0.69999999999999973</v>
      </c>
      <c r="N372" s="165">
        <v>10.94</v>
      </c>
      <c r="O372" s="178">
        <f t="shared" si="96"/>
        <v>0.88139899999999982</v>
      </c>
      <c r="P372" s="178">
        <f t="shared" si="97"/>
        <v>0.70304999999999995</v>
      </c>
      <c r="Q372" s="182">
        <f t="shared" si="98"/>
        <v>1.5844489999999998</v>
      </c>
      <c r="R372" s="11"/>
      <c r="S372" s="27"/>
    </row>
    <row r="373" spans="1:19" s="15" customFormat="1" ht="16.5" customHeight="1" x14ac:dyDescent="0.2">
      <c r="A373" s="188">
        <v>40855</v>
      </c>
      <c r="B373" s="116">
        <v>10.608000000000001</v>
      </c>
      <c r="C373" s="95">
        <f t="shared" si="90"/>
        <v>9.7170200000000015</v>
      </c>
      <c r="D373" s="95">
        <v>2.2999999999999998</v>
      </c>
      <c r="E373" s="95">
        <v>1.6</v>
      </c>
      <c r="F373" s="116">
        <v>171.98</v>
      </c>
      <c r="G373" s="116">
        <f t="shared" si="91"/>
        <v>0.17197999999999999</v>
      </c>
      <c r="H373" s="230">
        <v>19</v>
      </c>
      <c r="I373" s="116">
        <f t="shared" si="92"/>
        <v>1.9E-2</v>
      </c>
      <c r="J373" s="230">
        <v>45</v>
      </c>
      <c r="K373" s="95">
        <f t="shared" si="93"/>
        <v>4.4999999999999998E-2</v>
      </c>
      <c r="L373" s="123">
        <f t="shared" si="94"/>
        <v>2.2499999999999998E-3</v>
      </c>
      <c r="M373" s="164">
        <f t="shared" si="95"/>
        <v>0.69999999999999973</v>
      </c>
      <c r="N373" s="165">
        <v>10.43</v>
      </c>
      <c r="O373" s="178">
        <f t="shared" si="96"/>
        <v>0.87422999999999973</v>
      </c>
      <c r="P373" s="178">
        <f t="shared" si="97"/>
        <v>6.1749999999999999E-2</v>
      </c>
      <c r="Q373" s="182">
        <f t="shared" si="98"/>
        <v>0.9359799999999997</v>
      </c>
      <c r="R373" s="11"/>
      <c r="S373" s="27"/>
    </row>
    <row r="374" spans="1:19" s="15" customFormat="1" ht="16.5" customHeight="1" x14ac:dyDescent="0.2">
      <c r="A374" s="188">
        <v>40856</v>
      </c>
      <c r="B374" s="116">
        <v>9.9239999999999995</v>
      </c>
      <c r="C374" s="95">
        <f t="shared" si="90"/>
        <v>8.6681489999999997</v>
      </c>
      <c r="D374" s="95">
        <v>2.2999999999999998</v>
      </c>
      <c r="E374" s="95">
        <v>1.6</v>
      </c>
      <c r="F374" s="116">
        <v>173.851</v>
      </c>
      <c r="G374" s="116">
        <f t="shared" si="91"/>
        <v>0.17385100000000001</v>
      </c>
      <c r="H374" s="230">
        <v>382</v>
      </c>
      <c r="I374" s="116">
        <f t="shared" si="92"/>
        <v>0.38200000000000001</v>
      </c>
      <c r="J374" s="230">
        <v>107</v>
      </c>
      <c r="K374" s="95">
        <f t="shared" si="93"/>
        <v>0.107</v>
      </c>
      <c r="L374" s="123">
        <f t="shared" si="94"/>
        <v>5.3500000000000006E-3</v>
      </c>
      <c r="M374" s="164">
        <f t="shared" si="95"/>
        <v>0.69999999999999973</v>
      </c>
      <c r="N374" s="165">
        <v>10.45</v>
      </c>
      <c r="O374" s="178">
        <f t="shared" si="96"/>
        <v>0.87920099999999968</v>
      </c>
      <c r="P374" s="178">
        <f t="shared" si="97"/>
        <v>0.48364999999999997</v>
      </c>
      <c r="Q374" s="182">
        <f t="shared" si="98"/>
        <v>1.3628509999999996</v>
      </c>
      <c r="R374" s="11"/>
      <c r="S374" s="27"/>
    </row>
    <row r="375" spans="1:19" s="15" customFormat="1" ht="16.5" customHeight="1" x14ac:dyDescent="0.2">
      <c r="A375" s="188">
        <v>40857</v>
      </c>
      <c r="B375" s="116">
        <v>12.968999999999999</v>
      </c>
      <c r="C375" s="95">
        <f t="shared" si="90"/>
        <v>11.281546000000001</v>
      </c>
      <c r="D375" s="95">
        <v>2.2999999999999998</v>
      </c>
      <c r="E375" s="95">
        <v>1.6</v>
      </c>
      <c r="F375" s="116">
        <v>242.45400000000001</v>
      </c>
      <c r="G375" s="116">
        <f t="shared" si="91"/>
        <v>0.242454</v>
      </c>
      <c r="H375" s="230">
        <v>745</v>
      </c>
      <c r="I375" s="116">
        <f t="shared" si="92"/>
        <v>0.745</v>
      </c>
      <c r="J375" s="230">
        <v>153</v>
      </c>
      <c r="K375" s="95">
        <f t="shared" si="93"/>
        <v>0.153</v>
      </c>
      <c r="L375" s="123">
        <f t="shared" si="94"/>
        <v>7.6500000000000005E-3</v>
      </c>
      <c r="M375" s="164">
        <f t="shared" si="95"/>
        <v>0.69999999999999973</v>
      </c>
      <c r="N375" s="165">
        <v>10.36</v>
      </c>
      <c r="O375" s="178">
        <f t="shared" si="96"/>
        <v>0.95010399999999973</v>
      </c>
      <c r="P375" s="178">
        <f t="shared" si="97"/>
        <v>0.89034999999999997</v>
      </c>
      <c r="Q375" s="182">
        <f t="shared" si="98"/>
        <v>1.8404539999999998</v>
      </c>
      <c r="R375" s="11"/>
      <c r="S375" s="27"/>
    </row>
    <row r="376" spans="1:19" s="15" customFormat="1" ht="16.5" customHeight="1" x14ac:dyDescent="0.2">
      <c r="A376" s="188">
        <v>40858</v>
      </c>
      <c r="B376" s="116">
        <v>10.378</v>
      </c>
      <c r="C376" s="95">
        <f t="shared" si="90"/>
        <v>8.9202550000000009</v>
      </c>
      <c r="D376" s="95">
        <v>2.2999999999999998</v>
      </c>
      <c r="E376" s="95">
        <v>1.6</v>
      </c>
      <c r="F376" s="116">
        <v>305.745</v>
      </c>
      <c r="G376" s="116">
        <f t="shared" si="91"/>
        <v>0.30574499999999999</v>
      </c>
      <c r="H376" s="230">
        <v>452</v>
      </c>
      <c r="I376" s="116">
        <f t="shared" si="92"/>
        <v>0.45200000000000001</v>
      </c>
      <c r="J376" s="230">
        <v>4</v>
      </c>
      <c r="K376" s="95">
        <f t="shared" si="93"/>
        <v>4.0000000000000001E-3</v>
      </c>
      <c r="L376" s="123">
        <f t="shared" si="94"/>
        <v>2.0000000000000001E-4</v>
      </c>
      <c r="M376" s="164">
        <f t="shared" si="95"/>
        <v>0.69999999999999973</v>
      </c>
      <c r="N376" s="165">
        <v>10.1</v>
      </c>
      <c r="O376" s="178">
        <f t="shared" si="96"/>
        <v>1.0059449999999996</v>
      </c>
      <c r="P376" s="178">
        <f t="shared" si="97"/>
        <v>0.45580000000000004</v>
      </c>
      <c r="Q376" s="182">
        <f t="shared" si="98"/>
        <v>1.4617449999999996</v>
      </c>
      <c r="R376" s="11"/>
      <c r="S376" s="27"/>
    </row>
    <row r="377" spans="1:19" s="15" customFormat="1" ht="16.5" customHeight="1" x14ac:dyDescent="0.2">
      <c r="A377" s="188">
        <v>40859</v>
      </c>
      <c r="B377" s="116">
        <v>11.571999999999999</v>
      </c>
      <c r="C377" s="95">
        <f t="shared" si="90"/>
        <v>9.7870699999999999</v>
      </c>
      <c r="D377" s="95">
        <v>2.2999999999999998</v>
      </c>
      <c r="E377" s="95">
        <v>1.6</v>
      </c>
      <c r="F377" s="116">
        <v>331.93</v>
      </c>
      <c r="G377" s="116">
        <f t="shared" si="91"/>
        <v>0.33193</v>
      </c>
      <c r="H377" s="230">
        <v>753</v>
      </c>
      <c r="I377" s="116">
        <f t="shared" si="92"/>
        <v>0.753</v>
      </c>
      <c r="J377" s="230">
        <v>4</v>
      </c>
      <c r="K377" s="95">
        <f t="shared" si="93"/>
        <v>4.0000000000000001E-3</v>
      </c>
      <c r="L377" s="123">
        <f t="shared" si="94"/>
        <v>2.0000000000000001E-4</v>
      </c>
      <c r="M377" s="164">
        <f t="shared" si="95"/>
        <v>0.69999999999999973</v>
      </c>
      <c r="N377" s="165">
        <v>9.7899999999999991</v>
      </c>
      <c r="O377" s="178">
        <f t="shared" si="96"/>
        <v>1.0321299999999998</v>
      </c>
      <c r="P377" s="178">
        <f t="shared" si="97"/>
        <v>0.75680000000000003</v>
      </c>
      <c r="Q377" s="182">
        <f t="shared" si="98"/>
        <v>1.7889299999999997</v>
      </c>
      <c r="R377" s="11"/>
      <c r="S377" s="27"/>
    </row>
    <row r="378" spans="1:19" s="15" customFormat="1" ht="16.5" customHeight="1" x14ac:dyDescent="0.2">
      <c r="A378" s="188">
        <v>40860</v>
      </c>
      <c r="B378" s="116">
        <v>9.8800000000000008</v>
      </c>
      <c r="C378" s="95">
        <f t="shared" si="90"/>
        <v>8.4967940000000013</v>
      </c>
      <c r="D378" s="95">
        <v>2.2999999999999998</v>
      </c>
      <c r="E378" s="95">
        <v>1.6</v>
      </c>
      <c r="F378" s="116">
        <v>311.20600000000002</v>
      </c>
      <c r="G378" s="116">
        <f t="shared" si="91"/>
        <v>0.31120600000000004</v>
      </c>
      <c r="H378" s="230">
        <v>372</v>
      </c>
      <c r="I378" s="116">
        <f t="shared" si="92"/>
        <v>0.372</v>
      </c>
      <c r="J378" s="230">
        <v>4</v>
      </c>
      <c r="K378" s="95">
        <f t="shared" si="93"/>
        <v>4.0000000000000001E-3</v>
      </c>
      <c r="L378" s="123">
        <f t="shared" si="94"/>
        <v>2.0000000000000001E-4</v>
      </c>
      <c r="M378" s="164">
        <f t="shared" si="95"/>
        <v>0.69999999999999973</v>
      </c>
      <c r="N378" s="165">
        <v>9.6999999999999993</v>
      </c>
      <c r="O378" s="178">
        <f t="shared" si="96"/>
        <v>1.0114059999999998</v>
      </c>
      <c r="P378" s="178">
        <f t="shared" si="97"/>
        <v>0.37580000000000002</v>
      </c>
      <c r="Q378" s="182">
        <f t="shared" si="98"/>
        <v>1.3872059999999999</v>
      </c>
      <c r="R378" s="11"/>
      <c r="S378" s="27"/>
    </row>
    <row r="379" spans="1:19" s="15" customFormat="1" ht="16.5" customHeight="1" x14ac:dyDescent="0.2">
      <c r="A379" s="188">
        <v>40861</v>
      </c>
      <c r="B379" s="116">
        <v>11.423</v>
      </c>
      <c r="C379" s="95">
        <f t="shared" si="90"/>
        <v>10.009437000000002</v>
      </c>
      <c r="D379" s="95">
        <v>2.2999999999999998</v>
      </c>
      <c r="E379" s="95">
        <v>1.6</v>
      </c>
      <c r="F379" s="116">
        <v>298.56299999999999</v>
      </c>
      <c r="G379" s="116">
        <f t="shared" si="91"/>
        <v>0.29856299999999997</v>
      </c>
      <c r="H379" s="230">
        <v>415</v>
      </c>
      <c r="I379" s="116">
        <f t="shared" si="92"/>
        <v>0.41499999999999998</v>
      </c>
      <c r="J379" s="230">
        <v>85</v>
      </c>
      <c r="K379" s="95">
        <f t="shared" si="93"/>
        <v>8.5000000000000006E-2</v>
      </c>
      <c r="L379" s="123">
        <f t="shared" si="94"/>
        <v>4.2500000000000003E-3</v>
      </c>
      <c r="M379" s="164">
        <f t="shared" si="95"/>
        <v>0.69999999999999973</v>
      </c>
      <c r="N379" s="165">
        <v>9.9600000000000009</v>
      </c>
      <c r="O379" s="178">
        <f t="shared" si="96"/>
        <v>1.0028129999999997</v>
      </c>
      <c r="P379" s="178">
        <f t="shared" si="97"/>
        <v>0.49575000000000002</v>
      </c>
      <c r="Q379" s="182">
        <f t="shared" si="98"/>
        <v>1.4985629999999999</v>
      </c>
      <c r="R379" s="11"/>
      <c r="S379" s="27"/>
    </row>
    <row r="380" spans="1:19" s="15" customFormat="1" ht="16.5" customHeight="1" x14ac:dyDescent="0.2">
      <c r="A380" s="188">
        <v>40862</v>
      </c>
      <c r="B380" s="116">
        <v>11.698</v>
      </c>
      <c r="C380" s="95">
        <f t="shared" si="90"/>
        <v>9.9776640000000008</v>
      </c>
      <c r="D380" s="95">
        <v>2.2999999999999998</v>
      </c>
      <c r="E380" s="95">
        <v>1.6</v>
      </c>
      <c r="F380" s="116">
        <v>309.33600000000001</v>
      </c>
      <c r="G380" s="116">
        <f t="shared" si="91"/>
        <v>0.309336</v>
      </c>
      <c r="H380" s="230">
        <v>711</v>
      </c>
      <c r="I380" s="116">
        <f t="shared" si="92"/>
        <v>0.71099999999999997</v>
      </c>
      <c r="J380" s="230">
        <v>341</v>
      </c>
      <c r="K380" s="95">
        <f t="shared" si="93"/>
        <v>0.34100000000000003</v>
      </c>
      <c r="L380" s="123">
        <f t="shared" si="94"/>
        <v>1.7050000000000003E-2</v>
      </c>
      <c r="M380" s="164">
        <f t="shared" si="95"/>
        <v>0.69999999999999973</v>
      </c>
      <c r="N380" s="165">
        <v>10.23</v>
      </c>
      <c r="O380" s="178">
        <f t="shared" si="96"/>
        <v>1.0263859999999998</v>
      </c>
      <c r="P380" s="178">
        <f t="shared" si="97"/>
        <v>1.03495</v>
      </c>
      <c r="Q380" s="182">
        <f t="shared" si="98"/>
        <v>2.0613359999999998</v>
      </c>
      <c r="R380" s="11"/>
      <c r="S380" s="27"/>
    </row>
    <row r="381" spans="1:19" s="15" customFormat="1" ht="16.5" customHeight="1" x14ac:dyDescent="0.2">
      <c r="A381" s="188">
        <v>40863</v>
      </c>
      <c r="B381" s="116">
        <v>12.042999999999999</v>
      </c>
      <c r="C381" s="95">
        <f t="shared" si="90"/>
        <v>9.8762299999999996</v>
      </c>
      <c r="D381" s="95">
        <v>2.2999999999999998</v>
      </c>
      <c r="E381" s="95">
        <v>1.6</v>
      </c>
      <c r="F381" s="116">
        <v>285.77</v>
      </c>
      <c r="G381" s="116">
        <f t="shared" si="91"/>
        <v>0.28576999999999997</v>
      </c>
      <c r="H381" s="230">
        <v>1181</v>
      </c>
      <c r="I381" s="116">
        <f t="shared" si="92"/>
        <v>1.181</v>
      </c>
      <c r="J381" s="230">
        <v>283</v>
      </c>
      <c r="K381" s="95">
        <f t="shared" si="93"/>
        <v>0.28299999999999997</v>
      </c>
      <c r="L381" s="123">
        <f t="shared" si="94"/>
        <v>1.4149999999999999E-2</v>
      </c>
      <c r="M381" s="164">
        <f t="shared" si="95"/>
        <v>0.69999999999999973</v>
      </c>
      <c r="N381" s="165">
        <v>10.08</v>
      </c>
      <c r="O381" s="178">
        <f t="shared" si="96"/>
        <v>0.9999199999999997</v>
      </c>
      <c r="P381" s="178">
        <f t="shared" si="97"/>
        <v>1.4498499999999999</v>
      </c>
      <c r="Q381" s="182">
        <f t="shared" si="98"/>
        <v>2.4497699999999996</v>
      </c>
      <c r="R381" s="11"/>
      <c r="S381" s="27"/>
    </row>
    <row r="382" spans="1:19" s="15" customFormat="1" ht="16.5" customHeight="1" x14ac:dyDescent="0.2">
      <c r="A382" s="188">
        <v>40864</v>
      </c>
      <c r="B382" s="116">
        <v>10.403</v>
      </c>
      <c r="C382" s="95">
        <f t="shared" si="90"/>
        <v>9.233905</v>
      </c>
      <c r="D382" s="95">
        <v>2.2999999999999998</v>
      </c>
      <c r="E382" s="95">
        <v>1.6</v>
      </c>
      <c r="F382" s="116">
        <v>236.095</v>
      </c>
      <c r="G382" s="116">
        <f t="shared" si="91"/>
        <v>0.236095</v>
      </c>
      <c r="H382" s="230">
        <v>233</v>
      </c>
      <c r="I382" s="116">
        <f t="shared" si="92"/>
        <v>0.23300000000000001</v>
      </c>
      <c r="J382" s="230">
        <v>272</v>
      </c>
      <c r="K382" s="95">
        <f t="shared" si="93"/>
        <v>0.27200000000000002</v>
      </c>
      <c r="L382" s="123">
        <f t="shared" si="94"/>
        <v>1.3600000000000001E-2</v>
      </c>
      <c r="M382" s="164">
        <f t="shared" si="95"/>
        <v>0.69999999999999973</v>
      </c>
      <c r="N382" s="165">
        <v>10.199999999999999</v>
      </c>
      <c r="O382" s="178">
        <f t="shared" si="96"/>
        <v>0.94969499999999973</v>
      </c>
      <c r="P382" s="178">
        <f t="shared" si="97"/>
        <v>0.4914</v>
      </c>
      <c r="Q382" s="182">
        <f t="shared" si="98"/>
        <v>1.4410949999999998</v>
      </c>
      <c r="R382" s="11"/>
      <c r="S382" s="27"/>
    </row>
    <row r="383" spans="1:19" s="15" customFormat="1" ht="16.5" customHeight="1" x14ac:dyDescent="0.2">
      <c r="A383" s="188">
        <v>40865</v>
      </c>
      <c r="B383" s="116">
        <v>11.022</v>
      </c>
      <c r="C383" s="95">
        <f t="shared" si="90"/>
        <v>9.8385010000000008</v>
      </c>
      <c r="D383" s="95">
        <v>2.2999999999999998</v>
      </c>
      <c r="E383" s="95">
        <v>1.6</v>
      </c>
      <c r="F383" s="116">
        <v>164.499</v>
      </c>
      <c r="G383" s="116">
        <f t="shared" si="91"/>
        <v>0.16449900000000001</v>
      </c>
      <c r="H383" s="230">
        <v>319</v>
      </c>
      <c r="I383" s="116">
        <f t="shared" si="92"/>
        <v>0.31900000000000001</v>
      </c>
      <c r="J383" s="230">
        <v>13</v>
      </c>
      <c r="K383" s="95">
        <f t="shared" si="93"/>
        <v>1.2999999999999999E-2</v>
      </c>
      <c r="L383" s="123">
        <f t="shared" si="94"/>
        <v>6.4999999999999997E-4</v>
      </c>
      <c r="M383" s="164">
        <f t="shared" si="95"/>
        <v>0.69999999999999973</v>
      </c>
      <c r="N383" s="165">
        <v>9.5399999999999991</v>
      </c>
      <c r="O383" s="178">
        <f t="shared" si="96"/>
        <v>0.86514899999999972</v>
      </c>
      <c r="P383" s="178">
        <f t="shared" si="97"/>
        <v>0.33135000000000003</v>
      </c>
      <c r="Q383" s="182">
        <f t="shared" si="98"/>
        <v>1.1964989999999998</v>
      </c>
      <c r="R383" s="11"/>
      <c r="S383" s="27"/>
    </row>
    <row r="384" spans="1:19" s="15" customFormat="1" ht="16.5" customHeight="1" x14ac:dyDescent="0.2">
      <c r="A384" s="188">
        <v>40866</v>
      </c>
      <c r="B384" s="116">
        <v>10.973000000000001</v>
      </c>
      <c r="C384" s="95">
        <f t="shared" si="90"/>
        <v>9.4231390000000026</v>
      </c>
      <c r="D384" s="95">
        <v>2.2999999999999998</v>
      </c>
      <c r="E384" s="95">
        <v>1.6</v>
      </c>
      <c r="F384" s="116">
        <v>159.86099999999999</v>
      </c>
      <c r="G384" s="116">
        <f t="shared" si="91"/>
        <v>0.159861</v>
      </c>
      <c r="H384" s="230">
        <v>690</v>
      </c>
      <c r="I384" s="116">
        <f t="shared" si="92"/>
        <v>0.69</v>
      </c>
      <c r="J384" s="230">
        <v>3</v>
      </c>
      <c r="K384" s="95">
        <f t="shared" si="93"/>
        <v>3.0000000000000001E-3</v>
      </c>
      <c r="L384" s="123">
        <f t="shared" si="94"/>
        <v>1.5000000000000001E-4</v>
      </c>
      <c r="M384" s="164">
        <f t="shared" si="95"/>
        <v>0.69999999999999973</v>
      </c>
      <c r="N384" s="165">
        <v>9.74</v>
      </c>
      <c r="O384" s="178">
        <f t="shared" si="96"/>
        <v>0.86001099999999975</v>
      </c>
      <c r="P384" s="178">
        <f t="shared" si="97"/>
        <v>0.69284999999999997</v>
      </c>
      <c r="Q384" s="182">
        <f t="shared" si="98"/>
        <v>1.5528609999999996</v>
      </c>
      <c r="R384" s="11"/>
      <c r="S384" s="27"/>
    </row>
    <row r="385" spans="1:19" s="15" customFormat="1" ht="16.5" customHeight="1" x14ac:dyDescent="0.2">
      <c r="A385" s="188">
        <v>40867</v>
      </c>
      <c r="B385" s="116">
        <v>10.483000000000001</v>
      </c>
      <c r="C385" s="95">
        <f t="shared" si="90"/>
        <v>9.0016110000000022</v>
      </c>
      <c r="D385" s="95">
        <v>2.2999999999999998</v>
      </c>
      <c r="E385" s="95">
        <v>1.6</v>
      </c>
      <c r="F385" s="116">
        <v>168.38900000000001</v>
      </c>
      <c r="G385" s="116">
        <f t="shared" si="91"/>
        <v>0.16838900000000001</v>
      </c>
      <c r="H385" s="230">
        <v>613</v>
      </c>
      <c r="I385" s="116">
        <f t="shared" si="92"/>
        <v>0.61299999999999999</v>
      </c>
      <c r="J385" s="230">
        <v>0</v>
      </c>
      <c r="K385" s="95">
        <f t="shared" si="93"/>
        <v>0</v>
      </c>
      <c r="L385" s="123">
        <f t="shared" si="94"/>
        <v>0</v>
      </c>
      <c r="M385" s="164">
        <f t="shared" si="95"/>
        <v>0.69999999999999973</v>
      </c>
      <c r="N385" s="165">
        <v>9.84</v>
      </c>
      <c r="O385" s="178">
        <f t="shared" si="96"/>
        <v>0.86838899999999974</v>
      </c>
      <c r="P385" s="178">
        <f t="shared" si="97"/>
        <v>0.61299999999999999</v>
      </c>
      <c r="Q385" s="182">
        <f t="shared" si="98"/>
        <v>1.4813889999999996</v>
      </c>
      <c r="R385" s="11"/>
      <c r="S385" s="27"/>
    </row>
    <row r="386" spans="1:19" s="15" customFormat="1" ht="16.5" customHeight="1" x14ac:dyDescent="0.2">
      <c r="A386" s="188">
        <v>40868</v>
      </c>
      <c r="B386" s="116">
        <v>11.946999999999999</v>
      </c>
      <c r="C386" s="95">
        <f t="shared" si="90"/>
        <v>10.126087</v>
      </c>
      <c r="D386" s="95">
        <v>2.2999999999999998</v>
      </c>
      <c r="E386" s="95">
        <v>1.6</v>
      </c>
      <c r="F386" s="116">
        <v>168.91300000000001</v>
      </c>
      <c r="G386" s="116">
        <f t="shared" si="91"/>
        <v>0.16891300000000001</v>
      </c>
      <c r="H386" s="230">
        <v>952</v>
      </c>
      <c r="I386" s="116">
        <f t="shared" si="92"/>
        <v>0.95199999999999996</v>
      </c>
      <c r="J386" s="230">
        <v>157</v>
      </c>
      <c r="K386" s="95">
        <f t="shared" si="93"/>
        <v>0.157</v>
      </c>
      <c r="L386" s="123">
        <f t="shared" si="94"/>
        <v>7.8500000000000011E-3</v>
      </c>
      <c r="M386" s="164">
        <f t="shared" si="95"/>
        <v>0.69999999999999973</v>
      </c>
      <c r="N386" s="165">
        <v>9.44</v>
      </c>
      <c r="O386" s="178">
        <f t="shared" si="96"/>
        <v>0.87676299999999974</v>
      </c>
      <c r="P386" s="178">
        <f t="shared" si="97"/>
        <v>1.1011500000000001</v>
      </c>
      <c r="Q386" s="182">
        <f t="shared" si="98"/>
        <v>1.9779129999999998</v>
      </c>
      <c r="R386" s="11"/>
      <c r="S386" s="27"/>
    </row>
    <row r="387" spans="1:19" s="15" customFormat="1" ht="16.5" customHeight="1" x14ac:dyDescent="0.2">
      <c r="A387" s="188">
        <v>40869</v>
      </c>
      <c r="B387" s="116">
        <v>10.363</v>
      </c>
      <c r="C387" s="95">
        <f t="shared" si="90"/>
        <v>8.8200050000000001</v>
      </c>
      <c r="D387" s="95">
        <v>2.2999999999999998</v>
      </c>
      <c r="E387" s="95">
        <v>1.6</v>
      </c>
      <c r="F387" s="116">
        <v>165.995</v>
      </c>
      <c r="G387" s="116">
        <f t="shared" si="91"/>
        <v>0.165995</v>
      </c>
      <c r="H387" s="230">
        <v>677</v>
      </c>
      <c r="I387" s="116">
        <f t="shared" si="92"/>
        <v>0.67700000000000005</v>
      </c>
      <c r="J387" s="230">
        <v>38</v>
      </c>
      <c r="K387" s="95">
        <f t="shared" si="93"/>
        <v>3.7999999999999999E-2</v>
      </c>
      <c r="L387" s="123">
        <f t="shared" si="94"/>
        <v>1.9E-3</v>
      </c>
      <c r="M387" s="164">
        <f t="shared" si="95"/>
        <v>0.69999999999999973</v>
      </c>
      <c r="N387" s="165">
        <v>9.5399999999999991</v>
      </c>
      <c r="O387" s="178">
        <f t="shared" si="96"/>
        <v>0.86789499999999975</v>
      </c>
      <c r="P387" s="178">
        <f t="shared" si="97"/>
        <v>0.71310000000000007</v>
      </c>
      <c r="Q387" s="182">
        <f t="shared" si="98"/>
        <v>1.5809949999999997</v>
      </c>
      <c r="R387" s="11"/>
      <c r="S387" s="27"/>
    </row>
    <row r="388" spans="1:19" s="15" customFormat="1" ht="16.5" customHeight="1" x14ac:dyDescent="0.2">
      <c r="A388" s="188">
        <v>40870</v>
      </c>
      <c r="B388" s="116">
        <v>10.930999999999999</v>
      </c>
      <c r="C388" s="95">
        <f t="shared" si="90"/>
        <v>9.6886529999999986</v>
      </c>
      <c r="D388" s="95">
        <v>2.2999999999999998</v>
      </c>
      <c r="E388" s="95">
        <v>1.6</v>
      </c>
      <c r="F388" s="116">
        <v>175.34700000000001</v>
      </c>
      <c r="G388" s="116">
        <f t="shared" si="91"/>
        <v>0.175347</v>
      </c>
      <c r="H388" s="230">
        <v>367</v>
      </c>
      <c r="I388" s="116">
        <f t="shared" si="92"/>
        <v>0.36699999999999999</v>
      </c>
      <c r="J388" s="230">
        <v>0</v>
      </c>
      <c r="K388" s="95">
        <f t="shared" si="93"/>
        <v>0</v>
      </c>
      <c r="L388" s="123">
        <f t="shared" si="94"/>
        <v>0</v>
      </c>
      <c r="M388" s="164">
        <f t="shared" si="95"/>
        <v>0.69999999999999973</v>
      </c>
      <c r="N388" s="165">
        <v>10.74</v>
      </c>
      <c r="O388" s="178">
        <f t="shared" si="96"/>
        <v>0.87534699999999976</v>
      </c>
      <c r="P388" s="178">
        <f t="shared" si="97"/>
        <v>0.36699999999999999</v>
      </c>
      <c r="Q388" s="182">
        <f t="shared" si="98"/>
        <v>1.2423469999999996</v>
      </c>
      <c r="R388" s="11"/>
      <c r="S388" s="27"/>
    </row>
    <row r="389" spans="1:19" s="15" customFormat="1" ht="16.5" customHeight="1" x14ac:dyDescent="0.2">
      <c r="A389" s="188">
        <v>40871</v>
      </c>
      <c r="B389" s="116">
        <v>9.0709999999999997</v>
      </c>
      <c r="C389" s="95">
        <f t="shared" si="90"/>
        <v>7.9488450000000004</v>
      </c>
      <c r="D389" s="95">
        <v>2.2999999999999998</v>
      </c>
      <c r="E389" s="95">
        <v>1.6</v>
      </c>
      <c r="F389" s="116">
        <v>152.155</v>
      </c>
      <c r="G389" s="116">
        <f t="shared" si="91"/>
        <v>0.15215500000000001</v>
      </c>
      <c r="H389" s="230">
        <v>270</v>
      </c>
      <c r="I389" s="116">
        <f t="shared" si="92"/>
        <v>0.27</v>
      </c>
      <c r="J389" s="230">
        <v>0</v>
      </c>
      <c r="K389" s="95">
        <f t="shared" si="93"/>
        <v>0</v>
      </c>
      <c r="L389" s="123">
        <f t="shared" si="94"/>
        <v>0</v>
      </c>
      <c r="M389" s="164">
        <f t="shared" si="95"/>
        <v>0.69999999999999973</v>
      </c>
      <c r="N389" s="165">
        <v>8.94</v>
      </c>
      <c r="O389" s="178">
        <f t="shared" si="96"/>
        <v>0.85215499999999977</v>
      </c>
      <c r="P389" s="178">
        <f t="shared" si="97"/>
        <v>0.27</v>
      </c>
      <c r="Q389" s="182">
        <f t="shared" si="98"/>
        <v>1.1221549999999998</v>
      </c>
      <c r="R389" s="11"/>
      <c r="S389" s="27"/>
    </row>
    <row r="390" spans="1:19" s="15" customFormat="1" ht="16.5" customHeight="1" x14ac:dyDescent="0.2">
      <c r="A390" s="188">
        <v>40872</v>
      </c>
      <c r="B390" s="116">
        <v>9.1780000000000008</v>
      </c>
      <c r="C390" s="95">
        <f t="shared" si="90"/>
        <v>8.2597500000000021</v>
      </c>
      <c r="D390" s="95">
        <v>2.2999999999999998</v>
      </c>
      <c r="E390" s="95">
        <v>1.6</v>
      </c>
      <c r="F390" s="116">
        <v>154.25</v>
      </c>
      <c r="G390" s="116">
        <f t="shared" si="91"/>
        <v>0.15425</v>
      </c>
      <c r="H390" s="230">
        <v>64</v>
      </c>
      <c r="I390" s="116">
        <f t="shared" si="92"/>
        <v>6.4000000000000001E-2</v>
      </c>
      <c r="J390" s="230">
        <v>0</v>
      </c>
      <c r="K390" s="95">
        <f t="shared" si="93"/>
        <v>0</v>
      </c>
      <c r="L390" s="123">
        <f t="shared" si="94"/>
        <v>0</v>
      </c>
      <c r="M390" s="164">
        <f t="shared" si="95"/>
        <v>0.69999999999999973</v>
      </c>
      <c r="N390" s="165">
        <v>8.39</v>
      </c>
      <c r="O390" s="178">
        <f t="shared" si="96"/>
        <v>0.85424999999999973</v>
      </c>
      <c r="P390" s="178">
        <f t="shared" si="97"/>
        <v>6.4000000000000001E-2</v>
      </c>
      <c r="Q390" s="182">
        <f t="shared" si="98"/>
        <v>0.91824999999999979</v>
      </c>
      <c r="R390" s="11"/>
      <c r="S390" s="27"/>
    </row>
    <row r="391" spans="1:19" s="15" customFormat="1" ht="16.5" customHeight="1" x14ac:dyDescent="0.2">
      <c r="A391" s="188">
        <v>40873</v>
      </c>
      <c r="B391" s="116">
        <v>9.7880000000000003</v>
      </c>
      <c r="C391" s="95">
        <f t="shared" si="90"/>
        <v>8.9222340000000013</v>
      </c>
      <c r="D391" s="95">
        <v>2.2999999999999998</v>
      </c>
      <c r="E391" s="95">
        <v>1.6</v>
      </c>
      <c r="F391" s="116">
        <v>157.76599999999999</v>
      </c>
      <c r="G391" s="116">
        <f t="shared" si="91"/>
        <v>0.15776599999999999</v>
      </c>
      <c r="H391" s="230">
        <v>8</v>
      </c>
      <c r="I391" s="116">
        <f t="shared" si="92"/>
        <v>8.0000000000000002E-3</v>
      </c>
      <c r="J391" s="230">
        <v>0</v>
      </c>
      <c r="K391" s="95">
        <f t="shared" si="93"/>
        <v>0</v>
      </c>
      <c r="L391" s="123">
        <f t="shared" si="94"/>
        <v>0</v>
      </c>
      <c r="M391" s="164">
        <f t="shared" si="95"/>
        <v>0.69999999999999973</v>
      </c>
      <c r="N391" s="165">
        <v>8.4700000000000006</v>
      </c>
      <c r="O391" s="178">
        <f t="shared" si="96"/>
        <v>0.8577659999999997</v>
      </c>
      <c r="P391" s="178">
        <f t="shared" si="97"/>
        <v>8.0000000000000002E-3</v>
      </c>
      <c r="Q391" s="182">
        <f t="shared" si="98"/>
        <v>0.8657659999999997</v>
      </c>
      <c r="R391" s="11"/>
      <c r="S391" s="27"/>
    </row>
    <row r="392" spans="1:19" s="15" customFormat="1" ht="16.5" customHeight="1" x14ac:dyDescent="0.2">
      <c r="A392" s="188">
        <v>40874</v>
      </c>
      <c r="B392" s="116">
        <v>9.5030000000000001</v>
      </c>
      <c r="C392" s="95">
        <f t="shared" si="90"/>
        <v>8.6272840000000013</v>
      </c>
      <c r="D392" s="95">
        <v>2.2999999999999998</v>
      </c>
      <c r="E392" s="95">
        <v>1.6</v>
      </c>
      <c r="F392" s="116">
        <v>167.71600000000001</v>
      </c>
      <c r="G392" s="116">
        <f t="shared" si="91"/>
        <v>0.167716</v>
      </c>
      <c r="H392" s="230">
        <v>8</v>
      </c>
      <c r="I392" s="116">
        <f t="shared" si="92"/>
        <v>8.0000000000000002E-3</v>
      </c>
      <c r="J392" s="230">
        <v>0</v>
      </c>
      <c r="K392" s="95">
        <f t="shared" si="93"/>
        <v>0</v>
      </c>
      <c r="L392" s="123">
        <f t="shared" si="94"/>
        <v>0</v>
      </c>
      <c r="M392" s="164">
        <f t="shared" si="95"/>
        <v>0.69999999999999973</v>
      </c>
      <c r="N392" s="165">
        <v>9.08</v>
      </c>
      <c r="O392" s="178">
        <f t="shared" si="96"/>
        <v>0.86771599999999971</v>
      </c>
      <c r="P392" s="178">
        <f t="shared" si="97"/>
        <v>8.0000000000000002E-3</v>
      </c>
      <c r="Q392" s="182">
        <f t="shared" si="98"/>
        <v>0.87571599999999972</v>
      </c>
      <c r="R392" s="11"/>
      <c r="S392" s="27"/>
    </row>
    <row r="393" spans="1:19" s="15" customFormat="1" ht="16.5" customHeight="1" x14ac:dyDescent="0.2">
      <c r="A393" s="188">
        <v>40875</v>
      </c>
      <c r="B393" s="116">
        <v>12.775</v>
      </c>
      <c r="C393" s="95">
        <f t="shared" si="90"/>
        <v>10.884835000000001</v>
      </c>
      <c r="D393" s="95">
        <v>2.2999999999999998</v>
      </c>
      <c r="E393" s="95">
        <v>1.6</v>
      </c>
      <c r="F393" s="116">
        <v>168.16499999999999</v>
      </c>
      <c r="G393" s="116">
        <f t="shared" si="91"/>
        <v>0.16816499999999998</v>
      </c>
      <c r="H393" s="230">
        <v>1022</v>
      </c>
      <c r="I393" s="116">
        <f t="shared" si="92"/>
        <v>1.022</v>
      </c>
      <c r="J393" s="230">
        <v>53</v>
      </c>
      <c r="K393" s="95">
        <f t="shared" si="93"/>
        <v>5.2999999999999999E-2</v>
      </c>
      <c r="L393" s="123">
        <f t="shared" si="94"/>
        <v>2.65E-3</v>
      </c>
      <c r="M393" s="164">
        <f t="shared" si="95"/>
        <v>0.69999999999999973</v>
      </c>
      <c r="N393" s="165">
        <v>9.48</v>
      </c>
      <c r="O393" s="178">
        <f t="shared" si="96"/>
        <v>0.87081499999999967</v>
      </c>
      <c r="P393" s="178">
        <f t="shared" si="97"/>
        <v>1.0723499999999999</v>
      </c>
      <c r="Q393" s="182">
        <f t="shared" si="98"/>
        <v>1.9431649999999996</v>
      </c>
      <c r="R393" s="11"/>
      <c r="S393" s="27"/>
    </row>
    <row r="394" spans="1:19" s="15" customFormat="1" ht="16.5" customHeight="1" x14ac:dyDescent="0.2">
      <c r="A394" s="188">
        <v>40876</v>
      </c>
      <c r="B394" s="116">
        <v>10.468</v>
      </c>
      <c r="C394" s="95">
        <f t="shared" si="90"/>
        <v>9.5731320000000011</v>
      </c>
      <c r="D394" s="95">
        <v>2.2999999999999998</v>
      </c>
      <c r="E394" s="95">
        <v>1.6</v>
      </c>
      <c r="F394" s="116">
        <v>186.86799999999999</v>
      </c>
      <c r="G394" s="116">
        <f t="shared" si="91"/>
        <v>0.18686800000000001</v>
      </c>
      <c r="H394" s="230">
        <v>8</v>
      </c>
      <c r="I394" s="116">
        <f t="shared" si="92"/>
        <v>8.0000000000000002E-3</v>
      </c>
      <c r="J394" s="230">
        <v>249</v>
      </c>
      <c r="K394" s="95">
        <f t="shared" si="93"/>
        <v>0.249</v>
      </c>
      <c r="L394" s="123">
        <f t="shared" si="94"/>
        <v>1.2450000000000001E-2</v>
      </c>
      <c r="M394" s="164">
        <f t="shared" si="95"/>
        <v>0.69999999999999973</v>
      </c>
      <c r="N394" s="165">
        <v>10.220000000000001</v>
      </c>
      <c r="O394" s="178">
        <f t="shared" si="96"/>
        <v>0.89931799999999973</v>
      </c>
      <c r="P394" s="178">
        <f t="shared" si="97"/>
        <v>0.24455000000000002</v>
      </c>
      <c r="Q394" s="182">
        <f t="shared" si="98"/>
        <v>1.1438679999999997</v>
      </c>
      <c r="R394" s="11"/>
      <c r="S394" s="27"/>
    </row>
    <row r="395" spans="1:19" s="15" customFormat="1" ht="16.5" customHeight="1" thickBot="1" x14ac:dyDescent="0.25">
      <c r="A395" s="189">
        <v>40877</v>
      </c>
      <c r="B395" s="152">
        <v>12.557</v>
      </c>
      <c r="C395" s="153">
        <f t="shared" si="90"/>
        <v>10.482563000000001</v>
      </c>
      <c r="D395" s="153">
        <v>2.2999999999999998</v>
      </c>
      <c r="E395" s="153">
        <v>1.6</v>
      </c>
      <c r="F395" s="152">
        <v>169.43700000000001</v>
      </c>
      <c r="G395" s="152">
        <f t="shared" si="91"/>
        <v>0.169437</v>
      </c>
      <c r="H395" s="231">
        <v>1205</v>
      </c>
      <c r="I395" s="152">
        <f t="shared" si="92"/>
        <v>1.2050000000000001</v>
      </c>
      <c r="J395" s="231">
        <v>6</v>
      </c>
      <c r="K395" s="153">
        <f t="shared" si="93"/>
        <v>6.0000000000000001E-3</v>
      </c>
      <c r="L395" s="156">
        <f t="shared" si="94"/>
        <v>3.0000000000000003E-4</v>
      </c>
      <c r="M395" s="169">
        <f t="shared" si="95"/>
        <v>0.69999999999999973</v>
      </c>
      <c r="N395" s="170">
        <v>10.1</v>
      </c>
      <c r="O395" s="190">
        <f t="shared" si="96"/>
        <v>0.86973699999999976</v>
      </c>
      <c r="P395" s="190">
        <f t="shared" si="97"/>
        <v>1.2107000000000001</v>
      </c>
      <c r="Q395" s="191">
        <f t="shared" si="98"/>
        <v>2.0804369999999999</v>
      </c>
      <c r="R395" s="11"/>
      <c r="S395" s="27"/>
    </row>
    <row r="396" spans="1:19" s="15" customFormat="1" x14ac:dyDescent="0.2">
      <c r="A396" s="171"/>
      <c r="B396" s="172"/>
      <c r="C396" s="63"/>
      <c r="D396" s="173"/>
      <c r="E396" s="173"/>
      <c r="F396" s="173"/>
      <c r="G396" s="173"/>
      <c r="H396" s="63"/>
      <c r="I396" s="63"/>
      <c r="J396" s="63"/>
      <c r="K396" s="63"/>
      <c r="L396" s="171"/>
      <c r="M396" s="173"/>
      <c r="N396" s="173"/>
      <c r="O396" s="63"/>
      <c r="P396" s="63"/>
      <c r="Q396" s="63"/>
      <c r="R396" s="11"/>
      <c r="S396" s="27"/>
    </row>
    <row r="397" spans="1:19" s="15" customFormat="1" x14ac:dyDescent="0.2">
      <c r="A397" s="171"/>
      <c r="B397" s="172"/>
      <c r="C397" s="63"/>
      <c r="D397" s="173"/>
      <c r="E397" s="173"/>
      <c r="F397" s="173"/>
      <c r="G397" s="173"/>
      <c r="H397" s="63"/>
      <c r="I397" s="63"/>
      <c r="J397" s="63"/>
      <c r="K397" s="63"/>
      <c r="L397" s="171"/>
      <c r="M397" s="173"/>
      <c r="N397" s="173"/>
      <c r="O397" s="63"/>
      <c r="P397" s="63"/>
      <c r="Q397" s="63"/>
      <c r="R397" s="11"/>
      <c r="S397" s="27"/>
    </row>
    <row r="398" spans="1:19" s="15" customFormat="1" ht="13.5" thickBot="1" x14ac:dyDescent="0.25">
      <c r="A398" s="171"/>
      <c r="B398" s="172"/>
      <c r="C398" s="63"/>
      <c r="D398" s="173"/>
      <c r="E398" s="173"/>
      <c r="F398" s="173"/>
      <c r="G398" s="173"/>
      <c r="H398" s="63"/>
      <c r="I398" s="63"/>
      <c r="J398" s="63"/>
      <c r="K398" s="63"/>
      <c r="L398" s="171"/>
      <c r="M398" s="173"/>
      <c r="N398" s="173"/>
      <c r="O398" s="63"/>
      <c r="P398" s="63"/>
      <c r="Q398" s="63"/>
      <c r="R398" s="11"/>
      <c r="S398" s="27"/>
    </row>
    <row r="399" spans="1:19" s="15" customFormat="1" ht="36.75" customHeight="1" x14ac:dyDescent="0.2">
      <c r="A399" s="422" t="s">
        <v>0</v>
      </c>
      <c r="B399" s="428" t="s">
        <v>5</v>
      </c>
      <c r="C399" s="422" t="s">
        <v>7</v>
      </c>
      <c r="D399" s="422" t="s">
        <v>9</v>
      </c>
      <c r="E399" s="422" t="s">
        <v>32</v>
      </c>
      <c r="F399" s="422" t="s">
        <v>12</v>
      </c>
      <c r="G399" s="422" t="s">
        <v>12</v>
      </c>
      <c r="H399" s="422" t="s">
        <v>11</v>
      </c>
      <c r="I399" s="422" t="s">
        <v>11</v>
      </c>
      <c r="J399" s="422" t="s">
        <v>15</v>
      </c>
      <c r="K399" s="422" t="s">
        <v>52</v>
      </c>
      <c r="L399" s="422" t="s">
        <v>61</v>
      </c>
      <c r="M399" s="431" t="s">
        <v>62</v>
      </c>
      <c r="N399" s="422" t="s">
        <v>63</v>
      </c>
      <c r="O399" s="422" t="s">
        <v>64</v>
      </c>
      <c r="P399" s="422" t="s">
        <v>65</v>
      </c>
      <c r="Q399" s="422" t="s">
        <v>66</v>
      </c>
      <c r="R399" s="11"/>
      <c r="S399" s="27"/>
    </row>
    <row r="400" spans="1:19" s="15" customFormat="1" ht="11.25" x14ac:dyDescent="0.2">
      <c r="A400" s="423"/>
      <c r="B400" s="429"/>
      <c r="C400" s="423"/>
      <c r="D400" s="425"/>
      <c r="E400" s="425"/>
      <c r="F400" s="425"/>
      <c r="G400" s="425"/>
      <c r="H400" s="423"/>
      <c r="I400" s="423"/>
      <c r="J400" s="423"/>
      <c r="K400" s="423"/>
      <c r="L400" s="423"/>
      <c r="M400" s="432"/>
      <c r="N400" s="425"/>
      <c r="O400" s="423"/>
      <c r="P400" s="423"/>
      <c r="Q400" s="423"/>
      <c r="R400" s="11"/>
      <c r="S400" s="27"/>
    </row>
    <row r="401" spans="1:19" s="15" customFormat="1" ht="12" thickBot="1" x14ac:dyDescent="0.25">
      <c r="A401" s="427"/>
      <c r="B401" s="430"/>
      <c r="C401" s="424"/>
      <c r="D401" s="426"/>
      <c r="E401" s="426"/>
      <c r="F401" s="426"/>
      <c r="G401" s="426"/>
      <c r="H401" s="424"/>
      <c r="I401" s="424"/>
      <c r="J401" s="424"/>
      <c r="K401" s="424"/>
      <c r="L401" s="427"/>
      <c r="M401" s="433"/>
      <c r="N401" s="426"/>
      <c r="O401" s="424"/>
      <c r="P401" s="424"/>
      <c r="Q401" s="424"/>
      <c r="R401" s="11"/>
      <c r="S401" s="27"/>
    </row>
    <row r="402" spans="1:19" s="15" customFormat="1" ht="15.75" customHeight="1" x14ac:dyDescent="0.2">
      <c r="A402" s="204">
        <v>40878</v>
      </c>
      <c r="B402" s="118">
        <v>10.675000000000001</v>
      </c>
      <c r="C402" s="94">
        <f>B402-G402-I402-M402</f>
        <v>9.8635410000000014</v>
      </c>
      <c r="D402" s="94">
        <v>2</v>
      </c>
      <c r="E402" s="119">
        <v>1.4</v>
      </c>
      <c r="F402" s="232">
        <v>160.459</v>
      </c>
      <c r="G402" s="118">
        <f>F402/1000</f>
        <v>0.16045899999999999</v>
      </c>
      <c r="H402" s="233">
        <v>51</v>
      </c>
      <c r="I402" s="118">
        <f>H402/1000</f>
        <v>5.0999999999999997E-2</v>
      </c>
      <c r="J402" s="233">
        <v>72</v>
      </c>
      <c r="K402" s="119">
        <f>J402/1000</f>
        <v>7.1999999999999995E-2</v>
      </c>
      <c r="L402" s="120">
        <f>K402*0.05</f>
        <v>3.5999999999999999E-3</v>
      </c>
      <c r="M402" s="121">
        <f>D402-E402</f>
        <v>0.60000000000000009</v>
      </c>
      <c r="N402" s="89">
        <v>9.65</v>
      </c>
      <c r="O402" s="142">
        <f>G402+L402+M402</f>
        <v>0.76405900000000004</v>
      </c>
      <c r="P402" s="142">
        <f>I402+K402-L402</f>
        <v>0.11939999999999999</v>
      </c>
      <c r="Q402" s="143">
        <f>O402+P402</f>
        <v>0.88345899999999999</v>
      </c>
      <c r="R402" s="11"/>
      <c r="S402" s="27"/>
    </row>
    <row r="403" spans="1:19" s="15" customFormat="1" ht="15.75" customHeight="1" x14ac:dyDescent="0.2">
      <c r="A403" s="148">
        <v>40879</v>
      </c>
      <c r="B403" s="116">
        <v>11.599</v>
      </c>
      <c r="C403" s="95">
        <f t="shared" ref="C403:C432" si="99">B403-G403-I403-M403</f>
        <v>10.056463000000001</v>
      </c>
      <c r="D403" s="95">
        <v>2</v>
      </c>
      <c r="E403" s="95">
        <v>1.4</v>
      </c>
      <c r="F403" s="234">
        <v>149.53700000000001</v>
      </c>
      <c r="G403" s="116">
        <f t="shared" ref="G403:G432" si="100">F403/1000</f>
        <v>0.149537</v>
      </c>
      <c r="H403" s="235">
        <v>793</v>
      </c>
      <c r="I403" s="116">
        <f t="shared" ref="I403:I432" si="101">H403/1000</f>
        <v>0.79300000000000004</v>
      </c>
      <c r="J403" s="235">
        <v>0</v>
      </c>
      <c r="K403" s="95">
        <f t="shared" ref="K403:K432" si="102">J403/1000</f>
        <v>0</v>
      </c>
      <c r="L403" s="123">
        <f t="shared" ref="L403:L432" si="103">K403*0.05</f>
        <v>0</v>
      </c>
      <c r="M403" s="124">
        <f t="shared" ref="M403:M432" si="104">D403-E403</f>
        <v>0.60000000000000009</v>
      </c>
      <c r="N403" s="73">
        <v>9.6999999999999993</v>
      </c>
      <c r="O403" s="144">
        <f t="shared" ref="O403:O432" si="105">G403+L403+M403</f>
        <v>0.74953700000000012</v>
      </c>
      <c r="P403" s="144">
        <f t="shared" ref="P403:P432" si="106">I403+K403-L403</f>
        <v>0.79300000000000004</v>
      </c>
      <c r="Q403" s="145">
        <f>O403+P403</f>
        <v>1.5425370000000003</v>
      </c>
      <c r="R403" s="11"/>
      <c r="S403" s="27"/>
    </row>
    <row r="404" spans="1:19" s="15" customFormat="1" ht="15.75" customHeight="1" x14ac:dyDescent="0.2">
      <c r="A404" s="148">
        <v>40880</v>
      </c>
      <c r="B404" s="116">
        <v>10.305999999999999</v>
      </c>
      <c r="C404" s="95">
        <f t="shared" si="99"/>
        <v>9.5171069999999993</v>
      </c>
      <c r="D404" s="95">
        <v>2</v>
      </c>
      <c r="E404" s="95">
        <v>1.4</v>
      </c>
      <c r="F404" s="236">
        <v>166.893</v>
      </c>
      <c r="G404" s="116">
        <f t="shared" si="100"/>
        <v>0.16689300000000001</v>
      </c>
      <c r="H404" s="235">
        <v>22</v>
      </c>
      <c r="I404" s="116">
        <f t="shared" si="101"/>
        <v>2.1999999999999999E-2</v>
      </c>
      <c r="J404" s="235">
        <v>0</v>
      </c>
      <c r="K404" s="95">
        <f t="shared" si="102"/>
        <v>0</v>
      </c>
      <c r="L404" s="123">
        <f t="shared" si="103"/>
        <v>0</v>
      </c>
      <c r="M404" s="124">
        <f t="shared" si="104"/>
        <v>0.60000000000000009</v>
      </c>
      <c r="N404" s="73">
        <v>9.26</v>
      </c>
      <c r="O404" s="144">
        <f t="shared" si="105"/>
        <v>0.76689300000000005</v>
      </c>
      <c r="P404" s="144">
        <f t="shared" si="106"/>
        <v>2.1999999999999999E-2</v>
      </c>
      <c r="Q404" s="145">
        <f t="shared" ref="Q404:Q432" si="107">O404+P404</f>
        <v>0.78889300000000007</v>
      </c>
      <c r="R404" s="11"/>
      <c r="S404" s="27"/>
    </row>
    <row r="405" spans="1:19" s="15" customFormat="1" ht="15.75" customHeight="1" x14ac:dyDescent="0.2">
      <c r="A405" s="148">
        <v>40881</v>
      </c>
      <c r="B405" s="116">
        <v>10.18</v>
      </c>
      <c r="C405" s="95">
        <f t="shared" si="99"/>
        <v>9.41465</v>
      </c>
      <c r="D405" s="95">
        <v>2</v>
      </c>
      <c r="E405" s="95">
        <v>1.4</v>
      </c>
      <c r="F405" s="234">
        <v>164.35</v>
      </c>
      <c r="G405" s="116">
        <f t="shared" si="100"/>
        <v>0.16435</v>
      </c>
      <c r="H405" s="235">
        <v>1</v>
      </c>
      <c r="I405" s="116">
        <f t="shared" si="101"/>
        <v>1E-3</v>
      </c>
      <c r="J405" s="235">
        <v>0</v>
      </c>
      <c r="K405" s="95">
        <f t="shared" si="102"/>
        <v>0</v>
      </c>
      <c r="L405" s="123">
        <f t="shared" si="103"/>
        <v>0</v>
      </c>
      <c r="M405" s="124">
        <f t="shared" si="104"/>
        <v>0.60000000000000009</v>
      </c>
      <c r="N405" s="73">
        <v>9.24</v>
      </c>
      <c r="O405" s="144">
        <f t="shared" si="105"/>
        <v>0.76435000000000008</v>
      </c>
      <c r="P405" s="144">
        <f t="shared" si="106"/>
        <v>1E-3</v>
      </c>
      <c r="Q405" s="145">
        <f t="shared" si="107"/>
        <v>0.76535000000000009</v>
      </c>
      <c r="R405" s="11"/>
      <c r="S405" s="27"/>
    </row>
    <row r="406" spans="1:19" s="15" customFormat="1" ht="15.75" customHeight="1" x14ac:dyDescent="0.2">
      <c r="A406" s="148">
        <v>40882</v>
      </c>
      <c r="B406" s="116">
        <v>11.872999999999999</v>
      </c>
      <c r="C406" s="95">
        <f t="shared" si="99"/>
        <v>10.637162</v>
      </c>
      <c r="D406" s="95">
        <v>2</v>
      </c>
      <c r="E406" s="95">
        <v>1.4</v>
      </c>
      <c r="F406" s="236">
        <v>168.83799999999999</v>
      </c>
      <c r="G406" s="116">
        <f t="shared" si="100"/>
        <v>0.16883799999999999</v>
      </c>
      <c r="H406" s="235">
        <v>467</v>
      </c>
      <c r="I406" s="116">
        <f t="shared" si="101"/>
        <v>0.46700000000000003</v>
      </c>
      <c r="J406" s="235">
        <v>0</v>
      </c>
      <c r="K406" s="95">
        <f t="shared" si="102"/>
        <v>0</v>
      </c>
      <c r="L406" s="123">
        <f t="shared" si="103"/>
        <v>0</v>
      </c>
      <c r="M406" s="124">
        <f t="shared" si="104"/>
        <v>0.60000000000000009</v>
      </c>
      <c r="N406" s="73">
        <v>9.51</v>
      </c>
      <c r="O406" s="144">
        <f t="shared" si="105"/>
        <v>0.76883800000000013</v>
      </c>
      <c r="P406" s="144">
        <f t="shared" si="106"/>
        <v>0.46700000000000003</v>
      </c>
      <c r="Q406" s="145">
        <f t="shared" si="107"/>
        <v>1.2358380000000002</v>
      </c>
      <c r="R406" s="11"/>
      <c r="S406" s="27"/>
    </row>
    <row r="407" spans="1:19" s="15" customFormat="1" ht="15.75" customHeight="1" x14ac:dyDescent="0.2">
      <c r="A407" s="148">
        <v>40883</v>
      </c>
      <c r="B407" s="116">
        <v>11.018000000000001</v>
      </c>
      <c r="C407" s="95">
        <f t="shared" si="99"/>
        <v>9.6260640000000013</v>
      </c>
      <c r="D407" s="95">
        <v>2</v>
      </c>
      <c r="E407" s="95">
        <v>1.4</v>
      </c>
      <c r="F407" s="234">
        <v>159.93600000000001</v>
      </c>
      <c r="G407" s="116">
        <f t="shared" si="100"/>
        <v>0.15993599999999999</v>
      </c>
      <c r="H407" s="235">
        <v>632</v>
      </c>
      <c r="I407" s="116">
        <f t="shared" si="101"/>
        <v>0.63200000000000001</v>
      </c>
      <c r="J407" s="235">
        <v>0</v>
      </c>
      <c r="K407" s="95">
        <f t="shared" si="102"/>
        <v>0</v>
      </c>
      <c r="L407" s="123">
        <f t="shared" si="103"/>
        <v>0</v>
      </c>
      <c r="M407" s="124">
        <f t="shared" si="104"/>
        <v>0.60000000000000009</v>
      </c>
      <c r="N407" s="73">
        <v>10.039999999999999</v>
      </c>
      <c r="O407" s="144">
        <f t="shared" si="105"/>
        <v>0.75993600000000006</v>
      </c>
      <c r="P407" s="144">
        <f t="shared" si="106"/>
        <v>0.63200000000000001</v>
      </c>
      <c r="Q407" s="145">
        <f t="shared" si="107"/>
        <v>1.3919360000000001</v>
      </c>
      <c r="R407" s="11"/>
      <c r="S407" s="27"/>
    </row>
    <row r="408" spans="1:19" s="15" customFormat="1" ht="15.75" customHeight="1" x14ac:dyDescent="0.2">
      <c r="A408" s="148">
        <v>40884</v>
      </c>
      <c r="B408" s="116">
        <v>11.587</v>
      </c>
      <c r="C408" s="95">
        <f t="shared" si="99"/>
        <v>10.167596</v>
      </c>
      <c r="D408" s="95">
        <v>2</v>
      </c>
      <c r="E408" s="95">
        <v>1.4</v>
      </c>
      <c r="F408" s="236">
        <v>162.404</v>
      </c>
      <c r="G408" s="116">
        <f t="shared" si="100"/>
        <v>0.16240399999999999</v>
      </c>
      <c r="H408" s="235">
        <v>657</v>
      </c>
      <c r="I408" s="116">
        <f t="shared" si="101"/>
        <v>0.65700000000000003</v>
      </c>
      <c r="J408" s="235">
        <v>90</v>
      </c>
      <c r="K408" s="95">
        <f t="shared" si="102"/>
        <v>0.09</v>
      </c>
      <c r="L408" s="123">
        <f t="shared" si="103"/>
        <v>4.4999999999999997E-3</v>
      </c>
      <c r="M408" s="124">
        <f t="shared" si="104"/>
        <v>0.60000000000000009</v>
      </c>
      <c r="N408" s="73">
        <v>10.23</v>
      </c>
      <c r="O408" s="144">
        <f t="shared" si="105"/>
        <v>0.76690400000000003</v>
      </c>
      <c r="P408" s="144">
        <f t="shared" si="106"/>
        <v>0.74250000000000005</v>
      </c>
      <c r="Q408" s="145">
        <f t="shared" si="107"/>
        <v>1.509404</v>
      </c>
      <c r="R408" s="11"/>
      <c r="S408" s="27"/>
    </row>
    <row r="409" spans="1:19" s="15" customFormat="1" ht="15.75" customHeight="1" x14ac:dyDescent="0.2">
      <c r="A409" s="148">
        <v>40885</v>
      </c>
      <c r="B409" s="116">
        <v>11.037000000000001</v>
      </c>
      <c r="C409" s="95">
        <f t="shared" si="99"/>
        <v>9.5565680000000022</v>
      </c>
      <c r="D409" s="95">
        <v>2</v>
      </c>
      <c r="E409" s="95">
        <v>1.4</v>
      </c>
      <c r="F409" s="234">
        <v>161.43199999999999</v>
      </c>
      <c r="G409" s="116">
        <f t="shared" si="100"/>
        <v>0.16143199999999999</v>
      </c>
      <c r="H409" s="235">
        <v>719</v>
      </c>
      <c r="I409" s="116">
        <f t="shared" si="101"/>
        <v>0.71899999999999997</v>
      </c>
      <c r="J409" s="235">
        <v>96</v>
      </c>
      <c r="K409" s="95">
        <f t="shared" si="102"/>
        <v>9.6000000000000002E-2</v>
      </c>
      <c r="L409" s="123">
        <f t="shared" si="103"/>
        <v>4.8000000000000004E-3</v>
      </c>
      <c r="M409" s="124">
        <f t="shared" si="104"/>
        <v>0.60000000000000009</v>
      </c>
      <c r="N409" s="73">
        <v>9.69</v>
      </c>
      <c r="O409" s="144">
        <f t="shared" si="105"/>
        <v>0.76623200000000002</v>
      </c>
      <c r="P409" s="144">
        <f t="shared" si="106"/>
        <v>0.81019999999999992</v>
      </c>
      <c r="Q409" s="145">
        <f t="shared" si="107"/>
        <v>1.5764320000000001</v>
      </c>
      <c r="R409" s="11"/>
      <c r="S409" s="27"/>
    </row>
    <row r="410" spans="1:19" s="15" customFormat="1" ht="15.75" customHeight="1" x14ac:dyDescent="0.2">
      <c r="A410" s="148">
        <v>40886</v>
      </c>
      <c r="B410" s="116">
        <v>11.433</v>
      </c>
      <c r="C410" s="95">
        <f t="shared" si="99"/>
        <v>10.260601000000001</v>
      </c>
      <c r="D410" s="95">
        <v>2</v>
      </c>
      <c r="E410" s="95">
        <v>1.4</v>
      </c>
      <c r="F410" s="236">
        <v>154.399</v>
      </c>
      <c r="G410" s="116">
        <f t="shared" si="100"/>
        <v>0.15439900000000001</v>
      </c>
      <c r="H410" s="235">
        <v>418</v>
      </c>
      <c r="I410" s="116">
        <f t="shared" si="101"/>
        <v>0.41799999999999998</v>
      </c>
      <c r="J410" s="235">
        <v>31</v>
      </c>
      <c r="K410" s="95">
        <f t="shared" si="102"/>
        <v>3.1E-2</v>
      </c>
      <c r="L410" s="123">
        <f t="shared" si="103"/>
        <v>1.5500000000000002E-3</v>
      </c>
      <c r="M410" s="124">
        <f t="shared" si="104"/>
        <v>0.60000000000000009</v>
      </c>
      <c r="N410" s="73">
        <v>9.6199999999999992</v>
      </c>
      <c r="O410" s="144">
        <f t="shared" si="105"/>
        <v>0.75594900000000009</v>
      </c>
      <c r="P410" s="144">
        <f t="shared" si="106"/>
        <v>0.44744999999999996</v>
      </c>
      <c r="Q410" s="145">
        <f t="shared" si="107"/>
        <v>1.2033990000000001</v>
      </c>
      <c r="R410" s="11"/>
      <c r="S410" s="27"/>
    </row>
    <row r="411" spans="1:19" s="15" customFormat="1" ht="15.75" customHeight="1" x14ac:dyDescent="0.2">
      <c r="A411" s="148">
        <v>40887</v>
      </c>
      <c r="B411" s="116">
        <v>10.210000000000001</v>
      </c>
      <c r="C411" s="95">
        <f t="shared" si="99"/>
        <v>8.8229350000000011</v>
      </c>
      <c r="D411" s="95">
        <v>2</v>
      </c>
      <c r="E411" s="95">
        <v>1.4</v>
      </c>
      <c r="F411" s="234">
        <v>158.065</v>
      </c>
      <c r="G411" s="116">
        <f t="shared" si="100"/>
        <v>0.15806500000000001</v>
      </c>
      <c r="H411" s="235">
        <v>629</v>
      </c>
      <c r="I411" s="116">
        <f t="shared" si="101"/>
        <v>0.629</v>
      </c>
      <c r="J411" s="235">
        <v>1</v>
      </c>
      <c r="K411" s="95">
        <f t="shared" si="102"/>
        <v>1E-3</v>
      </c>
      <c r="L411" s="123">
        <f t="shared" si="103"/>
        <v>5.0000000000000002E-5</v>
      </c>
      <c r="M411" s="124">
        <f t="shared" si="104"/>
        <v>0.60000000000000009</v>
      </c>
      <c r="N411" s="73">
        <v>9.27</v>
      </c>
      <c r="O411" s="144">
        <f t="shared" si="105"/>
        <v>0.75811500000000009</v>
      </c>
      <c r="P411" s="144">
        <f t="shared" si="106"/>
        <v>0.62995000000000001</v>
      </c>
      <c r="Q411" s="145">
        <f t="shared" si="107"/>
        <v>1.3880650000000001</v>
      </c>
      <c r="R411" s="11"/>
      <c r="S411" s="27"/>
    </row>
    <row r="412" spans="1:19" s="15" customFormat="1" ht="15.75" customHeight="1" x14ac:dyDescent="0.2">
      <c r="A412" s="148">
        <v>40888</v>
      </c>
      <c r="B412" s="116">
        <v>13.253</v>
      </c>
      <c r="C412" s="95">
        <f t="shared" si="99"/>
        <v>12.480079</v>
      </c>
      <c r="D412" s="95">
        <v>2</v>
      </c>
      <c r="E412" s="95">
        <v>1.4</v>
      </c>
      <c r="F412" s="236">
        <v>165.92099999999999</v>
      </c>
      <c r="G412" s="116">
        <f t="shared" si="100"/>
        <v>0.16592099999999999</v>
      </c>
      <c r="H412" s="235">
        <v>7</v>
      </c>
      <c r="I412" s="116">
        <f t="shared" si="101"/>
        <v>7.0000000000000001E-3</v>
      </c>
      <c r="J412" s="235">
        <v>2</v>
      </c>
      <c r="K412" s="95">
        <f t="shared" si="102"/>
        <v>2E-3</v>
      </c>
      <c r="L412" s="123">
        <f t="shared" si="103"/>
        <v>1E-4</v>
      </c>
      <c r="M412" s="124">
        <f t="shared" si="104"/>
        <v>0.60000000000000009</v>
      </c>
      <c r="N412" s="73">
        <v>9.14</v>
      </c>
      <c r="O412" s="144">
        <f t="shared" si="105"/>
        <v>0.76602100000000006</v>
      </c>
      <c r="P412" s="144">
        <f t="shared" si="106"/>
        <v>8.9000000000000017E-3</v>
      </c>
      <c r="Q412" s="145">
        <f t="shared" si="107"/>
        <v>0.77492100000000008</v>
      </c>
      <c r="R412" s="11"/>
      <c r="S412" s="27"/>
    </row>
    <row r="413" spans="1:19" s="15" customFormat="1" ht="15.75" customHeight="1" x14ac:dyDescent="0.2">
      <c r="A413" s="148">
        <v>40889</v>
      </c>
      <c r="B413" s="116">
        <v>11.473000000000001</v>
      </c>
      <c r="C413" s="95">
        <f t="shared" si="99"/>
        <v>10.014685000000002</v>
      </c>
      <c r="D413" s="95">
        <v>2</v>
      </c>
      <c r="E413" s="95">
        <v>1.4</v>
      </c>
      <c r="F413" s="234">
        <v>168.315</v>
      </c>
      <c r="G413" s="116">
        <f t="shared" si="100"/>
        <v>0.16831499999999999</v>
      </c>
      <c r="H413" s="235">
        <v>690</v>
      </c>
      <c r="I413" s="116">
        <f t="shared" si="101"/>
        <v>0.69</v>
      </c>
      <c r="J413" s="235">
        <v>48</v>
      </c>
      <c r="K413" s="95">
        <f t="shared" si="102"/>
        <v>4.8000000000000001E-2</v>
      </c>
      <c r="L413" s="123">
        <f t="shared" si="103"/>
        <v>2.4000000000000002E-3</v>
      </c>
      <c r="M413" s="124">
        <f t="shared" si="104"/>
        <v>0.60000000000000009</v>
      </c>
      <c r="N413" s="73">
        <v>9.56</v>
      </c>
      <c r="O413" s="144">
        <f t="shared" si="105"/>
        <v>0.77071500000000004</v>
      </c>
      <c r="P413" s="144">
        <f t="shared" si="106"/>
        <v>0.73560000000000003</v>
      </c>
      <c r="Q413" s="145">
        <f t="shared" si="107"/>
        <v>1.5063150000000001</v>
      </c>
      <c r="R413" s="11"/>
      <c r="S413" s="27"/>
    </row>
    <row r="414" spans="1:19" s="15" customFormat="1" ht="15.75" customHeight="1" x14ac:dyDescent="0.2">
      <c r="A414" s="148">
        <v>40890</v>
      </c>
      <c r="B414" s="116">
        <v>11.561999999999999</v>
      </c>
      <c r="C414" s="95">
        <f t="shared" si="99"/>
        <v>10.127669999999998</v>
      </c>
      <c r="D414" s="95">
        <v>2</v>
      </c>
      <c r="E414" s="95">
        <v>1.4</v>
      </c>
      <c r="F414" s="236">
        <v>162.33000000000001</v>
      </c>
      <c r="G414" s="116">
        <f t="shared" si="100"/>
        <v>0.16233</v>
      </c>
      <c r="H414" s="235">
        <v>672</v>
      </c>
      <c r="I414" s="116">
        <f t="shared" si="101"/>
        <v>0.67200000000000004</v>
      </c>
      <c r="J414" s="235">
        <v>0</v>
      </c>
      <c r="K414" s="95">
        <f t="shared" si="102"/>
        <v>0</v>
      </c>
      <c r="L414" s="123">
        <f t="shared" si="103"/>
        <v>0</v>
      </c>
      <c r="M414" s="124">
        <f t="shared" si="104"/>
        <v>0.60000000000000009</v>
      </c>
      <c r="N414" s="73">
        <v>9.5399999999999991</v>
      </c>
      <c r="O414" s="144">
        <f t="shared" si="105"/>
        <v>0.76233000000000006</v>
      </c>
      <c r="P414" s="144">
        <f t="shared" si="106"/>
        <v>0.67200000000000004</v>
      </c>
      <c r="Q414" s="145">
        <f t="shared" si="107"/>
        <v>1.4343300000000001</v>
      </c>
      <c r="R414" s="11"/>
      <c r="S414" s="27"/>
    </row>
    <row r="415" spans="1:19" s="15" customFormat="1" ht="15.75" customHeight="1" x14ac:dyDescent="0.2">
      <c r="A415" s="148">
        <v>40891</v>
      </c>
      <c r="B415" s="116">
        <v>13.515000000000001</v>
      </c>
      <c r="C415" s="95">
        <f t="shared" si="99"/>
        <v>12.086344</v>
      </c>
      <c r="D415" s="95">
        <v>2</v>
      </c>
      <c r="E415" s="95">
        <v>1.4</v>
      </c>
      <c r="F415" s="234">
        <v>161.65600000000001</v>
      </c>
      <c r="G415" s="116">
        <f t="shared" si="100"/>
        <v>0.16165599999999999</v>
      </c>
      <c r="H415" s="235">
        <v>667</v>
      </c>
      <c r="I415" s="116">
        <f t="shared" si="101"/>
        <v>0.66700000000000004</v>
      </c>
      <c r="J415" s="235">
        <v>0</v>
      </c>
      <c r="K415" s="95">
        <f t="shared" si="102"/>
        <v>0</v>
      </c>
      <c r="L415" s="123">
        <f t="shared" si="103"/>
        <v>0</v>
      </c>
      <c r="M415" s="124">
        <f t="shared" si="104"/>
        <v>0.60000000000000009</v>
      </c>
      <c r="N415" s="73">
        <v>9.43</v>
      </c>
      <c r="O415" s="144">
        <f t="shared" si="105"/>
        <v>0.76165600000000011</v>
      </c>
      <c r="P415" s="144">
        <f t="shared" si="106"/>
        <v>0.66700000000000004</v>
      </c>
      <c r="Q415" s="145">
        <f t="shared" si="107"/>
        <v>1.4286560000000001</v>
      </c>
      <c r="R415" s="11"/>
      <c r="S415" s="27"/>
    </row>
    <row r="416" spans="1:19" s="15" customFormat="1" ht="15.75" customHeight="1" x14ac:dyDescent="0.2">
      <c r="A416" s="148">
        <v>40892</v>
      </c>
      <c r="B416" s="116">
        <v>17.673999999999999</v>
      </c>
      <c r="C416" s="95">
        <f t="shared" si="99"/>
        <v>16.208193999999999</v>
      </c>
      <c r="D416" s="95">
        <v>2</v>
      </c>
      <c r="E416" s="95">
        <v>1.4</v>
      </c>
      <c r="F416" s="236">
        <v>161.80600000000001</v>
      </c>
      <c r="G416" s="116">
        <f t="shared" si="100"/>
        <v>0.16180600000000001</v>
      </c>
      <c r="H416" s="235">
        <v>704</v>
      </c>
      <c r="I416" s="116">
        <f t="shared" si="101"/>
        <v>0.70399999999999996</v>
      </c>
      <c r="J416" s="235">
        <v>125</v>
      </c>
      <c r="K416" s="95">
        <f t="shared" si="102"/>
        <v>0.125</v>
      </c>
      <c r="L416" s="123">
        <f t="shared" si="103"/>
        <v>6.2500000000000003E-3</v>
      </c>
      <c r="M416" s="124">
        <f t="shared" si="104"/>
        <v>0.60000000000000009</v>
      </c>
      <c r="N416" s="73">
        <v>9.4600000000000009</v>
      </c>
      <c r="O416" s="144">
        <f t="shared" si="105"/>
        <v>0.76805600000000007</v>
      </c>
      <c r="P416" s="144">
        <f t="shared" si="106"/>
        <v>0.82274999999999998</v>
      </c>
      <c r="Q416" s="145">
        <f t="shared" si="107"/>
        <v>1.5908060000000002</v>
      </c>
      <c r="R416" s="11"/>
      <c r="S416" s="27"/>
    </row>
    <row r="417" spans="1:19" s="15" customFormat="1" ht="15.75" customHeight="1" x14ac:dyDescent="0.2">
      <c r="A417" s="148">
        <v>40893</v>
      </c>
      <c r="B417" s="116">
        <v>12.930999999999999</v>
      </c>
      <c r="C417" s="95">
        <f t="shared" si="99"/>
        <v>11.333458</v>
      </c>
      <c r="D417" s="95">
        <v>2</v>
      </c>
      <c r="E417" s="95">
        <v>1.4</v>
      </c>
      <c r="F417" s="234">
        <v>157.542</v>
      </c>
      <c r="G417" s="116">
        <f t="shared" si="100"/>
        <v>0.15754200000000002</v>
      </c>
      <c r="H417" s="235">
        <v>840</v>
      </c>
      <c r="I417" s="116">
        <f t="shared" si="101"/>
        <v>0.84</v>
      </c>
      <c r="J417" s="235">
        <v>131</v>
      </c>
      <c r="K417" s="95">
        <f t="shared" si="102"/>
        <v>0.13100000000000001</v>
      </c>
      <c r="L417" s="123">
        <f t="shared" si="103"/>
        <v>6.5500000000000003E-3</v>
      </c>
      <c r="M417" s="124">
        <f t="shared" si="104"/>
        <v>0.60000000000000009</v>
      </c>
      <c r="N417" s="73">
        <v>9.2799999999999994</v>
      </c>
      <c r="O417" s="144">
        <f t="shared" si="105"/>
        <v>0.7640920000000001</v>
      </c>
      <c r="P417" s="144">
        <f t="shared" si="106"/>
        <v>0.96445000000000003</v>
      </c>
      <c r="Q417" s="145">
        <f t="shared" si="107"/>
        <v>1.728542</v>
      </c>
      <c r="R417" s="11"/>
      <c r="S417" s="27"/>
    </row>
    <row r="418" spans="1:19" s="15" customFormat="1" ht="15.75" customHeight="1" x14ac:dyDescent="0.2">
      <c r="A418" s="148">
        <v>40894</v>
      </c>
      <c r="B418" s="116">
        <v>10.272</v>
      </c>
      <c r="C418" s="95">
        <f t="shared" si="99"/>
        <v>8.9038280000000007</v>
      </c>
      <c r="D418" s="95">
        <v>2</v>
      </c>
      <c r="E418" s="95">
        <v>1.4</v>
      </c>
      <c r="F418" s="236">
        <v>165.172</v>
      </c>
      <c r="G418" s="116">
        <f t="shared" si="100"/>
        <v>0.16517199999999999</v>
      </c>
      <c r="H418" s="235">
        <v>603</v>
      </c>
      <c r="I418" s="116">
        <f t="shared" si="101"/>
        <v>0.60299999999999998</v>
      </c>
      <c r="J418" s="235">
        <v>4</v>
      </c>
      <c r="K418" s="95">
        <f t="shared" si="102"/>
        <v>4.0000000000000001E-3</v>
      </c>
      <c r="L418" s="123">
        <f t="shared" si="103"/>
        <v>2.0000000000000001E-4</v>
      </c>
      <c r="M418" s="124">
        <f t="shared" si="104"/>
        <v>0.60000000000000009</v>
      </c>
      <c r="N418" s="73">
        <v>8.91</v>
      </c>
      <c r="O418" s="144">
        <f t="shared" si="105"/>
        <v>0.76537200000000005</v>
      </c>
      <c r="P418" s="144">
        <f t="shared" si="106"/>
        <v>0.60680000000000001</v>
      </c>
      <c r="Q418" s="145">
        <f t="shared" si="107"/>
        <v>1.3721719999999999</v>
      </c>
      <c r="R418" s="11"/>
      <c r="S418" s="27"/>
    </row>
    <row r="419" spans="1:19" s="15" customFormat="1" ht="15.75" customHeight="1" x14ac:dyDescent="0.2">
      <c r="A419" s="148">
        <v>40895</v>
      </c>
      <c r="B419" s="116">
        <v>9.9320000000000004</v>
      </c>
      <c r="C419" s="95">
        <f t="shared" si="99"/>
        <v>9.1668600000000016</v>
      </c>
      <c r="D419" s="95">
        <v>2</v>
      </c>
      <c r="E419" s="95">
        <v>1.4</v>
      </c>
      <c r="F419" s="234">
        <v>158.13999999999999</v>
      </c>
      <c r="G419" s="116">
        <f t="shared" si="100"/>
        <v>0.15813999999999998</v>
      </c>
      <c r="H419" s="235">
        <v>7</v>
      </c>
      <c r="I419" s="116">
        <f t="shared" si="101"/>
        <v>7.0000000000000001E-3</v>
      </c>
      <c r="J419" s="235">
        <v>103</v>
      </c>
      <c r="K419" s="95">
        <f t="shared" si="102"/>
        <v>0.10299999999999999</v>
      </c>
      <c r="L419" s="123">
        <f t="shared" si="103"/>
        <v>5.1500000000000001E-3</v>
      </c>
      <c r="M419" s="124">
        <f t="shared" si="104"/>
        <v>0.60000000000000009</v>
      </c>
      <c r="N419" s="73">
        <v>8.76</v>
      </c>
      <c r="O419" s="144">
        <f t="shared" si="105"/>
        <v>0.76329000000000002</v>
      </c>
      <c r="P419" s="144">
        <f t="shared" si="106"/>
        <v>0.10485</v>
      </c>
      <c r="Q419" s="145">
        <f t="shared" si="107"/>
        <v>0.86814000000000002</v>
      </c>
      <c r="R419" s="11"/>
      <c r="S419" s="27"/>
    </row>
    <row r="420" spans="1:19" s="15" customFormat="1" ht="15.75" customHeight="1" x14ac:dyDescent="0.2">
      <c r="A420" s="148">
        <v>40896</v>
      </c>
      <c r="B420" s="116">
        <v>11.125</v>
      </c>
      <c r="C420" s="95">
        <f t="shared" si="99"/>
        <v>9.5402960000000014</v>
      </c>
      <c r="D420" s="95">
        <v>2</v>
      </c>
      <c r="E420" s="95">
        <v>1.4</v>
      </c>
      <c r="F420" s="236">
        <v>162.70400000000001</v>
      </c>
      <c r="G420" s="116">
        <f t="shared" si="100"/>
        <v>0.16270400000000002</v>
      </c>
      <c r="H420" s="235">
        <v>822</v>
      </c>
      <c r="I420" s="116">
        <f t="shared" si="101"/>
        <v>0.82199999999999995</v>
      </c>
      <c r="J420" s="235">
        <v>4</v>
      </c>
      <c r="K420" s="95">
        <f t="shared" si="102"/>
        <v>4.0000000000000001E-3</v>
      </c>
      <c r="L420" s="123">
        <f t="shared" si="103"/>
        <v>2.0000000000000001E-4</v>
      </c>
      <c r="M420" s="124">
        <f t="shared" si="104"/>
        <v>0.60000000000000009</v>
      </c>
      <c r="N420" s="73">
        <v>8.5500000000000007</v>
      </c>
      <c r="O420" s="144">
        <f t="shared" si="105"/>
        <v>0.76290400000000014</v>
      </c>
      <c r="P420" s="144">
        <f t="shared" si="106"/>
        <v>0.82579999999999998</v>
      </c>
      <c r="Q420" s="145">
        <f t="shared" si="107"/>
        <v>1.5887040000000001</v>
      </c>
      <c r="R420" s="11"/>
      <c r="S420" s="27"/>
    </row>
    <row r="421" spans="1:19" s="15" customFormat="1" ht="15.75" customHeight="1" x14ac:dyDescent="0.2">
      <c r="A421" s="148">
        <v>40897</v>
      </c>
      <c r="B421" s="116">
        <v>10.766</v>
      </c>
      <c r="C421" s="95">
        <f t="shared" si="99"/>
        <v>9.2558249999999997</v>
      </c>
      <c r="D421" s="95">
        <v>2</v>
      </c>
      <c r="E421" s="95">
        <v>1.4</v>
      </c>
      <c r="F421" s="234">
        <v>154.17500000000001</v>
      </c>
      <c r="G421" s="116">
        <f t="shared" si="100"/>
        <v>0.15417500000000001</v>
      </c>
      <c r="H421" s="235">
        <v>756</v>
      </c>
      <c r="I421" s="116">
        <f t="shared" si="101"/>
        <v>0.75600000000000001</v>
      </c>
      <c r="J421" s="235">
        <v>115</v>
      </c>
      <c r="K421" s="95">
        <f t="shared" si="102"/>
        <v>0.115</v>
      </c>
      <c r="L421" s="123">
        <f t="shared" si="103"/>
        <v>5.7500000000000008E-3</v>
      </c>
      <c r="M421" s="124">
        <f t="shared" si="104"/>
        <v>0.60000000000000009</v>
      </c>
      <c r="N421" s="73">
        <v>8.6199999999999992</v>
      </c>
      <c r="O421" s="144">
        <f t="shared" si="105"/>
        <v>0.75992500000000007</v>
      </c>
      <c r="P421" s="144">
        <f t="shared" si="106"/>
        <v>0.86524999999999996</v>
      </c>
      <c r="Q421" s="145">
        <f t="shared" si="107"/>
        <v>1.625175</v>
      </c>
      <c r="R421" s="11"/>
      <c r="S421" s="27"/>
    </row>
    <row r="422" spans="1:19" s="15" customFormat="1" ht="15.75" customHeight="1" x14ac:dyDescent="0.2">
      <c r="A422" s="148">
        <v>40898</v>
      </c>
      <c r="B422" s="116">
        <v>10.486000000000001</v>
      </c>
      <c r="C422" s="95">
        <f t="shared" si="99"/>
        <v>8.9741240000000015</v>
      </c>
      <c r="D422" s="95">
        <v>2</v>
      </c>
      <c r="E422" s="95">
        <v>1.4</v>
      </c>
      <c r="F422" s="236">
        <v>153.876</v>
      </c>
      <c r="G422" s="116">
        <f t="shared" si="100"/>
        <v>0.15387600000000001</v>
      </c>
      <c r="H422" s="235">
        <v>758</v>
      </c>
      <c r="I422" s="116">
        <f t="shared" si="101"/>
        <v>0.75800000000000001</v>
      </c>
      <c r="J422" s="235">
        <v>121</v>
      </c>
      <c r="K422" s="95">
        <f t="shared" si="102"/>
        <v>0.121</v>
      </c>
      <c r="L422" s="123">
        <f t="shared" si="103"/>
        <v>6.0499999999999998E-3</v>
      </c>
      <c r="M422" s="124">
        <f t="shared" si="104"/>
        <v>0.60000000000000009</v>
      </c>
      <c r="N422" s="73">
        <v>8.51</v>
      </c>
      <c r="O422" s="144">
        <f t="shared" si="105"/>
        <v>0.7599260000000001</v>
      </c>
      <c r="P422" s="144">
        <f t="shared" si="106"/>
        <v>0.87295</v>
      </c>
      <c r="Q422" s="145">
        <f t="shared" si="107"/>
        <v>1.632876</v>
      </c>
      <c r="R422" s="11"/>
      <c r="S422" s="27"/>
    </row>
    <row r="423" spans="1:19" s="15" customFormat="1" ht="15.75" customHeight="1" x14ac:dyDescent="0.2">
      <c r="A423" s="148">
        <v>40899</v>
      </c>
      <c r="B423" s="116">
        <v>9.8290000000000006</v>
      </c>
      <c r="C423" s="95">
        <f t="shared" si="99"/>
        <v>8.5686550000000015</v>
      </c>
      <c r="D423" s="95">
        <v>2</v>
      </c>
      <c r="E423" s="95">
        <v>1.4</v>
      </c>
      <c r="F423" s="234">
        <v>156.345</v>
      </c>
      <c r="G423" s="116">
        <f t="shared" si="100"/>
        <v>0.15634500000000001</v>
      </c>
      <c r="H423" s="235">
        <v>504</v>
      </c>
      <c r="I423" s="116">
        <f t="shared" si="101"/>
        <v>0.504</v>
      </c>
      <c r="J423" s="235">
        <v>76</v>
      </c>
      <c r="K423" s="95">
        <f t="shared" si="102"/>
        <v>7.5999999999999998E-2</v>
      </c>
      <c r="L423" s="123">
        <f t="shared" si="103"/>
        <v>3.8E-3</v>
      </c>
      <c r="M423" s="124">
        <f t="shared" si="104"/>
        <v>0.60000000000000009</v>
      </c>
      <c r="N423" s="73">
        <v>8.86</v>
      </c>
      <c r="O423" s="144">
        <f t="shared" si="105"/>
        <v>0.76014500000000007</v>
      </c>
      <c r="P423" s="144">
        <f t="shared" si="106"/>
        <v>0.57619999999999993</v>
      </c>
      <c r="Q423" s="145">
        <f t="shared" si="107"/>
        <v>1.3363450000000001</v>
      </c>
      <c r="R423" s="11"/>
      <c r="S423" s="27"/>
    </row>
    <row r="424" spans="1:19" s="15" customFormat="1" ht="15.75" customHeight="1" x14ac:dyDescent="0.2">
      <c r="A424" s="148">
        <v>40900</v>
      </c>
      <c r="B424" s="116">
        <v>10.275</v>
      </c>
      <c r="C424" s="95">
        <f t="shared" si="99"/>
        <v>8.9011469999999999</v>
      </c>
      <c r="D424" s="95">
        <v>2</v>
      </c>
      <c r="E424" s="95">
        <v>1.4</v>
      </c>
      <c r="F424" s="236">
        <v>162.85300000000001</v>
      </c>
      <c r="G424" s="116">
        <f t="shared" si="100"/>
        <v>0.162853</v>
      </c>
      <c r="H424" s="235">
        <v>611</v>
      </c>
      <c r="I424" s="116">
        <f t="shared" si="101"/>
        <v>0.61099999999999999</v>
      </c>
      <c r="J424" s="235">
        <v>195</v>
      </c>
      <c r="K424" s="95">
        <f t="shared" si="102"/>
        <v>0.19500000000000001</v>
      </c>
      <c r="L424" s="123">
        <f t="shared" si="103"/>
        <v>9.7500000000000017E-3</v>
      </c>
      <c r="M424" s="124">
        <f t="shared" si="104"/>
        <v>0.60000000000000009</v>
      </c>
      <c r="N424" s="73">
        <v>8.3800000000000008</v>
      </c>
      <c r="O424" s="144">
        <f t="shared" si="105"/>
        <v>0.77260300000000015</v>
      </c>
      <c r="P424" s="144">
        <f t="shared" si="106"/>
        <v>0.79625000000000001</v>
      </c>
      <c r="Q424" s="145">
        <f t="shared" si="107"/>
        <v>1.5688530000000003</v>
      </c>
      <c r="R424" s="11"/>
      <c r="S424" s="27"/>
    </row>
    <row r="425" spans="1:19" s="15" customFormat="1" ht="15.75" customHeight="1" x14ac:dyDescent="0.2">
      <c r="A425" s="148">
        <v>40901</v>
      </c>
      <c r="B425" s="116">
        <v>9.3209999999999997</v>
      </c>
      <c r="C425" s="95">
        <f t="shared" si="99"/>
        <v>8.5058670000000003</v>
      </c>
      <c r="D425" s="95">
        <v>2</v>
      </c>
      <c r="E425" s="95">
        <v>1.4</v>
      </c>
      <c r="F425" s="234">
        <v>161.13300000000001</v>
      </c>
      <c r="G425" s="116">
        <f t="shared" si="100"/>
        <v>0.161133</v>
      </c>
      <c r="H425" s="235">
        <v>54</v>
      </c>
      <c r="I425" s="116">
        <f t="shared" si="101"/>
        <v>5.3999999999999999E-2</v>
      </c>
      <c r="J425" s="235">
        <v>0</v>
      </c>
      <c r="K425" s="95">
        <f t="shared" si="102"/>
        <v>0</v>
      </c>
      <c r="L425" s="123">
        <f t="shared" si="103"/>
        <v>0</v>
      </c>
      <c r="M425" s="124">
        <f t="shared" si="104"/>
        <v>0.60000000000000009</v>
      </c>
      <c r="N425" s="73">
        <v>7.99</v>
      </c>
      <c r="O425" s="144">
        <f t="shared" si="105"/>
        <v>0.76113300000000006</v>
      </c>
      <c r="P425" s="144">
        <f t="shared" si="106"/>
        <v>5.3999999999999999E-2</v>
      </c>
      <c r="Q425" s="145">
        <f t="shared" si="107"/>
        <v>0.81513300000000011</v>
      </c>
      <c r="R425" s="11"/>
      <c r="S425" s="27"/>
    </row>
    <row r="426" spans="1:19" s="15" customFormat="1" ht="15.75" customHeight="1" x14ac:dyDescent="0.2">
      <c r="A426" s="148">
        <v>40902</v>
      </c>
      <c r="B426" s="116">
        <v>8.8109999999999999</v>
      </c>
      <c r="C426" s="95">
        <f t="shared" si="99"/>
        <v>7.2859650000000009</v>
      </c>
      <c r="D426" s="95">
        <v>2</v>
      </c>
      <c r="E426" s="95">
        <v>1.4</v>
      </c>
      <c r="F426" s="236">
        <v>140.035</v>
      </c>
      <c r="G426" s="116">
        <f t="shared" si="100"/>
        <v>0.14003499999999999</v>
      </c>
      <c r="H426" s="235">
        <v>785</v>
      </c>
      <c r="I426" s="116">
        <f t="shared" si="101"/>
        <v>0.78500000000000003</v>
      </c>
      <c r="J426" s="235">
        <v>0</v>
      </c>
      <c r="K426" s="95">
        <f t="shared" si="102"/>
        <v>0</v>
      </c>
      <c r="L426" s="123">
        <f t="shared" si="103"/>
        <v>0</v>
      </c>
      <c r="M426" s="124">
        <f t="shared" si="104"/>
        <v>0.60000000000000009</v>
      </c>
      <c r="N426" s="73">
        <v>7</v>
      </c>
      <c r="O426" s="144">
        <f t="shared" si="105"/>
        <v>0.74003500000000011</v>
      </c>
      <c r="P426" s="144">
        <f t="shared" si="106"/>
        <v>0.78500000000000003</v>
      </c>
      <c r="Q426" s="145">
        <f t="shared" si="107"/>
        <v>1.5250350000000001</v>
      </c>
      <c r="R426" s="11"/>
      <c r="S426" s="27"/>
    </row>
    <row r="427" spans="1:19" s="15" customFormat="1" ht="15.75" customHeight="1" x14ac:dyDescent="0.2">
      <c r="A427" s="148">
        <v>40903</v>
      </c>
      <c r="B427" s="116">
        <v>8.7189999999999994</v>
      </c>
      <c r="C427" s="95">
        <f t="shared" si="99"/>
        <v>7.952240999999999</v>
      </c>
      <c r="D427" s="95">
        <v>2</v>
      </c>
      <c r="E427" s="95">
        <v>1.4</v>
      </c>
      <c r="F427" s="234">
        <v>160.75899999999999</v>
      </c>
      <c r="G427" s="116">
        <f t="shared" si="100"/>
        <v>0.16075899999999999</v>
      </c>
      <c r="H427" s="235">
        <v>6</v>
      </c>
      <c r="I427" s="116">
        <f t="shared" si="101"/>
        <v>6.0000000000000001E-3</v>
      </c>
      <c r="J427" s="235">
        <v>0</v>
      </c>
      <c r="K427" s="95">
        <f t="shared" si="102"/>
        <v>0</v>
      </c>
      <c r="L427" s="123">
        <f t="shared" si="103"/>
        <v>0</v>
      </c>
      <c r="M427" s="124">
        <f t="shared" si="104"/>
        <v>0.60000000000000009</v>
      </c>
      <c r="N427" s="73">
        <v>7.74</v>
      </c>
      <c r="O427" s="144">
        <f t="shared" si="105"/>
        <v>0.76075900000000007</v>
      </c>
      <c r="P427" s="144">
        <f t="shared" si="106"/>
        <v>6.0000000000000001E-3</v>
      </c>
      <c r="Q427" s="145">
        <f t="shared" si="107"/>
        <v>0.76675900000000008</v>
      </c>
      <c r="R427" s="11"/>
      <c r="S427" s="27"/>
    </row>
    <row r="428" spans="1:19" s="15" customFormat="1" ht="15.75" customHeight="1" x14ac:dyDescent="0.2">
      <c r="A428" s="148">
        <v>40904</v>
      </c>
      <c r="B428" s="116">
        <v>9.6869999999999994</v>
      </c>
      <c r="C428" s="95">
        <f t="shared" si="99"/>
        <v>8.1258169999999996</v>
      </c>
      <c r="D428" s="95">
        <v>2</v>
      </c>
      <c r="E428" s="95">
        <v>1.4</v>
      </c>
      <c r="F428" s="236">
        <v>151.18299999999999</v>
      </c>
      <c r="G428" s="116">
        <f t="shared" si="100"/>
        <v>0.15118299999999998</v>
      </c>
      <c r="H428" s="235">
        <v>810</v>
      </c>
      <c r="I428" s="116">
        <f t="shared" si="101"/>
        <v>0.81</v>
      </c>
      <c r="J428" s="235">
        <v>0</v>
      </c>
      <c r="K428" s="95">
        <f t="shared" si="102"/>
        <v>0</v>
      </c>
      <c r="L428" s="123">
        <f t="shared" si="103"/>
        <v>0</v>
      </c>
      <c r="M428" s="124">
        <f t="shared" si="104"/>
        <v>0.60000000000000009</v>
      </c>
      <c r="N428" s="73">
        <v>8.3699999999999992</v>
      </c>
      <c r="O428" s="144">
        <f t="shared" si="105"/>
        <v>0.75118300000000005</v>
      </c>
      <c r="P428" s="144">
        <f t="shared" si="106"/>
        <v>0.81</v>
      </c>
      <c r="Q428" s="145">
        <f t="shared" si="107"/>
        <v>1.5611830000000002</v>
      </c>
      <c r="R428" s="11"/>
      <c r="S428" s="27"/>
    </row>
    <row r="429" spans="1:19" s="15" customFormat="1" ht="15.75" customHeight="1" x14ac:dyDescent="0.2">
      <c r="A429" s="148">
        <v>40905</v>
      </c>
      <c r="B429" s="116">
        <v>10.51</v>
      </c>
      <c r="C429" s="95">
        <f t="shared" si="99"/>
        <v>8.9745059999999999</v>
      </c>
      <c r="D429" s="95">
        <v>2</v>
      </c>
      <c r="E429" s="95">
        <v>1.4</v>
      </c>
      <c r="F429" s="234">
        <v>156.494</v>
      </c>
      <c r="G429" s="116">
        <f t="shared" si="100"/>
        <v>0.15649399999999999</v>
      </c>
      <c r="H429" s="235">
        <v>779</v>
      </c>
      <c r="I429" s="116">
        <f t="shared" si="101"/>
        <v>0.77900000000000003</v>
      </c>
      <c r="J429" s="235">
        <v>0</v>
      </c>
      <c r="K429" s="95">
        <f t="shared" si="102"/>
        <v>0</v>
      </c>
      <c r="L429" s="123">
        <f t="shared" si="103"/>
        <v>0</v>
      </c>
      <c r="M429" s="124">
        <f t="shared" si="104"/>
        <v>0.60000000000000009</v>
      </c>
      <c r="N429" s="73">
        <v>8.75</v>
      </c>
      <c r="O429" s="144">
        <f t="shared" si="105"/>
        <v>0.75649400000000011</v>
      </c>
      <c r="P429" s="144">
        <f t="shared" si="106"/>
        <v>0.77900000000000003</v>
      </c>
      <c r="Q429" s="145">
        <f t="shared" si="107"/>
        <v>1.5354940000000001</v>
      </c>
      <c r="R429" s="11"/>
      <c r="S429" s="27"/>
    </row>
    <row r="430" spans="1:19" s="15" customFormat="1" ht="15.75" customHeight="1" x14ac:dyDescent="0.2">
      <c r="A430" s="148">
        <v>40906</v>
      </c>
      <c r="B430" s="116">
        <v>8.6829999999999998</v>
      </c>
      <c r="C430" s="95">
        <f t="shared" si="99"/>
        <v>7.9219000000000008</v>
      </c>
      <c r="D430" s="95">
        <v>2</v>
      </c>
      <c r="E430" s="95">
        <v>1.4</v>
      </c>
      <c r="F430" s="236">
        <v>154.1</v>
      </c>
      <c r="G430" s="116">
        <f t="shared" si="100"/>
        <v>0.15409999999999999</v>
      </c>
      <c r="H430" s="235">
        <v>7</v>
      </c>
      <c r="I430" s="116">
        <f t="shared" si="101"/>
        <v>7.0000000000000001E-3</v>
      </c>
      <c r="J430" s="235">
        <v>45</v>
      </c>
      <c r="K430" s="95">
        <f t="shared" si="102"/>
        <v>4.4999999999999998E-2</v>
      </c>
      <c r="L430" s="123">
        <f t="shared" si="103"/>
        <v>2.2499999999999998E-3</v>
      </c>
      <c r="M430" s="124">
        <f t="shared" si="104"/>
        <v>0.60000000000000009</v>
      </c>
      <c r="N430" s="73">
        <v>8.2200000000000006</v>
      </c>
      <c r="O430" s="144">
        <f t="shared" si="105"/>
        <v>0.75635000000000008</v>
      </c>
      <c r="P430" s="144">
        <f t="shared" si="106"/>
        <v>4.9749999999999996E-2</v>
      </c>
      <c r="Q430" s="145">
        <f t="shared" si="107"/>
        <v>0.80610000000000004</v>
      </c>
      <c r="R430" s="11"/>
      <c r="S430" s="27"/>
    </row>
    <row r="431" spans="1:19" s="15" customFormat="1" ht="15.75" customHeight="1" x14ac:dyDescent="0.2">
      <c r="A431" s="148">
        <v>40907</v>
      </c>
      <c r="B431" s="116">
        <v>10.257999999999999</v>
      </c>
      <c r="C431" s="95">
        <f t="shared" si="99"/>
        <v>8.8047579999999996</v>
      </c>
      <c r="D431" s="95">
        <v>2</v>
      </c>
      <c r="E431" s="95">
        <v>1.4</v>
      </c>
      <c r="F431" s="234">
        <v>157.24199999999999</v>
      </c>
      <c r="G431" s="116">
        <f t="shared" si="100"/>
        <v>0.15724199999999999</v>
      </c>
      <c r="H431" s="235">
        <v>696</v>
      </c>
      <c r="I431" s="116">
        <f t="shared" si="101"/>
        <v>0.69599999999999995</v>
      </c>
      <c r="J431" s="235">
        <v>0</v>
      </c>
      <c r="K431" s="95">
        <f t="shared" si="102"/>
        <v>0</v>
      </c>
      <c r="L431" s="123">
        <f t="shared" si="103"/>
        <v>0</v>
      </c>
      <c r="M431" s="124">
        <f t="shared" si="104"/>
        <v>0.60000000000000009</v>
      </c>
      <c r="N431" s="73">
        <v>7.91</v>
      </c>
      <c r="O431" s="144">
        <f t="shared" si="105"/>
        <v>0.75724200000000008</v>
      </c>
      <c r="P431" s="144">
        <f t="shared" si="106"/>
        <v>0.69599999999999995</v>
      </c>
      <c r="Q431" s="145">
        <f t="shared" si="107"/>
        <v>1.4532419999999999</v>
      </c>
      <c r="R431" s="11"/>
      <c r="S431" s="27"/>
    </row>
    <row r="432" spans="1:19" s="15" customFormat="1" ht="15.75" customHeight="1" thickBot="1" x14ac:dyDescent="0.25">
      <c r="A432" s="237">
        <v>40908</v>
      </c>
      <c r="B432" s="152">
        <v>9.1839999999999993</v>
      </c>
      <c r="C432" s="238">
        <f t="shared" si="99"/>
        <v>8.4081620000000008</v>
      </c>
      <c r="D432" s="238">
        <v>2</v>
      </c>
      <c r="E432" s="153">
        <v>1.4</v>
      </c>
      <c r="F432" s="239">
        <v>168.83799999999999</v>
      </c>
      <c r="G432" s="152">
        <f t="shared" si="100"/>
        <v>0.16883799999999999</v>
      </c>
      <c r="H432" s="240">
        <v>7</v>
      </c>
      <c r="I432" s="152">
        <f t="shared" si="101"/>
        <v>7.0000000000000001E-3</v>
      </c>
      <c r="J432" s="240">
        <v>99</v>
      </c>
      <c r="K432" s="153">
        <f t="shared" si="102"/>
        <v>9.9000000000000005E-2</v>
      </c>
      <c r="L432" s="156">
        <f t="shared" si="103"/>
        <v>4.9500000000000004E-3</v>
      </c>
      <c r="M432" s="241">
        <f t="shared" si="104"/>
        <v>0.60000000000000009</v>
      </c>
      <c r="N432" s="92">
        <v>7.75</v>
      </c>
      <c r="O432" s="158">
        <f t="shared" si="105"/>
        <v>0.77378800000000014</v>
      </c>
      <c r="P432" s="158">
        <f t="shared" si="106"/>
        <v>0.10105000000000001</v>
      </c>
      <c r="Q432" s="159">
        <f t="shared" si="107"/>
        <v>0.87483800000000012</v>
      </c>
      <c r="R432" s="11"/>
      <c r="S432" s="27"/>
    </row>
    <row r="433" spans="1:19" s="15" customFormat="1" x14ac:dyDescent="0.2">
      <c r="A433" s="171"/>
      <c r="B433" s="172"/>
      <c r="C433" s="63"/>
      <c r="D433" s="173"/>
      <c r="E433" s="173"/>
      <c r="F433" s="173"/>
      <c r="G433" s="173"/>
      <c r="H433" s="63"/>
      <c r="I433" s="63"/>
      <c r="J433" s="63"/>
      <c r="K433" s="63"/>
      <c r="L433" s="171"/>
      <c r="M433" s="173"/>
      <c r="N433" s="173"/>
      <c r="O433" s="63"/>
      <c r="P433" s="63"/>
      <c r="Q433" s="63"/>
      <c r="R433" s="11"/>
      <c r="S433" s="27"/>
    </row>
    <row r="434" spans="1:19" s="15" customFormat="1" x14ac:dyDescent="0.2">
      <c r="A434" s="171"/>
      <c r="B434" s="172"/>
      <c r="C434" s="63"/>
      <c r="D434" s="173"/>
      <c r="E434" s="173"/>
      <c r="F434" s="173"/>
      <c r="G434" s="173"/>
      <c r="H434" s="63"/>
      <c r="I434" s="63"/>
      <c r="J434" s="63"/>
      <c r="K434" s="63"/>
      <c r="L434" s="171"/>
      <c r="M434" s="173"/>
      <c r="N434" s="173"/>
      <c r="O434" s="63"/>
      <c r="P434" s="63"/>
      <c r="Q434" s="63"/>
      <c r="R434" s="11"/>
      <c r="S434" s="27"/>
    </row>
    <row r="435" spans="1:19" s="15" customFormat="1" x14ac:dyDescent="0.2">
      <c r="A435" s="171"/>
      <c r="B435" s="172"/>
      <c r="C435" s="63"/>
      <c r="D435" s="173"/>
      <c r="E435" s="173"/>
      <c r="F435" s="173"/>
      <c r="G435" s="173"/>
      <c r="H435" s="63"/>
      <c r="I435" s="63"/>
      <c r="J435" s="63"/>
      <c r="K435" s="63"/>
      <c r="L435" s="171"/>
      <c r="M435" s="173"/>
      <c r="N435" s="173"/>
      <c r="O435" s="63"/>
      <c r="P435" s="63"/>
      <c r="Q435" s="63"/>
      <c r="R435" s="11"/>
      <c r="S435" s="27"/>
    </row>
    <row r="436" spans="1:19" s="15" customFormat="1" x14ac:dyDescent="0.2">
      <c r="A436" s="171"/>
      <c r="B436" s="172"/>
      <c r="C436" s="63"/>
      <c r="D436" s="173"/>
      <c r="E436" s="173"/>
      <c r="F436" s="173"/>
      <c r="G436" s="173"/>
      <c r="H436" s="63"/>
      <c r="I436" s="63"/>
      <c r="J436" s="63"/>
      <c r="K436" s="63"/>
      <c r="L436" s="171"/>
      <c r="M436" s="173"/>
      <c r="N436" s="173"/>
      <c r="O436" s="63"/>
      <c r="P436" s="63"/>
      <c r="Q436" s="63"/>
      <c r="R436" s="11"/>
      <c r="S436" s="27"/>
    </row>
    <row r="437" spans="1:19" s="15" customFormat="1" ht="11.25" x14ac:dyDescent="0.2">
      <c r="A437" s="35"/>
      <c r="B437" s="66"/>
      <c r="C437" s="10"/>
      <c r="D437" s="10"/>
      <c r="E437" s="13"/>
      <c r="F437" s="10"/>
      <c r="G437" s="10"/>
      <c r="H437" s="36"/>
      <c r="I437" s="36"/>
      <c r="J437" s="36"/>
      <c r="K437" s="36"/>
      <c r="L437" s="10"/>
      <c r="M437" s="13"/>
      <c r="N437" s="13"/>
      <c r="O437" s="11"/>
      <c r="P437" s="11"/>
      <c r="Q437" s="11"/>
      <c r="R437" s="11"/>
      <c r="S437" s="27"/>
    </row>
    <row r="438" spans="1:19" s="15" customFormat="1" ht="13.5" x14ac:dyDescent="0.2">
      <c r="A438" s="78" t="s">
        <v>33</v>
      </c>
      <c r="B438" s="79"/>
      <c r="C438" s="80"/>
      <c r="D438" s="80"/>
      <c r="E438" s="81"/>
      <c r="F438" s="80"/>
      <c r="G438" s="80"/>
      <c r="H438" s="82"/>
      <c r="I438" s="82"/>
      <c r="J438" s="82"/>
      <c r="K438" s="82"/>
      <c r="L438" s="80"/>
      <c r="M438" s="81"/>
      <c r="N438" s="81"/>
      <c r="O438" s="83"/>
      <c r="P438" s="83"/>
      <c r="Q438" s="11"/>
      <c r="R438" s="11"/>
      <c r="S438" s="27"/>
    </row>
    <row r="439" spans="1:19" s="15" customFormat="1" ht="13.5" x14ac:dyDescent="0.2">
      <c r="A439" s="78" t="s">
        <v>34</v>
      </c>
      <c r="B439" s="79"/>
      <c r="C439" s="80"/>
      <c r="D439" s="80"/>
      <c r="E439" s="81"/>
      <c r="F439" s="80"/>
      <c r="G439" s="80"/>
      <c r="H439" s="82"/>
      <c r="I439" s="82"/>
      <c r="J439" s="82"/>
      <c r="K439" s="82"/>
      <c r="L439" s="80"/>
      <c r="M439" s="81"/>
      <c r="N439" s="81"/>
      <c r="O439" s="83"/>
      <c r="P439" s="83"/>
      <c r="Q439" s="11"/>
      <c r="R439" s="11"/>
      <c r="S439" s="27"/>
    </row>
    <row r="440" spans="1:19" s="15" customFormat="1" ht="13.5" x14ac:dyDescent="0.2">
      <c r="A440" s="78" t="s">
        <v>35</v>
      </c>
      <c r="B440" s="79"/>
      <c r="C440" s="80"/>
      <c r="D440" s="80"/>
      <c r="E440" s="81"/>
      <c r="F440" s="80"/>
      <c r="G440" s="80"/>
      <c r="H440" s="82"/>
      <c r="I440" s="82"/>
      <c r="J440" s="82"/>
      <c r="K440" s="82"/>
      <c r="L440" s="80"/>
      <c r="M440" s="81"/>
      <c r="N440" s="81"/>
      <c r="O440" s="83"/>
      <c r="P440" s="83"/>
      <c r="Q440" s="11"/>
      <c r="R440" s="11"/>
      <c r="S440" s="27"/>
    </row>
    <row r="441" spans="1:19" s="15" customFormat="1" ht="13.5" x14ac:dyDescent="0.2">
      <c r="A441" s="84" t="s">
        <v>36</v>
      </c>
      <c r="B441" s="79"/>
      <c r="C441" s="80"/>
      <c r="D441" s="80"/>
      <c r="E441" s="81"/>
      <c r="F441" s="80"/>
      <c r="G441" s="80"/>
      <c r="H441" s="82"/>
      <c r="I441" s="82"/>
      <c r="J441" s="82"/>
      <c r="K441" s="82"/>
      <c r="L441" s="80"/>
      <c r="M441" s="81"/>
      <c r="N441" s="81"/>
      <c r="O441" s="83"/>
      <c r="P441" s="83"/>
      <c r="Q441" s="11"/>
      <c r="R441" s="11"/>
      <c r="S441" s="27"/>
    </row>
    <row r="442" spans="1:19" s="15" customFormat="1" ht="13.5" x14ac:dyDescent="0.2">
      <c r="A442" s="84" t="s">
        <v>53</v>
      </c>
      <c r="B442" s="79"/>
      <c r="C442" s="80"/>
      <c r="D442" s="80"/>
      <c r="E442" s="81"/>
      <c r="F442" s="80"/>
      <c r="G442" s="80"/>
      <c r="H442" s="82"/>
      <c r="I442" s="82"/>
      <c r="J442" s="82"/>
      <c r="K442" s="82"/>
      <c r="L442" s="80"/>
      <c r="M442" s="81"/>
      <c r="N442" s="81"/>
      <c r="O442" s="83"/>
      <c r="P442" s="83"/>
      <c r="Q442" s="11"/>
      <c r="R442" s="11"/>
      <c r="S442" s="27"/>
    </row>
    <row r="443" spans="1:19" s="15" customFormat="1" ht="13.5" x14ac:dyDescent="0.2">
      <c r="A443" s="84" t="s">
        <v>55</v>
      </c>
      <c r="B443" s="79"/>
      <c r="C443" s="80"/>
      <c r="D443" s="80"/>
      <c r="E443" s="81"/>
      <c r="F443" s="80"/>
      <c r="G443" s="80"/>
      <c r="H443" s="82"/>
      <c r="I443" s="82"/>
      <c r="J443" s="82"/>
      <c r="K443" s="82"/>
      <c r="L443" s="80"/>
      <c r="M443" s="81"/>
      <c r="N443" s="81"/>
      <c r="O443" s="83"/>
      <c r="P443" s="83"/>
      <c r="Q443" s="11"/>
      <c r="R443" s="11"/>
      <c r="S443" s="27"/>
    </row>
    <row r="444" spans="1:19" s="5" customFormat="1" ht="13.5" x14ac:dyDescent="0.2">
      <c r="A444" s="84" t="s">
        <v>56</v>
      </c>
      <c r="B444" s="79"/>
      <c r="C444" s="80"/>
      <c r="D444" s="80"/>
      <c r="E444" s="81"/>
      <c r="F444" s="80"/>
      <c r="G444" s="80"/>
      <c r="H444" s="82"/>
      <c r="I444" s="82"/>
      <c r="J444" s="82"/>
      <c r="K444" s="82"/>
      <c r="L444" s="80"/>
      <c r="M444" s="81"/>
      <c r="N444" s="81"/>
      <c r="O444" s="83"/>
      <c r="P444" s="87"/>
      <c r="Q444" s="14"/>
      <c r="R444" s="14"/>
      <c r="S444" s="14"/>
    </row>
    <row r="445" spans="1:19" s="15" customFormat="1" ht="13.5" x14ac:dyDescent="0.2">
      <c r="A445" s="78" t="s">
        <v>57</v>
      </c>
      <c r="B445" s="85"/>
      <c r="C445" s="80"/>
      <c r="D445" s="80"/>
      <c r="E445" s="81"/>
      <c r="F445" s="80"/>
      <c r="G445" s="80"/>
      <c r="H445" s="80"/>
      <c r="I445" s="80"/>
      <c r="J445" s="80"/>
      <c r="K445" s="80"/>
      <c r="L445" s="80"/>
      <c r="M445" s="86"/>
      <c r="N445" s="81"/>
      <c r="O445" s="83"/>
      <c r="P445" s="83"/>
      <c r="Q445" s="11"/>
      <c r="R445" s="11"/>
      <c r="S445" s="27"/>
    </row>
    <row r="446" spans="1:19" s="5" customFormat="1" ht="13.5" x14ac:dyDescent="0.2">
      <c r="A446" s="78" t="s">
        <v>58</v>
      </c>
      <c r="B446" s="79"/>
      <c r="C446" s="80"/>
      <c r="D446" s="80"/>
      <c r="E446" s="81"/>
      <c r="F446" s="80"/>
      <c r="G446" s="80"/>
      <c r="H446" s="82"/>
      <c r="I446" s="82"/>
      <c r="J446" s="82"/>
      <c r="K446" s="82"/>
      <c r="L446" s="80"/>
      <c r="M446" s="81"/>
      <c r="N446" s="81"/>
      <c r="O446" s="83"/>
      <c r="P446" s="87"/>
      <c r="Q446" s="14"/>
      <c r="R446" s="14"/>
      <c r="S446" s="14"/>
    </row>
    <row r="447" spans="1:19" s="5" customFormat="1" ht="13.5" x14ac:dyDescent="0.2">
      <c r="A447" s="84" t="s">
        <v>59</v>
      </c>
      <c r="B447" s="85"/>
      <c r="C447" s="80"/>
      <c r="D447" s="80"/>
      <c r="E447" s="81"/>
      <c r="F447" s="80"/>
      <c r="G447" s="80"/>
      <c r="H447" s="80"/>
      <c r="I447" s="80"/>
      <c r="J447" s="80"/>
      <c r="K447" s="80"/>
      <c r="L447" s="80"/>
      <c r="M447" s="86"/>
      <c r="N447" s="81"/>
      <c r="O447" s="83"/>
      <c r="P447" s="87"/>
      <c r="Q447" s="14"/>
      <c r="R447" s="14"/>
      <c r="S447" s="14"/>
    </row>
    <row r="448" spans="1:19" s="5" customFormat="1" ht="13.5" x14ac:dyDescent="0.2">
      <c r="A448" s="78" t="s">
        <v>60</v>
      </c>
      <c r="B448" s="85"/>
      <c r="C448" s="80"/>
      <c r="D448" s="80"/>
      <c r="E448" s="81"/>
      <c r="F448" s="80"/>
      <c r="G448" s="80"/>
      <c r="H448" s="80"/>
      <c r="I448" s="80"/>
      <c r="J448" s="80"/>
      <c r="K448" s="80"/>
      <c r="L448" s="80"/>
      <c r="M448" s="86"/>
      <c r="N448" s="81"/>
      <c r="O448" s="83"/>
      <c r="P448" s="87"/>
      <c r="Q448" s="14"/>
      <c r="R448" s="14"/>
      <c r="S448" s="14"/>
    </row>
    <row r="449" spans="1:19" s="5" customFormat="1" ht="13.5" x14ac:dyDescent="0.2">
      <c r="A449" s="78"/>
      <c r="B449" s="85"/>
      <c r="C449" s="80"/>
      <c r="D449" s="80"/>
      <c r="E449" s="81"/>
      <c r="F449" s="80"/>
      <c r="G449" s="80"/>
      <c r="H449" s="80"/>
      <c r="I449" s="80"/>
      <c r="J449" s="80"/>
      <c r="K449" s="80"/>
      <c r="L449" s="80"/>
      <c r="M449" s="86"/>
      <c r="N449" s="81"/>
      <c r="O449" s="83"/>
      <c r="P449" s="87"/>
      <c r="Q449" s="14"/>
      <c r="R449" s="14"/>
      <c r="S449" s="14"/>
    </row>
    <row r="450" spans="1:19" s="5" customFormat="1" ht="12" x14ac:dyDescent="0.2">
      <c r="A450" s="84" t="s">
        <v>69</v>
      </c>
      <c r="B450" s="85"/>
      <c r="C450" s="80"/>
      <c r="D450" s="80"/>
      <c r="E450" s="81"/>
      <c r="F450" s="80"/>
      <c r="G450" s="80"/>
      <c r="H450" s="80"/>
      <c r="I450" s="80"/>
      <c r="J450" s="80"/>
      <c r="K450" s="80"/>
      <c r="L450" s="80"/>
      <c r="M450" s="86"/>
      <c r="N450" s="81"/>
      <c r="O450" s="83"/>
      <c r="P450" s="87"/>
      <c r="Q450" s="14"/>
      <c r="R450" s="14"/>
      <c r="S450" s="14"/>
    </row>
    <row r="451" spans="1:19" s="5" customFormat="1" ht="12" x14ac:dyDescent="0.2">
      <c r="A451" s="84" t="s">
        <v>71</v>
      </c>
      <c r="B451" s="85"/>
      <c r="C451" s="80"/>
      <c r="D451" s="80"/>
      <c r="E451" s="81"/>
      <c r="F451" s="80"/>
      <c r="G451" s="80"/>
      <c r="H451" s="80"/>
      <c r="I451" s="80"/>
      <c r="J451" s="80"/>
      <c r="K451" s="80"/>
      <c r="L451" s="80"/>
      <c r="M451" s="86"/>
      <c r="N451" s="81"/>
      <c r="O451" s="83"/>
      <c r="P451" s="87"/>
      <c r="Q451" s="14"/>
      <c r="R451" s="14"/>
      <c r="S451" s="14"/>
    </row>
    <row r="452" spans="1:19" s="5" customFormat="1" ht="12" x14ac:dyDescent="0.2">
      <c r="A452" s="84" t="s">
        <v>25</v>
      </c>
      <c r="B452" s="85"/>
      <c r="C452" s="80"/>
      <c r="D452" s="80"/>
      <c r="E452" s="81"/>
      <c r="F452" s="80"/>
      <c r="G452" s="80"/>
      <c r="H452" s="80"/>
      <c r="I452" s="80"/>
      <c r="J452" s="80"/>
      <c r="K452" s="80"/>
      <c r="L452" s="80"/>
      <c r="M452" s="86"/>
      <c r="N452" s="81"/>
      <c r="O452" s="83"/>
      <c r="P452" s="87"/>
      <c r="Q452" s="14"/>
      <c r="R452" s="14"/>
      <c r="S452" s="14"/>
    </row>
    <row r="453" spans="1:19" s="5" customFormat="1" ht="14.25" x14ac:dyDescent="0.2">
      <c r="A453" s="51"/>
      <c r="B453" s="67"/>
      <c r="C453" s="10"/>
      <c r="D453" s="10"/>
      <c r="E453" s="13"/>
      <c r="F453" s="10"/>
      <c r="G453" s="10"/>
      <c r="H453" s="10"/>
      <c r="I453" s="10"/>
      <c r="J453" s="10"/>
      <c r="K453" s="10"/>
      <c r="L453" s="10"/>
      <c r="M453" s="12"/>
      <c r="N453" s="13"/>
      <c r="O453" s="11"/>
      <c r="P453" s="14"/>
      <c r="Q453" s="14"/>
      <c r="R453" s="14"/>
      <c r="S453" s="14"/>
    </row>
    <row r="454" spans="1:19" s="5" customFormat="1" ht="11.25" x14ac:dyDescent="0.2">
      <c r="B454" s="67"/>
      <c r="C454" s="10"/>
      <c r="D454" s="10"/>
      <c r="E454" s="13"/>
      <c r="F454" s="10"/>
      <c r="G454" s="10"/>
      <c r="H454" s="10"/>
      <c r="I454" s="10"/>
      <c r="J454" s="10"/>
      <c r="K454" s="10"/>
      <c r="L454" s="10"/>
      <c r="M454" s="12"/>
      <c r="N454" s="13"/>
      <c r="O454" s="11"/>
      <c r="P454" s="14"/>
      <c r="Q454" s="14"/>
      <c r="R454" s="14"/>
      <c r="S454" s="14"/>
    </row>
    <row r="455" spans="1:19" s="5" customFormat="1" ht="11.25" x14ac:dyDescent="0.2">
      <c r="B455" s="67"/>
      <c r="C455" s="10"/>
      <c r="D455" s="10"/>
      <c r="E455" s="13"/>
      <c r="F455" s="10"/>
      <c r="G455" s="10"/>
      <c r="H455" s="10"/>
      <c r="I455" s="10"/>
      <c r="J455" s="10"/>
      <c r="K455" s="10"/>
      <c r="L455" s="10"/>
      <c r="M455" s="12"/>
      <c r="N455" s="13"/>
      <c r="O455" s="11"/>
      <c r="P455" s="14"/>
      <c r="Q455" s="14"/>
      <c r="R455" s="14"/>
      <c r="S455" s="14"/>
    </row>
    <row r="456" spans="1:19" s="5" customFormat="1" ht="11.25" x14ac:dyDescent="0.2">
      <c r="A456" s="32"/>
      <c r="B456" s="67"/>
      <c r="C456" s="10"/>
      <c r="D456" s="10"/>
      <c r="E456" s="13"/>
      <c r="F456" s="17"/>
      <c r="G456" s="17"/>
      <c r="H456" s="10"/>
      <c r="I456" s="10"/>
      <c r="J456" s="10"/>
      <c r="K456" s="10"/>
      <c r="L456" s="10"/>
      <c r="M456" s="12"/>
      <c r="N456" s="13"/>
      <c r="O456" s="11"/>
      <c r="P456" s="14"/>
      <c r="Q456" s="14"/>
      <c r="R456" s="14"/>
      <c r="S456" s="14"/>
    </row>
    <row r="457" spans="1:19" s="5" customFormat="1" ht="11.25" x14ac:dyDescent="0.2">
      <c r="A457" s="32"/>
      <c r="B457" s="67"/>
      <c r="C457" s="10"/>
      <c r="D457" s="10"/>
      <c r="E457" s="13"/>
      <c r="F457" s="17"/>
      <c r="G457" s="17"/>
      <c r="H457" s="10"/>
      <c r="I457" s="10"/>
      <c r="J457" s="10"/>
      <c r="K457" s="10"/>
      <c r="L457" s="4"/>
      <c r="M457" s="12"/>
      <c r="N457" s="13"/>
      <c r="O457" s="11"/>
      <c r="P457" s="14"/>
      <c r="Q457" s="14"/>
      <c r="R457" s="14"/>
      <c r="S457" s="14"/>
    </row>
    <row r="458" spans="1:19" s="5" customFormat="1" x14ac:dyDescent="0.2">
      <c r="A458" s="242" t="s">
        <v>72</v>
      </c>
      <c r="B458" s="67"/>
      <c r="C458" s="10"/>
      <c r="D458" s="10"/>
      <c r="E458" s="13"/>
      <c r="F458" s="10"/>
      <c r="G458" s="10"/>
      <c r="H458" s="10"/>
      <c r="I458" s="10"/>
      <c r="J458" s="10"/>
      <c r="K458" s="10"/>
      <c r="M458" s="12"/>
      <c r="N458" s="13"/>
      <c r="O458" s="11"/>
      <c r="P458" s="14"/>
      <c r="Q458" s="14"/>
      <c r="R458" s="14"/>
      <c r="S458" s="14"/>
    </row>
    <row r="459" spans="1:19" s="5" customFormat="1" ht="11.25" x14ac:dyDescent="0.2">
      <c r="A459" s="18"/>
      <c r="B459" s="68"/>
      <c r="C459" s="4"/>
      <c r="D459" s="4"/>
      <c r="E459" s="4"/>
      <c r="F459" s="4"/>
      <c r="G459" s="4"/>
      <c r="H459" s="4"/>
      <c r="I459" s="4"/>
      <c r="J459" s="4"/>
      <c r="K459" s="4"/>
      <c r="M459" s="12"/>
      <c r="N459" s="4"/>
      <c r="O459" s="4"/>
      <c r="P459" s="23"/>
      <c r="Q459" s="23"/>
      <c r="R459" s="23"/>
      <c r="S459" s="23"/>
    </row>
    <row r="460" spans="1:19" x14ac:dyDescent="0.2">
      <c r="A460" s="62" t="s">
        <v>68</v>
      </c>
      <c r="G460" s="62" t="s">
        <v>67</v>
      </c>
    </row>
  </sheetData>
  <mergeCells count="204">
    <mergeCell ref="A6:A8"/>
    <mergeCell ref="B6:B8"/>
    <mergeCell ref="C6:C8"/>
    <mergeCell ref="D6:D8"/>
    <mergeCell ref="E6:E8"/>
    <mergeCell ref="L6:L8"/>
    <mergeCell ref="M6:M8"/>
    <mergeCell ref="N6:N8"/>
    <mergeCell ref="O6:O8"/>
    <mergeCell ref="P6:P8"/>
    <mergeCell ref="Q6:Q8"/>
    <mergeCell ref="F6:F8"/>
    <mergeCell ref="G6:G8"/>
    <mergeCell ref="H6:H8"/>
    <mergeCell ref="I6:I8"/>
    <mergeCell ref="J6:J8"/>
    <mergeCell ref="K6:K8"/>
    <mergeCell ref="A78:A80"/>
    <mergeCell ref="B78:B80"/>
    <mergeCell ref="C78:C80"/>
    <mergeCell ref="D78:D80"/>
    <mergeCell ref="M42:M44"/>
    <mergeCell ref="N42:N44"/>
    <mergeCell ref="O42:O44"/>
    <mergeCell ref="P42:P44"/>
    <mergeCell ref="Q42:Q44"/>
    <mergeCell ref="G42:G44"/>
    <mergeCell ref="H42:H44"/>
    <mergeCell ref="I42:I44"/>
    <mergeCell ref="J42:J44"/>
    <mergeCell ref="K42:K44"/>
    <mergeCell ref="L42:L44"/>
    <mergeCell ref="A42:A44"/>
    <mergeCell ref="B42:B44"/>
    <mergeCell ref="C42:C44"/>
    <mergeCell ref="D42:D44"/>
    <mergeCell ref="E42:E44"/>
    <mergeCell ref="F42:F44"/>
    <mergeCell ref="Q78:Q80"/>
    <mergeCell ref="K78:K80"/>
    <mergeCell ref="L78:L80"/>
    <mergeCell ref="M78:M80"/>
    <mergeCell ref="N78:N80"/>
    <mergeCell ref="O78:O80"/>
    <mergeCell ref="P78:P80"/>
    <mergeCell ref="E78:E80"/>
    <mergeCell ref="F78:F80"/>
    <mergeCell ref="G78:G80"/>
    <mergeCell ref="H78:H80"/>
    <mergeCell ref="I78:I80"/>
    <mergeCell ref="J78:J80"/>
    <mergeCell ref="M116:M118"/>
    <mergeCell ref="N116:N118"/>
    <mergeCell ref="O116:O118"/>
    <mergeCell ref="P116:P118"/>
    <mergeCell ref="Q116:Q118"/>
    <mergeCell ref="A151:A153"/>
    <mergeCell ref="B151:B153"/>
    <mergeCell ref="C151:C153"/>
    <mergeCell ref="D151:D153"/>
    <mergeCell ref="E151:E153"/>
    <mergeCell ref="G116:G118"/>
    <mergeCell ref="H116:H118"/>
    <mergeCell ref="I116:I118"/>
    <mergeCell ref="J116:J118"/>
    <mergeCell ref="K116:K118"/>
    <mergeCell ref="L116:L118"/>
    <mergeCell ref="A116:A118"/>
    <mergeCell ref="B116:B118"/>
    <mergeCell ref="C116:C118"/>
    <mergeCell ref="D116:D118"/>
    <mergeCell ref="E116:E118"/>
    <mergeCell ref="F116:F118"/>
    <mergeCell ref="L151:L153"/>
    <mergeCell ref="M151:M153"/>
    <mergeCell ref="N151:N153"/>
    <mergeCell ref="O151:O153"/>
    <mergeCell ref="P151:P153"/>
    <mergeCell ref="Q151:Q153"/>
    <mergeCell ref="F151:F153"/>
    <mergeCell ref="G151:G153"/>
    <mergeCell ref="H151:H153"/>
    <mergeCell ref="I151:I153"/>
    <mergeCell ref="J151:J153"/>
    <mergeCell ref="K151:K153"/>
    <mergeCell ref="M186:M188"/>
    <mergeCell ref="N186:N188"/>
    <mergeCell ref="O186:O188"/>
    <mergeCell ref="P186:P188"/>
    <mergeCell ref="Q186:Q188"/>
    <mergeCell ref="A222:A224"/>
    <mergeCell ref="B222:B224"/>
    <mergeCell ref="C222:C224"/>
    <mergeCell ref="D222:D224"/>
    <mergeCell ref="E222:E224"/>
    <mergeCell ref="G186:G188"/>
    <mergeCell ref="H186:H188"/>
    <mergeCell ref="I186:I188"/>
    <mergeCell ref="J186:J188"/>
    <mergeCell ref="K186:K188"/>
    <mergeCell ref="L186:L188"/>
    <mergeCell ref="A186:A188"/>
    <mergeCell ref="B186:B188"/>
    <mergeCell ref="C186:C188"/>
    <mergeCell ref="D186:D188"/>
    <mergeCell ref="E186:E188"/>
    <mergeCell ref="F186:F188"/>
    <mergeCell ref="L222:L224"/>
    <mergeCell ref="M222:M224"/>
    <mergeCell ref="N222:N224"/>
    <mergeCell ref="O222:O224"/>
    <mergeCell ref="P222:P224"/>
    <mergeCell ref="Q222:Q224"/>
    <mergeCell ref="F222:F224"/>
    <mergeCell ref="G222:G224"/>
    <mergeCell ref="H222:H224"/>
    <mergeCell ref="I222:I224"/>
    <mergeCell ref="J222:J224"/>
    <mergeCell ref="K222:K224"/>
    <mergeCell ref="M257:M259"/>
    <mergeCell ref="N257:N259"/>
    <mergeCell ref="O257:O259"/>
    <mergeCell ref="P257:P259"/>
    <mergeCell ref="Q257:Q259"/>
    <mergeCell ref="A292:A294"/>
    <mergeCell ref="B292:B294"/>
    <mergeCell ref="C292:C294"/>
    <mergeCell ref="D292:D294"/>
    <mergeCell ref="E292:E294"/>
    <mergeCell ref="G257:G259"/>
    <mergeCell ref="H257:H259"/>
    <mergeCell ref="I257:I259"/>
    <mergeCell ref="J257:J259"/>
    <mergeCell ref="K257:K259"/>
    <mergeCell ref="L257:L259"/>
    <mergeCell ref="A257:A259"/>
    <mergeCell ref="B257:B259"/>
    <mergeCell ref="C257:C259"/>
    <mergeCell ref="D257:D259"/>
    <mergeCell ref="E257:E259"/>
    <mergeCell ref="F257:F259"/>
    <mergeCell ref="L292:L294"/>
    <mergeCell ref="M292:M294"/>
    <mergeCell ref="N292:N294"/>
    <mergeCell ref="O292:O294"/>
    <mergeCell ref="P292:P294"/>
    <mergeCell ref="Q292:Q294"/>
    <mergeCell ref="F292:F294"/>
    <mergeCell ref="G292:G294"/>
    <mergeCell ref="H292:H294"/>
    <mergeCell ref="I292:I294"/>
    <mergeCell ref="J292:J294"/>
    <mergeCell ref="K292:K294"/>
    <mergeCell ref="M328:M330"/>
    <mergeCell ref="N328:N330"/>
    <mergeCell ref="O328:O330"/>
    <mergeCell ref="P328:P330"/>
    <mergeCell ref="Q328:Q330"/>
    <mergeCell ref="A363:A365"/>
    <mergeCell ref="B363:B365"/>
    <mergeCell ref="C363:C365"/>
    <mergeCell ref="D363:D365"/>
    <mergeCell ref="E363:E365"/>
    <mergeCell ref="G328:G330"/>
    <mergeCell ref="H328:H330"/>
    <mergeCell ref="I328:I330"/>
    <mergeCell ref="J328:J330"/>
    <mergeCell ref="K328:K330"/>
    <mergeCell ref="L328:L330"/>
    <mergeCell ref="A328:A330"/>
    <mergeCell ref="B328:B330"/>
    <mergeCell ref="C328:C330"/>
    <mergeCell ref="D328:D330"/>
    <mergeCell ref="E328:E330"/>
    <mergeCell ref="F328:F330"/>
    <mergeCell ref="O363:O365"/>
    <mergeCell ref="P363:P365"/>
    <mergeCell ref="A399:A401"/>
    <mergeCell ref="B399:B401"/>
    <mergeCell ref="C399:C401"/>
    <mergeCell ref="D399:D401"/>
    <mergeCell ref="E399:E401"/>
    <mergeCell ref="F399:F401"/>
    <mergeCell ref="L363:L365"/>
    <mergeCell ref="M363:M365"/>
    <mergeCell ref="N363:N365"/>
    <mergeCell ref="M399:M401"/>
    <mergeCell ref="N399:N401"/>
    <mergeCell ref="G399:G401"/>
    <mergeCell ref="H399:H401"/>
    <mergeCell ref="I399:I401"/>
    <mergeCell ref="J399:J401"/>
    <mergeCell ref="K399:K401"/>
    <mergeCell ref="L399:L401"/>
    <mergeCell ref="Q363:Q365"/>
    <mergeCell ref="F363:F365"/>
    <mergeCell ref="G363:G365"/>
    <mergeCell ref="H363:H365"/>
    <mergeCell ref="I363:I365"/>
    <mergeCell ref="J363:J365"/>
    <mergeCell ref="K363:K365"/>
    <mergeCell ref="O399:O401"/>
    <mergeCell ref="P399:P401"/>
    <mergeCell ref="Q399:Q401"/>
  </mergeCells>
  <pageMargins left="0.7" right="0.2" top="0.25" bottom="0.2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U524"/>
  <sheetViews>
    <sheetView tabSelected="1" topLeftCell="A381" workbookViewId="0">
      <selection activeCell="Q286" sqref="Q286"/>
    </sheetView>
  </sheetViews>
  <sheetFormatPr defaultRowHeight="12.75" x14ac:dyDescent="0.2"/>
  <cols>
    <col min="1" max="1" width="8.7109375" customWidth="1"/>
    <col min="2" max="2" width="8.85546875" style="341" customWidth="1"/>
    <col min="3" max="3" width="8.85546875" customWidth="1"/>
    <col min="4" max="4" width="10.42578125" style="310" customWidth="1"/>
    <col min="5" max="5" width="10.5703125" style="310" customWidth="1"/>
    <col min="6" max="6" width="9.5703125" style="320" hidden="1" customWidth="1"/>
    <col min="7" max="7" width="9.140625" customWidth="1"/>
    <col min="8" max="8" width="12.28515625" style="320" hidden="1" customWidth="1"/>
    <col min="9" max="9" width="9.7109375" style="320" hidden="1" customWidth="1"/>
    <col min="10" max="10" width="10.5703125" customWidth="1"/>
    <col min="11" max="11" width="13.28515625" style="320" hidden="1" customWidth="1"/>
    <col min="12" max="12" width="12.42578125" style="375" hidden="1" customWidth="1"/>
    <col min="13" max="13" width="9.42578125" customWidth="1"/>
    <col min="14" max="14" width="9" customWidth="1"/>
    <col min="15" max="15" width="11.28515625" customWidth="1"/>
    <col min="16" max="16" width="10.42578125" style="355" customWidth="1"/>
    <col min="17" max="17" width="10.42578125" customWidth="1"/>
    <col min="18" max="18" width="10.140625" customWidth="1"/>
    <col min="19" max="19" width="9.5703125" customWidth="1"/>
    <col min="20" max="21" width="11.42578125" customWidth="1"/>
  </cols>
  <sheetData>
    <row r="1" spans="1:21" s="22" customFormat="1" ht="15.75" x14ac:dyDescent="0.25">
      <c r="A1" s="33" t="s">
        <v>70</v>
      </c>
      <c r="B1" s="338"/>
      <c r="C1" s="19"/>
      <c r="D1" s="308"/>
      <c r="E1" s="377"/>
      <c r="F1" s="312"/>
      <c r="G1" s="19"/>
      <c r="H1" s="312"/>
      <c r="I1" s="312"/>
      <c r="J1" s="19"/>
      <c r="K1" s="312"/>
      <c r="L1" s="312"/>
      <c r="M1" s="19"/>
      <c r="N1" s="19"/>
      <c r="O1" s="20"/>
      <c r="P1" s="343"/>
      <c r="Q1" s="21"/>
      <c r="R1" s="21"/>
      <c r="S1" s="21"/>
      <c r="T1" s="21"/>
    </row>
    <row r="2" spans="1:21" s="5" customFormat="1" ht="2.25" customHeight="1" x14ac:dyDescent="0.2">
      <c r="A2" s="1"/>
      <c r="B2" s="339"/>
      <c r="C2" s="1"/>
      <c r="D2" s="309"/>
      <c r="E2" s="23"/>
      <c r="F2" s="313"/>
      <c r="G2" s="1"/>
      <c r="H2" s="313"/>
      <c r="I2" s="313"/>
      <c r="J2" s="1"/>
      <c r="K2" s="313"/>
      <c r="L2" s="313"/>
      <c r="M2" s="1"/>
      <c r="N2" s="1"/>
      <c r="O2" s="2"/>
      <c r="P2" s="344"/>
      <c r="Q2" s="21"/>
      <c r="R2" s="21"/>
      <c r="S2" s="7"/>
      <c r="T2" s="7"/>
    </row>
    <row r="3" spans="1:21" s="5" customFormat="1" ht="3.75" customHeight="1" x14ac:dyDescent="0.2">
      <c r="A3" s="1"/>
      <c r="B3" s="339"/>
      <c r="C3" s="1"/>
      <c r="D3" s="309"/>
      <c r="E3" s="378"/>
      <c r="F3" s="313"/>
      <c r="G3" s="1"/>
      <c r="H3" s="313"/>
      <c r="I3" s="313"/>
      <c r="J3" s="1"/>
      <c r="K3" s="313"/>
      <c r="L3" s="313"/>
      <c r="M3" s="1"/>
      <c r="N3" s="1"/>
      <c r="O3" s="2"/>
      <c r="P3" s="345"/>
      <c r="Q3" s="21"/>
      <c r="R3" s="21"/>
      <c r="S3" s="7"/>
      <c r="T3" s="7"/>
    </row>
    <row r="4" spans="1:21" s="5" customFormat="1" ht="3.75" customHeight="1" thickBot="1" x14ac:dyDescent="0.25">
      <c r="A4" s="1"/>
      <c r="B4" s="339"/>
      <c r="C4" s="1"/>
      <c r="D4" s="309"/>
      <c r="E4" s="378"/>
      <c r="F4" s="313"/>
      <c r="G4" s="1"/>
      <c r="H4" s="313"/>
      <c r="I4" s="313"/>
      <c r="J4" s="1"/>
      <c r="K4" s="313"/>
      <c r="L4" s="313"/>
      <c r="M4" s="1"/>
      <c r="N4" s="34"/>
      <c r="O4" s="52"/>
      <c r="P4" s="345"/>
      <c r="Q4" s="6"/>
      <c r="R4" s="7"/>
      <c r="S4" s="7"/>
      <c r="T4" s="7"/>
    </row>
    <row r="5" spans="1:21" s="5" customFormat="1" ht="12" hidden="1" thickBot="1" x14ac:dyDescent="0.25">
      <c r="A5" s="8"/>
      <c r="B5" s="339"/>
      <c r="C5" s="1" t="s">
        <v>1</v>
      </c>
      <c r="D5" s="309" t="s">
        <v>2</v>
      </c>
      <c r="E5" s="379"/>
      <c r="F5" s="313" t="s">
        <v>2</v>
      </c>
      <c r="G5" s="1"/>
      <c r="H5" s="313" t="s">
        <v>3</v>
      </c>
      <c r="I5" s="313"/>
      <c r="J5" s="1"/>
      <c r="K5" s="313"/>
      <c r="L5" s="313" t="s">
        <v>3</v>
      </c>
      <c r="M5" s="1"/>
      <c r="N5" s="37" t="s">
        <v>2</v>
      </c>
      <c r="O5" s="2"/>
      <c r="P5" s="344"/>
      <c r="Q5" s="2"/>
      <c r="R5" s="4"/>
      <c r="S5" s="4"/>
      <c r="T5" s="4"/>
      <c r="U5" s="4"/>
    </row>
    <row r="6" spans="1:21" s="5" customFormat="1" ht="36.75" customHeight="1" x14ac:dyDescent="0.2">
      <c r="A6" s="406" t="s">
        <v>0</v>
      </c>
      <c r="B6" s="436" t="s">
        <v>84</v>
      </c>
      <c r="C6" s="406" t="s">
        <v>91</v>
      </c>
      <c r="D6" s="422" t="s">
        <v>9</v>
      </c>
      <c r="E6" s="422" t="s">
        <v>32</v>
      </c>
      <c r="F6" s="438" t="s">
        <v>12</v>
      </c>
      <c r="G6" s="406" t="s">
        <v>86</v>
      </c>
      <c r="H6" s="438" t="s">
        <v>11</v>
      </c>
      <c r="I6" s="325" t="s">
        <v>73</v>
      </c>
      <c r="J6" s="422" t="s">
        <v>82</v>
      </c>
      <c r="K6" s="438" t="s">
        <v>74</v>
      </c>
      <c r="L6" s="440" t="s">
        <v>15</v>
      </c>
      <c r="M6" s="422" t="s">
        <v>87</v>
      </c>
      <c r="N6" s="422" t="s">
        <v>76</v>
      </c>
      <c r="O6" s="431" t="s">
        <v>77</v>
      </c>
      <c r="P6" s="434" t="s">
        <v>85</v>
      </c>
      <c r="Q6" s="422" t="s">
        <v>79</v>
      </c>
      <c r="R6" s="422" t="s">
        <v>80</v>
      </c>
      <c r="S6" s="422" t="s">
        <v>81</v>
      </c>
      <c r="T6" s="246"/>
    </row>
    <row r="7" spans="1:21" s="5" customFormat="1" ht="11.25" customHeight="1" x14ac:dyDescent="0.2">
      <c r="A7" s="407"/>
      <c r="B7" s="437"/>
      <c r="C7" s="407"/>
      <c r="D7" s="425"/>
      <c r="E7" s="425"/>
      <c r="F7" s="443"/>
      <c r="G7" s="413"/>
      <c r="H7" s="439"/>
      <c r="I7" s="326"/>
      <c r="J7" s="423"/>
      <c r="K7" s="439"/>
      <c r="L7" s="441"/>
      <c r="M7" s="423"/>
      <c r="N7" s="423"/>
      <c r="O7" s="432"/>
      <c r="P7" s="435"/>
      <c r="Q7" s="423"/>
      <c r="R7" s="423"/>
      <c r="S7" s="423"/>
      <c r="T7" s="246"/>
    </row>
    <row r="8" spans="1:21" s="5" customFormat="1" ht="12" customHeight="1" thickBot="1" x14ac:dyDescent="0.25">
      <c r="A8" s="418"/>
      <c r="B8" s="437"/>
      <c r="C8" s="407"/>
      <c r="D8" s="425"/>
      <c r="E8" s="425"/>
      <c r="F8" s="443"/>
      <c r="G8" s="413"/>
      <c r="H8" s="439"/>
      <c r="I8" s="326"/>
      <c r="J8" s="423"/>
      <c r="K8" s="439"/>
      <c r="L8" s="441"/>
      <c r="M8" s="423"/>
      <c r="N8" s="442"/>
      <c r="O8" s="432"/>
      <c r="P8" s="435"/>
      <c r="Q8" s="423"/>
      <c r="R8" s="423"/>
      <c r="S8" s="423"/>
      <c r="T8" s="42"/>
    </row>
    <row r="9" spans="1:21" s="15" customFormat="1" ht="15.75" customHeight="1" x14ac:dyDescent="0.2">
      <c r="A9" s="192">
        <v>40909</v>
      </c>
      <c r="B9" s="332">
        <v>9.4429999999999996</v>
      </c>
      <c r="C9" s="94">
        <f t="shared" ref="C9:C39" si="0">B9-S9</f>
        <v>7.8641649999999998</v>
      </c>
      <c r="D9" s="94">
        <v>2.1</v>
      </c>
      <c r="E9" s="119">
        <v>1.4</v>
      </c>
      <c r="F9" s="357">
        <v>159.93600000000001</v>
      </c>
      <c r="G9" s="118">
        <f>F9/1000</f>
        <v>0.15993599999999999</v>
      </c>
      <c r="H9" s="358">
        <v>596</v>
      </c>
      <c r="I9" s="357">
        <v>718.899</v>
      </c>
      <c r="J9" s="289">
        <f>I9/1000</f>
        <v>0.71889899999999995</v>
      </c>
      <c r="K9" s="322">
        <f>H9/1000</f>
        <v>0.59599999999999997</v>
      </c>
      <c r="L9" s="357">
        <v>99</v>
      </c>
      <c r="M9" s="119">
        <f>L9/1000</f>
        <v>9.9000000000000005E-2</v>
      </c>
      <c r="N9" s="120">
        <f>M9*0.05</f>
        <v>4.9500000000000004E-3</v>
      </c>
      <c r="O9" s="161">
        <f>D9-E9</f>
        <v>0.70000000000000018</v>
      </c>
      <c r="P9" s="352">
        <v>7.73</v>
      </c>
      <c r="Q9" s="174">
        <f>G9+N9+O9</f>
        <v>0.86488600000000015</v>
      </c>
      <c r="R9" s="223">
        <f t="shared" ref="R9:R39" si="1">IF(J9&lt;N9, "0.00", J9-N9)</f>
        <v>0.71394899999999994</v>
      </c>
      <c r="S9" s="183">
        <f>Q9+R9</f>
        <v>1.5788350000000002</v>
      </c>
      <c r="T9" s="40"/>
    </row>
    <row r="10" spans="1:21" s="15" customFormat="1" ht="15.75" customHeight="1" x14ac:dyDescent="0.2">
      <c r="A10" s="193">
        <v>40910</v>
      </c>
      <c r="B10" s="333">
        <v>9.2989999999999995</v>
      </c>
      <c r="C10" s="95">
        <f t="shared" si="0"/>
        <v>8.4224379999999996</v>
      </c>
      <c r="D10" s="95">
        <v>2.1</v>
      </c>
      <c r="E10" s="95">
        <v>1.4</v>
      </c>
      <c r="F10" s="359">
        <v>176.54400000000001</v>
      </c>
      <c r="G10" s="116">
        <f t="shared" ref="G10:G39" si="2">F10/1000</f>
        <v>0.17654400000000001</v>
      </c>
      <c r="H10" s="360">
        <v>596</v>
      </c>
      <c r="I10" s="359">
        <v>1.7999999999999999E-2</v>
      </c>
      <c r="J10" s="285">
        <f t="shared" ref="J10:J39" si="3">I10/1000</f>
        <v>1.7999999999999997E-5</v>
      </c>
      <c r="K10" s="323">
        <f t="shared" ref="K10:K39" si="4">H10/1000</f>
        <v>0.59599999999999997</v>
      </c>
      <c r="L10" s="359">
        <v>0</v>
      </c>
      <c r="M10" s="95">
        <f t="shared" ref="M10:M39" si="5">L10/1000</f>
        <v>0</v>
      </c>
      <c r="N10" s="123">
        <f t="shared" ref="N10:N39" si="6">M10*0.05</f>
        <v>0</v>
      </c>
      <c r="O10" s="164">
        <f t="shared" ref="O10:O39" si="7">D10-E10</f>
        <v>0.70000000000000018</v>
      </c>
      <c r="P10" s="329">
        <v>7.82</v>
      </c>
      <c r="Q10" s="175">
        <f t="shared" ref="Q10:Q39" si="8">G10+N10+O10</f>
        <v>0.87654400000000021</v>
      </c>
      <c r="R10" s="178">
        <f t="shared" si="1"/>
        <v>1.7999999999999997E-5</v>
      </c>
      <c r="S10" s="184">
        <f>Q10+R10</f>
        <v>0.87656200000000017</v>
      </c>
      <c r="T10" s="40"/>
    </row>
    <row r="11" spans="1:21" s="15" customFormat="1" ht="15.75" customHeight="1" x14ac:dyDescent="0.2">
      <c r="A11" s="193">
        <v>40911</v>
      </c>
      <c r="B11" s="333">
        <v>9.9779999999999998</v>
      </c>
      <c r="C11" s="95">
        <f t="shared" si="0"/>
        <v>8.3503860000000003</v>
      </c>
      <c r="D11" s="95">
        <v>2.1</v>
      </c>
      <c r="E11" s="95">
        <v>1.4</v>
      </c>
      <c r="F11" s="359">
        <v>151.85599999999999</v>
      </c>
      <c r="G11" s="116">
        <f t="shared" si="2"/>
        <v>0.15185599999999999</v>
      </c>
      <c r="H11" s="360">
        <v>549</v>
      </c>
      <c r="I11" s="359">
        <v>775.75800000000004</v>
      </c>
      <c r="J11" s="285">
        <f t="shared" si="3"/>
        <v>0.77575800000000006</v>
      </c>
      <c r="K11" s="323">
        <f t="shared" si="4"/>
        <v>0.54900000000000004</v>
      </c>
      <c r="L11" s="359">
        <v>149</v>
      </c>
      <c r="M11" s="95">
        <f t="shared" si="5"/>
        <v>0.14899999999999999</v>
      </c>
      <c r="N11" s="123">
        <f t="shared" si="6"/>
        <v>7.45E-3</v>
      </c>
      <c r="O11" s="164">
        <f t="shared" si="7"/>
        <v>0.70000000000000018</v>
      </c>
      <c r="P11" s="329">
        <v>8.2100000000000009</v>
      </c>
      <c r="Q11" s="175">
        <f t="shared" si="8"/>
        <v>0.85930600000000013</v>
      </c>
      <c r="R11" s="178">
        <f t="shared" si="1"/>
        <v>0.7683080000000001</v>
      </c>
      <c r="S11" s="184">
        <f t="shared" ref="S11:S39" si="9">Q11+R11</f>
        <v>1.6276140000000003</v>
      </c>
      <c r="T11" s="40"/>
    </row>
    <row r="12" spans="1:21" s="15" customFormat="1" ht="15.75" customHeight="1" x14ac:dyDescent="0.2">
      <c r="A12" s="193">
        <v>40912</v>
      </c>
      <c r="B12" s="333">
        <v>11.11</v>
      </c>
      <c r="C12" s="95">
        <f t="shared" si="0"/>
        <v>9.3432059999999986</v>
      </c>
      <c r="D12" s="95">
        <v>2.1</v>
      </c>
      <c r="E12" s="95">
        <v>1.4</v>
      </c>
      <c r="F12" s="359">
        <v>168.09</v>
      </c>
      <c r="G12" s="116">
        <f t="shared" si="2"/>
        <v>0.16809000000000002</v>
      </c>
      <c r="H12" s="360">
        <v>757</v>
      </c>
      <c r="I12" s="359">
        <v>898.70399999999995</v>
      </c>
      <c r="J12" s="285">
        <f t="shared" si="3"/>
        <v>0.89870399999999995</v>
      </c>
      <c r="K12" s="323">
        <f t="shared" si="4"/>
        <v>0.75700000000000001</v>
      </c>
      <c r="L12" s="359">
        <v>217</v>
      </c>
      <c r="M12" s="95">
        <f t="shared" si="5"/>
        <v>0.217</v>
      </c>
      <c r="N12" s="123">
        <f t="shared" si="6"/>
        <v>1.085E-2</v>
      </c>
      <c r="O12" s="164">
        <f t="shared" si="7"/>
        <v>0.70000000000000018</v>
      </c>
      <c r="P12" s="329">
        <v>8.5399999999999991</v>
      </c>
      <c r="Q12" s="175">
        <f t="shared" si="8"/>
        <v>0.87894000000000017</v>
      </c>
      <c r="R12" s="178">
        <f t="shared" si="1"/>
        <v>0.88785399999999992</v>
      </c>
      <c r="S12" s="184">
        <f t="shared" si="9"/>
        <v>1.766794</v>
      </c>
      <c r="T12" s="40"/>
    </row>
    <row r="13" spans="1:21" s="15" customFormat="1" ht="15.75" customHeight="1" x14ac:dyDescent="0.2">
      <c r="A13" s="193">
        <v>40913</v>
      </c>
      <c r="B13" s="333">
        <v>9.9450000000000003</v>
      </c>
      <c r="C13" s="95">
        <f t="shared" si="0"/>
        <v>8.7628660000000007</v>
      </c>
      <c r="D13" s="95">
        <v>2.1</v>
      </c>
      <c r="E13" s="95">
        <v>1.4</v>
      </c>
      <c r="F13" s="359">
        <v>168.83799999999999</v>
      </c>
      <c r="G13" s="116">
        <f t="shared" si="2"/>
        <v>0.16883799999999999</v>
      </c>
      <c r="H13" s="360">
        <v>757</v>
      </c>
      <c r="I13" s="359">
        <v>313.29599999999999</v>
      </c>
      <c r="J13" s="285">
        <f t="shared" si="3"/>
        <v>0.31329600000000002</v>
      </c>
      <c r="K13" s="323">
        <f t="shared" si="4"/>
        <v>0.75700000000000001</v>
      </c>
      <c r="L13" s="359">
        <v>308</v>
      </c>
      <c r="M13" s="95">
        <f t="shared" si="5"/>
        <v>0.308</v>
      </c>
      <c r="N13" s="123">
        <f t="shared" si="6"/>
        <v>1.54E-2</v>
      </c>
      <c r="O13" s="164">
        <f t="shared" si="7"/>
        <v>0.70000000000000018</v>
      </c>
      <c r="P13" s="329">
        <v>8.5</v>
      </c>
      <c r="Q13" s="175">
        <f t="shared" si="8"/>
        <v>0.88423800000000019</v>
      </c>
      <c r="R13" s="178">
        <f t="shared" si="1"/>
        <v>0.29789599999999999</v>
      </c>
      <c r="S13" s="184">
        <f t="shared" si="9"/>
        <v>1.1821340000000002</v>
      </c>
      <c r="T13" s="40"/>
    </row>
    <row r="14" spans="1:21" s="15" customFormat="1" ht="15.75" customHeight="1" x14ac:dyDescent="0.2">
      <c r="A14" s="193">
        <v>40914</v>
      </c>
      <c r="B14" s="333">
        <v>10.738</v>
      </c>
      <c r="C14" s="95">
        <f t="shared" si="0"/>
        <v>9.4506399999999999</v>
      </c>
      <c r="D14" s="95">
        <v>2.1</v>
      </c>
      <c r="E14" s="95">
        <v>1.4</v>
      </c>
      <c r="F14" s="359">
        <v>158.88800000000001</v>
      </c>
      <c r="G14" s="116">
        <f t="shared" si="2"/>
        <v>0.158888</v>
      </c>
      <c r="H14" s="360">
        <v>14</v>
      </c>
      <c r="I14" s="359">
        <v>428.47199999999998</v>
      </c>
      <c r="J14" s="285">
        <f t="shared" si="3"/>
        <v>0.42847199999999996</v>
      </c>
      <c r="K14" s="323">
        <f t="shared" si="4"/>
        <v>1.4E-2</v>
      </c>
      <c r="L14" s="359">
        <v>337</v>
      </c>
      <c r="M14" s="95">
        <f t="shared" si="5"/>
        <v>0.33700000000000002</v>
      </c>
      <c r="N14" s="123">
        <f t="shared" si="6"/>
        <v>1.685E-2</v>
      </c>
      <c r="O14" s="164">
        <f t="shared" si="7"/>
        <v>0.70000000000000018</v>
      </c>
      <c r="P14" s="329">
        <v>8.52</v>
      </c>
      <c r="Q14" s="175">
        <f t="shared" si="8"/>
        <v>0.87573800000000013</v>
      </c>
      <c r="R14" s="178">
        <f t="shared" si="1"/>
        <v>0.41162199999999999</v>
      </c>
      <c r="S14" s="184">
        <f t="shared" si="9"/>
        <v>1.2873600000000001</v>
      </c>
      <c r="T14" s="40"/>
    </row>
    <row r="15" spans="1:21" s="15" customFormat="1" ht="15.75" customHeight="1" x14ac:dyDescent="0.2">
      <c r="A15" s="193">
        <v>40915</v>
      </c>
      <c r="B15" s="333">
        <v>10.364000000000001</v>
      </c>
      <c r="C15" s="95">
        <f t="shared" si="0"/>
        <v>8.9806990000000013</v>
      </c>
      <c r="D15" s="95">
        <v>2.1</v>
      </c>
      <c r="E15" s="95">
        <v>1.4</v>
      </c>
      <c r="F15" s="359">
        <v>169.512</v>
      </c>
      <c r="G15" s="116">
        <f t="shared" si="2"/>
        <v>0.169512</v>
      </c>
      <c r="H15" s="360">
        <v>7</v>
      </c>
      <c r="I15" s="359">
        <v>513.78899999999999</v>
      </c>
      <c r="J15" s="285">
        <f t="shared" si="3"/>
        <v>0.51378899999999994</v>
      </c>
      <c r="K15" s="323">
        <f t="shared" si="4"/>
        <v>7.0000000000000001E-3</v>
      </c>
      <c r="L15" s="359">
        <v>338</v>
      </c>
      <c r="M15" s="95">
        <f t="shared" si="5"/>
        <v>0.33800000000000002</v>
      </c>
      <c r="N15" s="123">
        <f t="shared" si="6"/>
        <v>1.6900000000000002E-2</v>
      </c>
      <c r="O15" s="164">
        <f t="shared" si="7"/>
        <v>0.70000000000000018</v>
      </c>
      <c r="P15" s="329">
        <v>7.65</v>
      </c>
      <c r="Q15" s="175">
        <f t="shared" si="8"/>
        <v>0.8864120000000002</v>
      </c>
      <c r="R15" s="178">
        <f t="shared" si="1"/>
        <v>0.49688899999999991</v>
      </c>
      <c r="S15" s="184">
        <f t="shared" si="9"/>
        <v>1.3833010000000001</v>
      </c>
      <c r="T15" s="40"/>
    </row>
    <row r="16" spans="1:21" s="15" customFormat="1" ht="15.75" customHeight="1" x14ac:dyDescent="0.2">
      <c r="A16" s="193">
        <v>40916</v>
      </c>
      <c r="B16" s="333">
        <v>10.233000000000001</v>
      </c>
      <c r="C16" s="95">
        <f t="shared" si="0"/>
        <v>9.3421960000000013</v>
      </c>
      <c r="D16" s="95">
        <v>2.1</v>
      </c>
      <c r="E16" s="95">
        <v>1.4</v>
      </c>
      <c r="F16" s="359">
        <v>172.50399999999999</v>
      </c>
      <c r="G16" s="116">
        <f t="shared" si="2"/>
        <v>0.17250399999999999</v>
      </c>
      <c r="H16" s="360">
        <v>6</v>
      </c>
      <c r="I16" s="359">
        <v>2.7E-2</v>
      </c>
      <c r="J16" s="285">
        <f t="shared" si="3"/>
        <v>2.6999999999999999E-5</v>
      </c>
      <c r="K16" s="323">
        <f t="shared" si="4"/>
        <v>6.0000000000000001E-3</v>
      </c>
      <c r="L16" s="359">
        <v>366</v>
      </c>
      <c r="M16" s="95">
        <f t="shared" si="5"/>
        <v>0.36599999999999999</v>
      </c>
      <c r="N16" s="123">
        <f t="shared" si="6"/>
        <v>1.83E-2</v>
      </c>
      <c r="O16" s="164">
        <f t="shared" si="7"/>
        <v>0.70000000000000018</v>
      </c>
      <c r="P16" s="329">
        <v>8.98</v>
      </c>
      <c r="Q16" s="175">
        <f t="shared" si="8"/>
        <v>0.89080400000000015</v>
      </c>
      <c r="R16" s="178" t="str">
        <f t="shared" si="1"/>
        <v>0.00</v>
      </c>
      <c r="S16" s="184">
        <f t="shared" si="9"/>
        <v>0.89080400000000015</v>
      </c>
      <c r="T16" s="40"/>
    </row>
    <row r="17" spans="1:20" s="15" customFormat="1" ht="15.75" customHeight="1" x14ac:dyDescent="0.2">
      <c r="A17" s="193">
        <v>40917</v>
      </c>
      <c r="B17" s="333">
        <v>11.785</v>
      </c>
      <c r="C17" s="95">
        <f t="shared" si="0"/>
        <v>9.3452599999999997</v>
      </c>
      <c r="D17" s="95">
        <v>2.1</v>
      </c>
      <c r="E17" s="95">
        <v>1.4</v>
      </c>
      <c r="F17" s="359">
        <v>166.59399999999999</v>
      </c>
      <c r="G17" s="116">
        <f t="shared" si="2"/>
        <v>0.16659399999999999</v>
      </c>
      <c r="H17" s="360">
        <v>480</v>
      </c>
      <c r="I17" s="359">
        <v>1573.146</v>
      </c>
      <c r="J17" s="285">
        <f t="shared" si="3"/>
        <v>1.5731459999999999</v>
      </c>
      <c r="K17" s="323">
        <f t="shared" si="4"/>
        <v>0.48</v>
      </c>
      <c r="L17" s="359">
        <v>366</v>
      </c>
      <c r="M17" s="95">
        <f t="shared" si="5"/>
        <v>0.36599999999999999</v>
      </c>
      <c r="N17" s="123">
        <f t="shared" si="6"/>
        <v>1.83E-2</v>
      </c>
      <c r="O17" s="164">
        <f t="shared" si="7"/>
        <v>0.70000000000000018</v>
      </c>
      <c r="P17" s="329">
        <v>9.4</v>
      </c>
      <c r="Q17" s="175">
        <f t="shared" si="8"/>
        <v>0.88489400000000018</v>
      </c>
      <c r="R17" s="178">
        <f t="shared" si="1"/>
        <v>1.554846</v>
      </c>
      <c r="S17" s="184">
        <f t="shared" si="9"/>
        <v>2.43974</v>
      </c>
      <c r="T17" s="40"/>
    </row>
    <row r="18" spans="1:20" s="15" customFormat="1" ht="15.75" customHeight="1" x14ac:dyDescent="0.2">
      <c r="A18" s="193">
        <v>40918</v>
      </c>
      <c r="B18" s="333">
        <v>11.026999999999999</v>
      </c>
      <c r="C18" s="95">
        <f t="shared" si="0"/>
        <v>9.2216919999999991</v>
      </c>
      <c r="D18" s="95">
        <v>2.1</v>
      </c>
      <c r="E18" s="95">
        <v>1.4</v>
      </c>
      <c r="F18" s="359">
        <v>158.739</v>
      </c>
      <c r="G18" s="116">
        <f t="shared" si="2"/>
        <v>0.15873899999999999</v>
      </c>
      <c r="H18" s="360">
        <v>1006</v>
      </c>
      <c r="I18" s="359">
        <v>946.56899999999996</v>
      </c>
      <c r="J18" s="285">
        <f t="shared" si="3"/>
        <v>0.94656899999999999</v>
      </c>
      <c r="K18" s="323">
        <f t="shared" si="4"/>
        <v>1.006</v>
      </c>
      <c r="L18" s="359">
        <v>340</v>
      </c>
      <c r="M18" s="95">
        <f t="shared" si="5"/>
        <v>0.34</v>
      </c>
      <c r="N18" s="123">
        <f t="shared" si="6"/>
        <v>1.7000000000000001E-2</v>
      </c>
      <c r="O18" s="164">
        <f t="shared" si="7"/>
        <v>0.70000000000000018</v>
      </c>
      <c r="P18" s="329">
        <v>9.4</v>
      </c>
      <c r="Q18" s="175">
        <f t="shared" si="8"/>
        <v>0.87573900000000016</v>
      </c>
      <c r="R18" s="178">
        <f t="shared" si="1"/>
        <v>0.92956899999999998</v>
      </c>
      <c r="S18" s="184">
        <f t="shared" si="9"/>
        <v>1.8053080000000001</v>
      </c>
      <c r="T18" s="40"/>
    </row>
    <row r="19" spans="1:20" s="15" customFormat="1" ht="15.75" customHeight="1" x14ac:dyDescent="0.2">
      <c r="A19" s="193">
        <v>40919</v>
      </c>
      <c r="B19" s="333">
        <v>11.097</v>
      </c>
      <c r="C19" s="95">
        <f t="shared" si="0"/>
        <v>9.817914</v>
      </c>
      <c r="D19" s="95">
        <v>2.1</v>
      </c>
      <c r="E19" s="95">
        <v>1.4</v>
      </c>
      <c r="F19" s="359">
        <v>158.96299999999999</v>
      </c>
      <c r="G19" s="116">
        <f t="shared" si="2"/>
        <v>0.15896299999999999</v>
      </c>
      <c r="H19" s="360">
        <v>1006</v>
      </c>
      <c r="I19" s="359">
        <v>420.12299999999999</v>
      </c>
      <c r="J19" s="285">
        <f t="shared" si="3"/>
        <v>0.42012299999999997</v>
      </c>
      <c r="K19" s="323">
        <f t="shared" si="4"/>
        <v>1.006</v>
      </c>
      <c r="L19" s="359">
        <v>340</v>
      </c>
      <c r="M19" s="95">
        <f t="shared" si="5"/>
        <v>0.34</v>
      </c>
      <c r="N19" s="123">
        <f t="shared" si="6"/>
        <v>1.7000000000000001E-2</v>
      </c>
      <c r="O19" s="164">
        <f t="shared" si="7"/>
        <v>0.70000000000000018</v>
      </c>
      <c r="P19" s="329">
        <v>9.8000000000000007</v>
      </c>
      <c r="Q19" s="175">
        <f t="shared" si="8"/>
        <v>0.87596300000000016</v>
      </c>
      <c r="R19" s="178">
        <f t="shared" si="1"/>
        <v>0.40312299999999995</v>
      </c>
      <c r="S19" s="184">
        <f t="shared" si="9"/>
        <v>1.2790860000000002</v>
      </c>
      <c r="T19" s="40"/>
    </row>
    <row r="20" spans="1:20" s="15" customFormat="1" ht="15.75" customHeight="1" x14ac:dyDescent="0.2">
      <c r="A20" s="193">
        <v>40920</v>
      </c>
      <c r="B20" s="333">
        <v>12.214</v>
      </c>
      <c r="C20" s="95">
        <f t="shared" si="0"/>
        <v>9.5626470000000001</v>
      </c>
      <c r="D20" s="95">
        <v>2.1</v>
      </c>
      <c r="E20" s="95">
        <v>1.4</v>
      </c>
      <c r="F20" s="359">
        <v>163.227</v>
      </c>
      <c r="G20" s="116">
        <f t="shared" si="2"/>
        <v>0.16322700000000001</v>
      </c>
      <c r="H20" s="360">
        <v>1176</v>
      </c>
      <c r="I20" s="359">
        <v>1788.126</v>
      </c>
      <c r="J20" s="285">
        <f t="shared" si="3"/>
        <v>1.7881259999999999</v>
      </c>
      <c r="K20" s="323">
        <f t="shared" si="4"/>
        <v>1.1759999999999999</v>
      </c>
      <c r="L20" s="359">
        <v>427</v>
      </c>
      <c r="M20" s="95">
        <f t="shared" si="5"/>
        <v>0.42699999999999999</v>
      </c>
      <c r="N20" s="123">
        <f t="shared" si="6"/>
        <v>2.1350000000000001E-2</v>
      </c>
      <c r="O20" s="164">
        <f t="shared" si="7"/>
        <v>0.70000000000000018</v>
      </c>
      <c r="P20" s="329">
        <v>10.01</v>
      </c>
      <c r="Q20" s="175">
        <f t="shared" si="8"/>
        <v>0.88457700000000017</v>
      </c>
      <c r="R20" s="178">
        <f t="shared" si="1"/>
        <v>1.7667759999999999</v>
      </c>
      <c r="S20" s="184">
        <f t="shared" si="9"/>
        <v>2.6513530000000003</v>
      </c>
      <c r="T20" s="40"/>
    </row>
    <row r="21" spans="1:20" s="15" customFormat="1" ht="15.75" customHeight="1" x14ac:dyDescent="0.2">
      <c r="A21" s="193">
        <v>40921</v>
      </c>
      <c r="B21" s="333">
        <v>10.326000000000001</v>
      </c>
      <c r="C21" s="95">
        <f t="shared" si="0"/>
        <v>8.742814000000001</v>
      </c>
      <c r="D21" s="95">
        <v>2.1</v>
      </c>
      <c r="E21" s="95">
        <v>1.4</v>
      </c>
      <c r="F21" s="359">
        <v>157.16800000000001</v>
      </c>
      <c r="G21" s="116">
        <f t="shared" si="2"/>
        <v>0.157168</v>
      </c>
      <c r="H21" s="360">
        <v>1179</v>
      </c>
      <c r="I21" s="359">
        <v>726.01800000000003</v>
      </c>
      <c r="J21" s="285">
        <f t="shared" si="3"/>
        <v>0.72601800000000005</v>
      </c>
      <c r="K21" s="323">
        <f t="shared" si="4"/>
        <v>1.179</v>
      </c>
      <c r="L21" s="359">
        <v>427</v>
      </c>
      <c r="M21" s="95">
        <f t="shared" si="5"/>
        <v>0.42699999999999999</v>
      </c>
      <c r="N21" s="123">
        <f t="shared" si="6"/>
        <v>2.1350000000000001E-2</v>
      </c>
      <c r="O21" s="164">
        <f t="shared" si="7"/>
        <v>0.70000000000000018</v>
      </c>
      <c r="P21" s="329">
        <v>9.5500000000000007</v>
      </c>
      <c r="Q21" s="175">
        <f t="shared" si="8"/>
        <v>0.87851800000000013</v>
      </c>
      <c r="R21" s="178">
        <f t="shared" si="1"/>
        <v>0.70466800000000007</v>
      </c>
      <c r="S21" s="184">
        <f t="shared" si="9"/>
        <v>1.5831860000000002</v>
      </c>
      <c r="T21" s="40"/>
    </row>
    <row r="22" spans="1:20" s="15" customFormat="1" ht="15.75" customHeight="1" x14ac:dyDescent="0.2">
      <c r="A22" s="193">
        <v>40922</v>
      </c>
      <c r="B22" s="333">
        <v>11.228999999999999</v>
      </c>
      <c r="C22" s="95">
        <f t="shared" si="0"/>
        <v>9.2386739999999996</v>
      </c>
      <c r="D22" s="95">
        <v>2.1</v>
      </c>
      <c r="E22" s="95">
        <v>1.4</v>
      </c>
      <c r="F22" s="359">
        <v>159.113</v>
      </c>
      <c r="G22" s="116">
        <f t="shared" si="2"/>
        <v>0.159113</v>
      </c>
      <c r="H22" s="360">
        <v>897</v>
      </c>
      <c r="I22" s="359">
        <v>1131.213</v>
      </c>
      <c r="J22" s="285">
        <f t="shared" si="3"/>
        <v>1.131213</v>
      </c>
      <c r="K22" s="323">
        <f t="shared" si="4"/>
        <v>0.89700000000000002</v>
      </c>
      <c r="L22" s="359">
        <v>302</v>
      </c>
      <c r="M22" s="95">
        <f t="shared" si="5"/>
        <v>0.30199999999999999</v>
      </c>
      <c r="N22" s="123">
        <f t="shared" si="6"/>
        <v>1.5100000000000001E-2</v>
      </c>
      <c r="O22" s="164">
        <f t="shared" si="7"/>
        <v>0.70000000000000018</v>
      </c>
      <c r="P22" s="329">
        <v>8.91</v>
      </c>
      <c r="Q22" s="175">
        <f t="shared" si="8"/>
        <v>0.87421300000000013</v>
      </c>
      <c r="R22" s="178">
        <f t="shared" si="1"/>
        <v>1.1161130000000001</v>
      </c>
      <c r="S22" s="184">
        <f t="shared" si="9"/>
        <v>1.9903260000000003</v>
      </c>
      <c r="T22" s="40"/>
    </row>
    <row r="23" spans="1:20" s="15" customFormat="1" ht="15.75" customHeight="1" x14ac:dyDescent="0.2">
      <c r="A23" s="193">
        <v>40923</v>
      </c>
      <c r="B23" s="333">
        <v>9.4640000000000004</v>
      </c>
      <c r="C23" s="95">
        <f t="shared" si="0"/>
        <v>8.5958780000000008</v>
      </c>
      <c r="D23" s="95">
        <v>2.1</v>
      </c>
      <c r="E23" s="95">
        <v>1.4</v>
      </c>
      <c r="F23" s="359">
        <v>155.52199999999999</v>
      </c>
      <c r="G23" s="116">
        <f t="shared" si="2"/>
        <v>0.15552199999999999</v>
      </c>
      <c r="H23" s="360">
        <v>897</v>
      </c>
      <c r="I23" s="359">
        <v>0.03</v>
      </c>
      <c r="J23" s="285">
        <f t="shared" si="3"/>
        <v>2.9999999999999997E-5</v>
      </c>
      <c r="K23" s="323">
        <f t="shared" si="4"/>
        <v>0.89700000000000002</v>
      </c>
      <c r="L23" s="359">
        <v>252</v>
      </c>
      <c r="M23" s="95">
        <f t="shared" si="5"/>
        <v>0.252</v>
      </c>
      <c r="N23" s="123">
        <f t="shared" si="6"/>
        <v>1.26E-2</v>
      </c>
      <c r="O23" s="164">
        <f t="shared" si="7"/>
        <v>0.70000000000000018</v>
      </c>
      <c r="P23" s="329">
        <v>8.64</v>
      </c>
      <c r="Q23" s="175">
        <f t="shared" si="8"/>
        <v>0.86812200000000017</v>
      </c>
      <c r="R23" s="178" t="str">
        <f t="shared" si="1"/>
        <v>0.00</v>
      </c>
      <c r="S23" s="184">
        <f t="shared" si="9"/>
        <v>0.86812200000000017</v>
      </c>
      <c r="T23" s="40"/>
    </row>
    <row r="24" spans="1:20" s="15" customFormat="1" ht="15.75" customHeight="1" x14ac:dyDescent="0.2">
      <c r="A24" s="193">
        <v>40924</v>
      </c>
      <c r="B24" s="333">
        <v>11.888999999999999</v>
      </c>
      <c r="C24" s="95">
        <f t="shared" si="0"/>
        <v>9.8579159999999995</v>
      </c>
      <c r="D24" s="95">
        <v>2.1</v>
      </c>
      <c r="E24" s="95">
        <v>1.4</v>
      </c>
      <c r="F24" s="359">
        <v>161.43199999999999</v>
      </c>
      <c r="G24" s="116">
        <f t="shared" si="2"/>
        <v>0.16143199999999999</v>
      </c>
      <c r="H24" s="360">
        <v>627</v>
      </c>
      <c r="I24" s="359">
        <v>1169.652</v>
      </c>
      <c r="J24" s="285">
        <f t="shared" si="3"/>
        <v>1.1696520000000001</v>
      </c>
      <c r="K24" s="323">
        <f t="shared" si="4"/>
        <v>0.627</v>
      </c>
      <c r="L24" s="359">
        <v>210</v>
      </c>
      <c r="M24" s="95">
        <f t="shared" si="5"/>
        <v>0.21</v>
      </c>
      <c r="N24" s="123">
        <f t="shared" si="6"/>
        <v>1.0500000000000001E-2</v>
      </c>
      <c r="O24" s="164">
        <f t="shared" si="7"/>
        <v>0.70000000000000018</v>
      </c>
      <c r="P24" s="329">
        <v>9.23</v>
      </c>
      <c r="Q24" s="175">
        <f t="shared" si="8"/>
        <v>0.87193200000000015</v>
      </c>
      <c r="R24" s="178">
        <f t="shared" si="1"/>
        <v>1.1591520000000002</v>
      </c>
      <c r="S24" s="184">
        <f t="shared" si="9"/>
        <v>2.0310840000000003</v>
      </c>
      <c r="T24" s="40"/>
    </row>
    <row r="25" spans="1:20" s="15" customFormat="1" ht="15.75" customHeight="1" x14ac:dyDescent="0.2">
      <c r="A25" s="193">
        <v>40925</v>
      </c>
      <c r="B25" s="333">
        <v>11.007999999999999</v>
      </c>
      <c r="C25" s="95">
        <f t="shared" si="0"/>
        <v>9.253480999999999</v>
      </c>
      <c r="D25" s="95">
        <v>2.1</v>
      </c>
      <c r="E25" s="95">
        <v>1.4</v>
      </c>
      <c r="F25" s="359">
        <v>161.80600000000001</v>
      </c>
      <c r="G25" s="116">
        <f t="shared" si="2"/>
        <v>0.16180600000000001</v>
      </c>
      <c r="H25" s="360">
        <v>667</v>
      </c>
      <c r="I25" s="359">
        <v>892.71299999999997</v>
      </c>
      <c r="J25" s="285">
        <f t="shared" si="3"/>
        <v>0.89271299999999998</v>
      </c>
      <c r="K25" s="323">
        <f t="shared" si="4"/>
        <v>0.66700000000000004</v>
      </c>
      <c r="L25" s="359">
        <v>260</v>
      </c>
      <c r="M25" s="95">
        <f t="shared" si="5"/>
        <v>0.26</v>
      </c>
      <c r="N25" s="123">
        <f t="shared" si="6"/>
        <v>1.3000000000000001E-2</v>
      </c>
      <c r="O25" s="164">
        <f t="shared" si="7"/>
        <v>0.70000000000000018</v>
      </c>
      <c r="P25" s="329">
        <v>9.69</v>
      </c>
      <c r="Q25" s="175">
        <f t="shared" si="8"/>
        <v>0.87480600000000019</v>
      </c>
      <c r="R25" s="178">
        <f t="shared" si="1"/>
        <v>0.87971299999999997</v>
      </c>
      <c r="S25" s="184">
        <f t="shared" si="9"/>
        <v>1.7545190000000002</v>
      </c>
      <c r="T25" s="40"/>
    </row>
    <row r="26" spans="1:20" s="15" customFormat="1" ht="15.75" customHeight="1" x14ac:dyDescent="0.2">
      <c r="A26" s="193">
        <v>40926</v>
      </c>
      <c r="B26" s="333">
        <v>11.1</v>
      </c>
      <c r="C26" s="95">
        <f t="shared" si="0"/>
        <v>9.2167839999999988</v>
      </c>
      <c r="D26" s="95">
        <v>2.1</v>
      </c>
      <c r="E26" s="95">
        <v>1.4</v>
      </c>
      <c r="F26" s="359">
        <v>155.67099999999999</v>
      </c>
      <c r="G26" s="116">
        <f t="shared" si="2"/>
        <v>0.155671</v>
      </c>
      <c r="H26" s="360">
        <v>704</v>
      </c>
      <c r="I26" s="359">
        <v>1027.5450000000001</v>
      </c>
      <c r="J26" s="285">
        <f t="shared" si="3"/>
        <v>1.0275450000000002</v>
      </c>
      <c r="K26" s="323">
        <f t="shared" si="4"/>
        <v>0.70399999999999996</v>
      </c>
      <c r="L26" s="359">
        <v>270</v>
      </c>
      <c r="M26" s="95">
        <f t="shared" si="5"/>
        <v>0.27</v>
      </c>
      <c r="N26" s="123">
        <f t="shared" si="6"/>
        <v>1.3500000000000002E-2</v>
      </c>
      <c r="O26" s="164">
        <f t="shared" si="7"/>
        <v>0.70000000000000018</v>
      </c>
      <c r="P26" s="329">
        <v>9.6</v>
      </c>
      <c r="Q26" s="175">
        <f t="shared" si="8"/>
        <v>0.86917100000000014</v>
      </c>
      <c r="R26" s="178">
        <f t="shared" si="1"/>
        <v>1.0140450000000001</v>
      </c>
      <c r="S26" s="184">
        <f t="shared" si="9"/>
        <v>1.8832160000000002</v>
      </c>
      <c r="T26" s="40"/>
    </row>
    <row r="27" spans="1:20" s="15" customFormat="1" ht="15.75" customHeight="1" x14ac:dyDescent="0.2">
      <c r="A27" s="193">
        <v>40927</v>
      </c>
      <c r="B27" s="333">
        <v>10.512</v>
      </c>
      <c r="C27" s="95">
        <f t="shared" si="0"/>
        <v>8.8110370000000007</v>
      </c>
      <c r="D27" s="95">
        <v>2.1</v>
      </c>
      <c r="E27" s="95">
        <v>1.4</v>
      </c>
      <c r="F27" s="359">
        <v>157.018</v>
      </c>
      <c r="G27" s="116">
        <f t="shared" si="2"/>
        <v>0.15701799999999999</v>
      </c>
      <c r="H27" s="360">
        <v>704</v>
      </c>
      <c r="I27" s="359">
        <v>843.94500000000005</v>
      </c>
      <c r="J27" s="285">
        <f t="shared" si="3"/>
        <v>0.84394500000000006</v>
      </c>
      <c r="K27" s="323">
        <f t="shared" si="4"/>
        <v>0.70399999999999996</v>
      </c>
      <c r="L27" s="359">
        <v>379</v>
      </c>
      <c r="M27" s="95">
        <f t="shared" si="5"/>
        <v>0.379</v>
      </c>
      <c r="N27" s="123">
        <f t="shared" si="6"/>
        <v>1.8950000000000002E-2</v>
      </c>
      <c r="O27" s="164">
        <f t="shared" si="7"/>
        <v>0.70000000000000018</v>
      </c>
      <c r="P27" s="329">
        <v>9.4499999999999993</v>
      </c>
      <c r="Q27" s="175">
        <f t="shared" si="8"/>
        <v>0.87596800000000019</v>
      </c>
      <c r="R27" s="178">
        <f t="shared" si="1"/>
        <v>0.82499500000000003</v>
      </c>
      <c r="S27" s="184">
        <f t="shared" si="9"/>
        <v>1.7009630000000002</v>
      </c>
      <c r="T27" s="40"/>
    </row>
    <row r="28" spans="1:20" s="15" customFormat="1" ht="15.75" customHeight="1" x14ac:dyDescent="0.2">
      <c r="A28" s="193">
        <v>40928</v>
      </c>
      <c r="B28" s="333">
        <v>11.441000000000001</v>
      </c>
      <c r="C28" s="95">
        <f t="shared" si="0"/>
        <v>9.5424630000000015</v>
      </c>
      <c r="D28" s="95">
        <v>2.1</v>
      </c>
      <c r="E28" s="95">
        <v>1.4</v>
      </c>
      <c r="F28" s="359">
        <v>156.79300000000001</v>
      </c>
      <c r="G28" s="116">
        <f t="shared" si="2"/>
        <v>0.15679300000000002</v>
      </c>
      <c r="H28" s="360">
        <v>617</v>
      </c>
      <c r="I28" s="359">
        <v>1041.7439999999999</v>
      </c>
      <c r="J28" s="285">
        <f t="shared" si="3"/>
        <v>1.041744</v>
      </c>
      <c r="K28" s="323">
        <f t="shared" si="4"/>
        <v>0.61699999999999999</v>
      </c>
      <c r="L28" s="359">
        <v>379</v>
      </c>
      <c r="M28" s="95">
        <f t="shared" si="5"/>
        <v>0.379</v>
      </c>
      <c r="N28" s="123">
        <f t="shared" si="6"/>
        <v>1.8950000000000002E-2</v>
      </c>
      <c r="O28" s="164">
        <f t="shared" si="7"/>
        <v>0.70000000000000018</v>
      </c>
      <c r="P28" s="329">
        <v>9.33</v>
      </c>
      <c r="Q28" s="175">
        <f t="shared" si="8"/>
        <v>0.87574300000000016</v>
      </c>
      <c r="R28" s="178">
        <f t="shared" si="1"/>
        <v>1.022794</v>
      </c>
      <c r="S28" s="184">
        <f t="shared" si="9"/>
        <v>1.8985370000000001</v>
      </c>
      <c r="T28" s="40"/>
    </row>
    <row r="29" spans="1:20" s="15" customFormat="1" ht="15.75" customHeight="1" x14ac:dyDescent="0.2">
      <c r="A29" s="193">
        <v>40929</v>
      </c>
      <c r="B29" s="333">
        <v>10.24</v>
      </c>
      <c r="C29" s="95">
        <f t="shared" si="0"/>
        <v>8.5503789999999995</v>
      </c>
      <c r="D29" s="95">
        <v>2.1</v>
      </c>
      <c r="E29" s="95">
        <v>1.4</v>
      </c>
      <c r="F29" s="359">
        <v>162.404</v>
      </c>
      <c r="G29" s="116">
        <f t="shared" si="2"/>
        <v>0.16240399999999999</v>
      </c>
      <c r="H29" s="360">
        <v>617</v>
      </c>
      <c r="I29" s="359">
        <v>827.21699999999998</v>
      </c>
      <c r="J29" s="285">
        <f t="shared" si="3"/>
        <v>0.82721699999999998</v>
      </c>
      <c r="K29" s="323">
        <f t="shared" si="4"/>
        <v>0.61699999999999999</v>
      </c>
      <c r="L29" s="359">
        <v>369</v>
      </c>
      <c r="M29" s="95">
        <f t="shared" si="5"/>
        <v>0.36899999999999999</v>
      </c>
      <c r="N29" s="123">
        <f t="shared" si="6"/>
        <v>1.8450000000000001E-2</v>
      </c>
      <c r="O29" s="164">
        <f t="shared" si="7"/>
        <v>0.70000000000000018</v>
      </c>
      <c r="P29" s="329">
        <v>9.85</v>
      </c>
      <c r="Q29" s="175">
        <f t="shared" si="8"/>
        <v>0.88085400000000014</v>
      </c>
      <c r="R29" s="178">
        <f t="shared" si="1"/>
        <v>0.80876700000000001</v>
      </c>
      <c r="S29" s="184">
        <f t="shared" si="9"/>
        <v>1.6896210000000003</v>
      </c>
      <c r="T29" s="40"/>
    </row>
    <row r="30" spans="1:20" s="15" customFormat="1" ht="15.75" customHeight="1" x14ac:dyDescent="0.2">
      <c r="A30" s="193">
        <v>40930</v>
      </c>
      <c r="B30" s="333">
        <v>10.367000000000001</v>
      </c>
      <c r="C30" s="95">
        <f t="shared" si="0"/>
        <v>8.4964910000000007</v>
      </c>
      <c r="D30" s="95">
        <v>2.1</v>
      </c>
      <c r="E30" s="95">
        <v>1.4</v>
      </c>
      <c r="F30" s="359">
        <v>164.798</v>
      </c>
      <c r="G30" s="116">
        <f t="shared" si="2"/>
        <v>0.164798</v>
      </c>
      <c r="H30" s="360">
        <v>590</v>
      </c>
      <c r="I30" s="359">
        <v>1005.711</v>
      </c>
      <c r="J30" s="285">
        <f t="shared" si="3"/>
        <v>1.005711</v>
      </c>
      <c r="K30" s="323">
        <f t="shared" si="4"/>
        <v>0.59</v>
      </c>
      <c r="L30" s="359">
        <v>369</v>
      </c>
      <c r="M30" s="95">
        <f t="shared" si="5"/>
        <v>0.36899999999999999</v>
      </c>
      <c r="N30" s="123">
        <f t="shared" si="6"/>
        <v>1.8450000000000001E-2</v>
      </c>
      <c r="O30" s="164">
        <f t="shared" si="7"/>
        <v>0.70000000000000018</v>
      </c>
      <c r="P30" s="329">
        <v>9.84</v>
      </c>
      <c r="Q30" s="175">
        <f t="shared" si="8"/>
        <v>0.88324800000000014</v>
      </c>
      <c r="R30" s="178">
        <f t="shared" si="1"/>
        <v>0.98726100000000006</v>
      </c>
      <c r="S30" s="184">
        <f t="shared" si="9"/>
        <v>1.8705090000000002</v>
      </c>
      <c r="T30" s="40"/>
    </row>
    <row r="31" spans="1:20" s="15" customFormat="1" ht="15.75" customHeight="1" x14ac:dyDescent="0.2">
      <c r="A31" s="193">
        <v>40931</v>
      </c>
      <c r="B31" s="333">
        <v>10.641</v>
      </c>
      <c r="C31" s="95">
        <f t="shared" si="0"/>
        <v>8.7522489999999991</v>
      </c>
      <c r="D31" s="95">
        <v>2.1</v>
      </c>
      <c r="E31" s="95">
        <v>1.4</v>
      </c>
      <c r="F31" s="359">
        <v>165.24700000000001</v>
      </c>
      <c r="G31" s="116">
        <f t="shared" si="2"/>
        <v>0.165247</v>
      </c>
      <c r="H31" s="360">
        <v>1045</v>
      </c>
      <c r="I31" s="359">
        <v>1023.504</v>
      </c>
      <c r="J31" s="285">
        <f t="shared" si="3"/>
        <v>1.023504</v>
      </c>
      <c r="K31" s="323">
        <f t="shared" si="4"/>
        <v>1.0449999999999999</v>
      </c>
      <c r="L31" s="359">
        <v>312</v>
      </c>
      <c r="M31" s="95">
        <f t="shared" si="5"/>
        <v>0.312</v>
      </c>
      <c r="N31" s="123">
        <f t="shared" si="6"/>
        <v>1.5600000000000001E-2</v>
      </c>
      <c r="O31" s="164">
        <f t="shared" si="7"/>
        <v>0.70000000000000018</v>
      </c>
      <c r="P31" s="329">
        <v>10.43</v>
      </c>
      <c r="Q31" s="175">
        <f t="shared" si="8"/>
        <v>0.88084700000000016</v>
      </c>
      <c r="R31" s="178">
        <f t="shared" si="1"/>
        <v>1.0079039999999999</v>
      </c>
      <c r="S31" s="184">
        <f t="shared" si="9"/>
        <v>1.8887510000000001</v>
      </c>
      <c r="T31" s="40"/>
    </row>
    <row r="32" spans="1:20" s="15" customFormat="1" ht="15.75" customHeight="1" x14ac:dyDescent="0.2">
      <c r="A32" s="193">
        <v>40932</v>
      </c>
      <c r="B32" s="333">
        <v>11.599</v>
      </c>
      <c r="C32" s="95">
        <f t="shared" si="0"/>
        <v>9.3160600000000002</v>
      </c>
      <c r="D32" s="95">
        <v>2.1</v>
      </c>
      <c r="E32" s="95">
        <v>1.4</v>
      </c>
      <c r="F32" s="359">
        <v>155.22200000000001</v>
      </c>
      <c r="G32" s="116">
        <f t="shared" si="2"/>
        <v>0.155222</v>
      </c>
      <c r="H32" s="360">
        <v>1057</v>
      </c>
      <c r="I32" s="359">
        <v>1427.7180000000001</v>
      </c>
      <c r="J32" s="285">
        <f t="shared" si="3"/>
        <v>1.427718</v>
      </c>
      <c r="K32" s="323">
        <f t="shared" si="4"/>
        <v>1.0569999999999999</v>
      </c>
      <c r="L32" s="359">
        <v>315</v>
      </c>
      <c r="M32" s="95">
        <f t="shared" si="5"/>
        <v>0.315</v>
      </c>
      <c r="N32" s="123">
        <f t="shared" si="6"/>
        <v>1.575E-2</v>
      </c>
      <c r="O32" s="164">
        <f t="shared" si="7"/>
        <v>0.70000000000000018</v>
      </c>
      <c r="P32" s="329">
        <v>10</v>
      </c>
      <c r="Q32" s="175">
        <f t="shared" si="8"/>
        <v>0.87097200000000019</v>
      </c>
      <c r="R32" s="178">
        <f t="shared" si="1"/>
        <v>1.4119680000000001</v>
      </c>
      <c r="S32" s="184">
        <f t="shared" si="9"/>
        <v>2.2829400000000004</v>
      </c>
      <c r="T32" s="40"/>
    </row>
    <row r="33" spans="1:21" s="15" customFormat="1" ht="15.75" customHeight="1" x14ac:dyDescent="0.2">
      <c r="A33" s="193">
        <v>40933</v>
      </c>
      <c r="B33" s="333">
        <v>10.567</v>
      </c>
      <c r="C33" s="95">
        <f t="shared" si="0"/>
        <v>8.7945469999999997</v>
      </c>
      <c r="D33" s="95">
        <v>2.1</v>
      </c>
      <c r="E33" s="95">
        <v>1.4</v>
      </c>
      <c r="F33" s="359">
        <v>164.27500000000001</v>
      </c>
      <c r="G33" s="116">
        <f t="shared" si="2"/>
        <v>0.164275</v>
      </c>
      <c r="H33" s="360">
        <v>587</v>
      </c>
      <c r="I33" s="359">
        <v>908.178</v>
      </c>
      <c r="J33" s="285">
        <f t="shared" si="3"/>
        <v>0.90817800000000004</v>
      </c>
      <c r="K33" s="323">
        <f t="shared" si="4"/>
        <v>0.58699999999999997</v>
      </c>
      <c r="L33" s="359">
        <v>326</v>
      </c>
      <c r="M33" s="95">
        <f t="shared" si="5"/>
        <v>0.32600000000000001</v>
      </c>
      <c r="N33" s="123">
        <f t="shared" si="6"/>
        <v>1.6300000000000002E-2</v>
      </c>
      <c r="O33" s="164">
        <f t="shared" si="7"/>
        <v>0.70000000000000018</v>
      </c>
      <c r="P33" s="329">
        <v>10</v>
      </c>
      <c r="Q33" s="175">
        <f t="shared" si="8"/>
        <v>0.88057500000000022</v>
      </c>
      <c r="R33" s="178">
        <f t="shared" si="1"/>
        <v>0.89187800000000006</v>
      </c>
      <c r="S33" s="184">
        <f t="shared" si="9"/>
        <v>1.7724530000000003</v>
      </c>
      <c r="T33" s="40"/>
    </row>
    <row r="34" spans="1:21" s="15" customFormat="1" ht="15.75" customHeight="1" x14ac:dyDescent="0.2">
      <c r="A34" s="193">
        <v>40934</v>
      </c>
      <c r="B34" s="333">
        <v>10.670999999999999</v>
      </c>
      <c r="C34" s="95">
        <f t="shared" si="0"/>
        <v>8.9706839999999985</v>
      </c>
      <c r="D34" s="95">
        <v>2.1</v>
      </c>
      <c r="E34" s="95">
        <v>1.4</v>
      </c>
      <c r="F34" s="359">
        <v>164.87299999999999</v>
      </c>
      <c r="G34" s="116">
        <f t="shared" si="2"/>
        <v>0.16487299999999999</v>
      </c>
      <c r="H34" s="360">
        <v>619</v>
      </c>
      <c r="I34" s="359">
        <v>835.44299999999998</v>
      </c>
      <c r="J34" s="285">
        <f t="shared" si="3"/>
        <v>0.83544299999999994</v>
      </c>
      <c r="K34" s="323">
        <f t="shared" si="4"/>
        <v>0.61899999999999999</v>
      </c>
      <c r="L34" s="359">
        <v>350</v>
      </c>
      <c r="M34" s="95">
        <f t="shared" si="5"/>
        <v>0.35</v>
      </c>
      <c r="N34" s="123">
        <f t="shared" si="6"/>
        <v>1.7499999999999998E-2</v>
      </c>
      <c r="O34" s="164">
        <f t="shared" si="7"/>
        <v>0.70000000000000018</v>
      </c>
      <c r="P34" s="329">
        <v>9.83</v>
      </c>
      <c r="Q34" s="175">
        <f t="shared" si="8"/>
        <v>0.88237300000000018</v>
      </c>
      <c r="R34" s="178">
        <f t="shared" si="1"/>
        <v>0.81794299999999998</v>
      </c>
      <c r="S34" s="184">
        <f t="shared" si="9"/>
        <v>1.7003160000000002</v>
      </c>
      <c r="T34" s="40"/>
    </row>
    <row r="35" spans="1:21" s="15" customFormat="1" ht="15.75" customHeight="1" x14ac:dyDescent="0.2">
      <c r="A35" s="193">
        <v>40935</v>
      </c>
      <c r="B35" s="333">
        <v>10.567</v>
      </c>
      <c r="C35" s="95">
        <f t="shared" si="0"/>
        <v>8.8363599999999991</v>
      </c>
      <c r="D35" s="95">
        <v>2.1</v>
      </c>
      <c r="E35" s="95">
        <v>1.4</v>
      </c>
      <c r="F35" s="359">
        <v>161.20699999999999</v>
      </c>
      <c r="G35" s="116">
        <f t="shared" si="2"/>
        <v>0.16120699999999999</v>
      </c>
      <c r="H35" s="360">
        <v>619</v>
      </c>
      <c r="I35" s="359">
        <v>869.43299999999999</v>
      </c>
      <c r="J35" s="285">
        <f t="shared" si="3"/>
        <v>0.86943300000000001</v>
      </c>
      <c r="K35" s="323">
        <f t="shared" si="4"/>
        <v>0.61899999999999999</v>
      </c>
      <c r="L35" s="359">
        <v>350</v>
      </c>
      <c r="M35" s="95">
        <f t="shared" si="5"/>
        <v>0.35</v>
      </c>
      <c r="N35" s="123">
        <f t="shared" si="6"/>
        <v>1.7499999999999998E-2</v>
      </c>
      <c r="O35" s="164">
        <f t="shared" si="7"/>
        <v>0.70000000000000018</v>
      </c>
      <c r="P35" s="329">
        <v>9.7200000000000006</v>
      </c>
      <c r="Q35" s="175">
        <f t="shared" si="8"/>
        <v>0.87870700000000013</v>
      </c>
      <c r="R35" s="178">
        <f t="shared" si="1"/>
        <v>0.85193300000000005</v>
      </c>
      <c r="S35" s="184">
        <f t="shared" si="9"/>
        <v>1.7306400000000002</v>
      </c>
      <c r="T35" s="40"/>
    </row>
    <row r="36" spans="1:21" s="15" customFormat="1" ht="15.75" customHeight="1" x14ac:dyDescent="0.2">
      <c r="A36" s="193">
        <v>40936</v>
      </c>
      <c r="B36" s="333">
        <v>11.401999999999999</v>
      </c>
      <c r="C36" s="95">
        <f t="shared" si="0"/>
        <v>9.6322699999999983</v>
      </c>
      <c r="D36" s="95">
        <v>2.1</v>
      </c>
      <c r="E36" s="95">
        <v>1.4</v>
      </c>
      <c r="F36" s="359">
        <v>168.68899999999999</v>
      </c>
      <c r="G36" s="116">
        <f t="shared" si="2"/>
        <v>0.16868900000000001</v>
      </c>
      <c r="H36" s="360">
        <v>533</v>
      </c>
      <c r="I36" s="359">
        <v>901.04100000000005</v>
      </c>
      <c r="J36" s="285">
        <f t="shared" si="3"/>
        <v>0.90104100000000009</v>
      </c>
      <c r="K36" s="323">
        <f t="shared" si="4"/>
        <v>0.53300000000000003</v>
      </c>
      <c r="L36" s="359">
        <v>300</v>
      </c>
      <c r="M36" s="95">
        <f t="shared" si="5"/>
        <v>0.3</v>
      </c>
      <c r="N36" s="123">
        <f t="shared" si="6"/>
        <v>1.4999999999999999E-2</v>
      </c>
      <c r="O36" s="164">
        <f>D36-E36</f>
        <v>0.70000000000000018</v>
      </c>
      <c r="P36" s="329">
        <v>9.9499999999999993</v>
      </c>
      <c r="Q36" s="175">
        <f>G36+N36+O36</f>
        <v>0.88368900000000017</v>
      </c>
      <c r="R36" s="178">
        <f t="shared" si="1"/>
        <v>0.88604100000000008</v>
      </c>
      <c r="S36" s="184">
        <f t="shared" si="9"/>
        <v>1.7697300000000002</v>
      </c>
      <c r="T36" s="40"/>
    </row>
    <row r="37" spans="1:21" s="15" customFormat="1" ht="15.75" customHeight="1" x14ac:dyDescent="0.2">
      <c r="A37" s="193">
        <v>40937</v>
      </c>
      <c r="B37" s="333">
        <v>10.177</v>
      </c>
      <c r="C37" s="95">
        <f t="shared" si="0"/>
        <v>8.4836799999999997</v>
      </c>
      <c r="D37" s="95">
        <v>2.1</v>
      </c>
      <c r="E37" s="95">
        <v>1.4</v>
      </c>
      <c r="F37" s="359">
        <v>168.614</v>
      </c>
      <c r="G37" s="116">
        <f t="shared" si="2"/>
        <v>0.16861400000000001</v>
      </c>
      <c r="H37" s="360">
        <v>511</v>
      </c>
      <c r="I37" s="359">
        <v>824.70600000000002</v>
      </c>
      <c r="J37" s="285">
        <f t="shared" si="3"/>
        <v>0.82470600000000005</v>
      </c>
      <c r="K37" s="323">
        <f t="shared" si="4"/>
        <v>0.51100000000000001</v>
      </c>
      <c r="L37" s="359">
        <v>338</v>
      </c>
      <c r="M37" s="95">
        <f t="shared" si="5"/>
        <v>0.33800000000000002</v>
      </c>
      <c r="N37" s="123">
        <f t="shared" si="6"/>
        <v>1.6900000000000002E-2</v>
      </c>
      <c r="O37" s="164">
        <f>D37-E37</f>
        <v>0.70000000000000018</v>
      </c>
      <c r="P37" s="329">
        <v>9.9</v>
      </c>
      <c r="Q37" s="175">
        <f>G37+N37+O37</f>
        <v>0.88551400000000013</v>
      </c>
      <c r="R37" s="178">
        <f t="shared" si="1"/>
        <v>0.80780600000000002</v>
      </c>
      <c r="S37" s="184">
        <f t="shared" si="9"/>
        <v>1.6933200000000002</v>
      </c>
      <c r="T37" s="40"/>
    </row>
    <row r="38" spans="1:21" s="15" customFormat="1" ht="15.75" customHeight="1" x14ac:dyDescent="0.2">
      <c r="A38" s="193">
        <v>40938</v>
      </c>
      <c r="B38" s="333">
        <v>10.936999999999999</v>
      </c>
      <c r="C38" s="95">
        <f t="shared" si="0"/>
        <v>9.2486609999999985</v>
      </c>
      <c r="D38" s="95">
        <v>2.1</v>
      </c>
      <c r="E38" s="95">
        <v>1.4</v>
      </c>
      <c r="F38" s="359">
        <v>160.459</v>
      </c>
      <c r="G38" s="116">
        <f t="shared" si="2"/>
        <v>0.16045899999999999</v>
      </c>
      <c r="H38" s="360">
        <v>511</v>
      </c>
      <c r="I38" s="359">
        <v>827.88</v>
      </c>
      <c r="J38" s="285">
        <f t="shared" si="3"/>
        <v>0.82787999999999995</v>
      </c>
      <c r="K38" s="323">
        <f t="shared" si="4"/>
        <v>0.51100000000000001</v>
      </c>
      <c r="L38" s="359">
        <v>591</v>
      </c>
      <c r="M38" s="95">
        <f t="shared" si="5"/>
        <v>0.59099999999999997</v>
      </c>
      <c r="N38" s="123">
        <f t="shared" si="6"/>
        <v>2.955E-2</v>
      </c>
      <c r="O38" s="164">
        <f>D38-E38</f>
        <v>0.70000000000000018</v>
      </c>
      <c r="P38" s="329">
        <v>9.83</v>
      </c>
      <c r="Q38" s="175">
        <f>G38+N38+O38</f>
        <v>0.89000900000000016</v>
      </c>
      <c r="R38" s="178">
        <f t="shared" si="1"/>
        <v>0.79832999999999998</v>
      </c>
      <c r="S38" s="184">
        <f t="shared" si="9"/>
        <v>1.688339</v>
      </c>
      <c r="T38" s="40"/>
    </row>
    <row r="39" spans="1:21" s="15" customFormat="1" ht="15.75" customHeight="1" thickBot="1" x14ac:dyDescent="0.25">
      <c r="A39" s="194">
        <v>40939</v>
      </c>
      <c r="B39" s="361">
        <v>11.586</v>
      </c>
      <c r="C39" s="153">
        <f t="shared" si="0"/>
        <v>9.2250990000000002</v>
      </c>
      <c r="D39" s="153">
        <v>2.1</v>
      </c>
      <c r="E39" s="153">
        <v>1.4</v>
      </c>
      <c r="F39" s="362">
        <v>158.96299999999999</v>
      </c>
      <c r="G39" s="152">
        <f t="shared" si="2"/>
        <v>0.15896299999999999</v>
      </c>
      <c r="H39" s="363">
        <v>565</v>
      </c>
      <c r="I39" s="362">
        <v>1501.9380000000001</v>
      </c>
      <c r="J39" s="291">
        <f t="shared" si="3"/>
        <v>1.501938</v>
      </c>
      <c r="K39" s="324">
        <f t="shared" si="4"/>
        <v>0.56499999999999995</v>
      </c>
      <c r="L39" s="362">
        <v>714</v>
      </c>
      <c r="M39" s="153">
        <f t="shared" si="5"/>
        <v>0.71399999999999997</v>
      </c>
      <c r="N39" s="156">
        <f t="shared" si="6"/>
        <v>3.5700000000000003E-2</v>
      </c>
      <c r="O39" s="169">
        <f t="shared" si="7"/>
        <v>0.70000000000000018</v>
      </c>
      <c r="P39" s="353">
        <v>9.69</v>
      </c>
      <c r="Q39" s="195">
        <f t="shared" si="8"/>
        <v>0.89466300000000021</v>
      </c>
      <c r="R39" s="190">
        <f t="shared" si="1"/>
        <v>1.4662379999999999</v>
      </c>
      <c r="S39" s="196">
        <f t="shared" si="9"/>
        <v>2.3609010000000001</v>
      </c>
      <c r="T39" s="40"/>
    </row>
    <row r="40" spans="1:21" s="15" customFormat="1" ht="11.25" x14ac:dyDescent="0.2">
      <c r="A40" s="35"/>
      <c r="B40" s="330"/>
      <c r="C40" s="10"/>
      <c r="D40" s="10"/>
      <c r="E40" s="380"/>
      <c r="F40" s="318"/>
      <c r="G40" s="115"/>
      <c r="H40" s="314"/>
      <c r="I40" s="314"/>
      <c r="J40" s="36"/>
      <c r="K40" s="314"/>
      <c r="L40" s="314"/>
      <c r="M40" s="36"/>
      <c r="N40" s="10"/>
      <c r="O40" s="13"/>
      <c r="P40" s="346"/>
      <c r="Q40" s="11"/>
      <c r="R40" s="11"/>
      <c r="S40" s="11"/>
      <c r="T40" s="11"/>
      <c r="U40" s="27"/>
    </row>
    <row r="41" spans="1:21" s="15" customFormat="1" ht="12" thickBot="1" x14ac:dyDescent="0.25">
      <c r="A41" s="35"/>
      <c r="B41" s="330"/>
      <c r="C41" s="10"/>
      <c r="D41" s="10"/>
      <c r="E41" s="380"/>
      <c r="F41" s="318"/>
      <c r="G41" s="115"/>
      <c r="H41" s="314"/>
      <c r="I41" s="314"/>
      <c r="J41" s="36"/>
      <c r="K41" s="314"/>
      <c r="L41" s="314"/>
      <c r="M41" s="36"/>
      <c r="N41" s="10"/>
      <c r="O41" s="13"/>
      <c r="P41" s="346"/>
      <c r="Q41" s="11"/>
      <c r="R41" s="11"/>
      <c r="S41" s="11"/>
      <c r="T41" s="11"/>
      <c r="U41" s="27"/>
    </row>
    <row r="42" spans="1:21" s="15" customFormat="1" ht="36" customHeight="1" x14ac:dyDescent="0.2">
      <c r="A42" s="406" t="s">
        <v>0</v>
      </c>
      <c r="B42" s="436" t="s">
        <v>84</v>
      </c>
      <c r="C42" s="406" t="s">
        <v>7</v>
      </c>
      <c r="D42" s="422" t="s">
        <v>9</v>
      </c>
      <c r="E42" s="422" t="s">
        <v>32</v>
      </c>
      <c r="F42" s="438" t="s">
        <v>12</v>
      </c>
      <c r="G42" s="406" t="s">
        <v>12</v>
      </c>
      <c r="H42" s="438" t="s">
        <v>11</v>
      </c>
      <c r="I42" s="325" t="s">
        <v>73</v>
      </c>
      <c r="J42" s="422" t="s">
        <v>82</v>
      </c>
      <c r="K42" s="438" t="s">
        <v>74</v>
      </c>
      <c r="L42" s="440" t="s">
        <v>15</v>
      </c>
      <c r="M42" s="422" t="s">
        <v>75</v>
      </c>
      <c r="N42" s="422" t="s">
        <v>76</v>
      </c>
      <c r="O42" s="431" t="s">
        <v>77</v>
      </c>
      <c r="P42" s="434" t="s">
        <v>85</v>
      </c>
      <c r="Q42" s="422" t="s">
        <v>79</v>
      </c>
      <c r="R42" s="422" t="s">
        <v>80</v>
      </c>
      <c r="S42" s="422" t="s">
        <v>81</v>
      </c>
      <c r="T42" s="11"/>
      <c r="U42" s="27"/>
    </row>
    <row r="43" spans="1:21" s="15" customFormat="1" ht="11.25" customHeight="1" x14ac:dyDescent="0.2">
      <c r="A43" s="407"/>
      <c r="B43" s="437"/>
      <c r="C43" s="407"/>
      <c r="D43" s="425"/>
      <c r="E43" s="425"/>
      <c r="F43" s="443"/>
      <c r="G43" s="413"/>
      <c r="H43" s="439"/>
      <c r="I43" s="326"/>
      <c r="J43" s="423"/>
      <c r="K43" s="439"/>
      <c r="L43" s="441"/>
      <c r="M43" s="423"/>
      <c r="N43" s="423"/>
      <c r="O43" s="432"/>
      <c r="P43" s="435"/>
      <c r="Q43" s="423"/>
      <c r="R43" s="423"/>
      <c r="S43" s="423"/>
      <c r="T43" s="11"/>
      <c r="U43" s="27"/>
    </row>
    <row r="44" spans="1:21" s="15" customFormat="1" ht="12" customHeight="1" thickBot="1" x14ac:dyDescent="0.25">
      <c r="A44" s="418"/>
      <c r="B44" s="437"/>
      <c r="C44" s="407"/>
      <c r="D44" s="425"/>
      <c r="E44" s="425"/>
      <c r="F44" s="443"/>
      <c r="G44" s="413"/>
      <c r="H44" s="439"/>
      <c r="I44" s="326"/>
      <c r="J44" s="423"/>
      <c r="K44" s="439"/>
      <c r="L44" s="441"/>
      <c r="M44" s="423"/>
      <c r="N44" s="442"/>
      <c r="O44" s="432"/>
      <c r="P44" s="435"/>
      <c r="Q44" s="423"/>
      <c r="R44" s="423"/>
      <c r="S44" s="423"/>
      <c r="T44" s="11"/>
      <c r="U44" s="27"/>
    </row>
    <row r="45" spans="1:21" s="15" customFormat="1" ht="16.5" customHeight="1" x14ac:dyDescent="0.2">
      <c r="A45" s="146">
        <v>40940</v>
      </c>
      <c r="B45" s="332">
        <v>11.331</v>
      </c>
      <c r="C45" s="119">
        <f t="shared" ref="C45:C73" si="10">B45-S45</f>
        <v>8.9997429999999987</v>
      </c>
      <c r="D45" s="119">
        <v>2.2999999999999998</v>
      </c>
      <c r="E45" s="119">
        <v>1.6</v>
      </c>
      <c r="F45" s="358">
        <v>161.80600000000001</v>
      </c>
      <c r="G45" s="118">
        <f>F45/1000</f>
        <v>0.16180600000000001</v>
      </c>
      <c r="H45" s="358">
        <v>587</v>
      </c>
      <c r="I45" s="357">
        <v>1469.451</v>
      </c>
      <c r="J45" s="304">
        <f>I45/1000</f>
        <v>1.4694510000000001</v>
      </c>
      <c r="K45" s="322">
        <f>H45/1000</f>
        <v>0.58699999999999997</v>
      </c>
      <c r="L45" s="357">
        <v>725</v>
      </c>
      <c r="M45" s="119">
        <f>L45/1000</f>
        <v>0.72499999999999998</v>
      </c>
      <c r="N45" s="120">
        <f>M45*0.05</f>
        <v>3.6249999999999998E-2</v>
      </c>
      <c r="O45" s="121">
        <f>D45-E45</f>
        <v>0.69999999999999973</v>
      </c>
      <c r="P45" s="352">
        <v>9.59</v>
      </c>
      <c r="Q45" s="142">
        <f>G45+N45+O45</f>
        <v>0.89805599999999974</v>
      </c>
      <c r="R45" s="223">
        <f t="shared" ref="R45:R73" si="11">IF(J45&lt;N45, "0.00", J45-N45)</f>
        <v>1.4332010000000002</v>
      </c>
      <c r="S45" s="143">
        <f>Q45+R45</f>
        <v>2.3312569999999999</v>
      </c>
      <c r="T45" s="11"/>
      <c r="U45" s="27"/>
    </row>
    <row r="46" spans="1:21" s="15" customFormat="1" ht="16.5" customHeight="1" x14ac:dyDescent="0.2">
      <c r="A46" s="148">
        <v>40941</v>
      </c>
      <c r="B46" s="333">
        <v>10.535</v>
      </c>
      <c r="C46" s="95">
        <f t="shared" si="10"/>
        <v>9.2195970000000003</v>
      </c>
      <c r="D46" s="95">
        <v>2.2999999999999998</v>
      </c>
      <c r="E46" s="95">
        <v>1.6</v>
      </c>
      <c r="F46" s="360">
        <v>158.215</v>
      </c>
      <c r="G46" s="116">
        <f t="shared" ref="G46:G73" si="12">F46/1000</f>
        <v>0.15821499999999999</v>
      </c>
      <c r="H46" s="360">
        <v>587</v>
      </c>
      <c r="I46" s="359">
        <v>457.18799999999999</v>
      </c>
      <c r="J46" s="234">
        <f t="shared" ref="J46:J73" si="13">I46/1000</f>
        <v>0.45718799999999998</v>
      </c>
      <c r="K46" s="323">
        <f t="shared" ref="K46:K73" si="14">H46/1000</f>
        <v>0.58699999999999997</v>
      </c>
      <c r="L46" s="359">
        <v>725</v>
      </c>
      <c r="M46" s="95">
        <f t="shared" ref="M46:M73" si="15">L46/1000</f>
        <v>0.72499999999999998</v>
      </c>
      <c r="N46" s="123">
        <f t="shared" ref="N46:N73" si="16">M46*0.05</f>
        <v>3.6249999999999998E-2</v>
      </c>
      <c r="O46" s="124">
        <f t="shared" ref="O46:O72" si="17">D46-E46</f>
        <v>0.69999999999999973</v>
      </c>
      <c r="P46" s="329">
        <v>9.92</v>
      </c>
      <c r="Q46" s="144">
        <f t="shared" ref="Q46:Q72" si="18">G46+N46+O46</f>
        <v>0.89446499999999973</v>
      </c>
      <c r="R46" s="178">
        <f t="shared" si="11"/>
        <v>0.42093799999999998</v>
      </c>
      <c r="S46" s="145">
        <f>Q46+R46</f>
        <v>1.3154029999999997</v>
      </c>
      <c r="T46" s="11"/>
      <c r="U46" s="27"/>
    </row>
    <row r="47" spans="1:21" s="15" customFormat="1" ht="16.5" customHeight="1" x14ac:dyDescent="0.2">
      <c r="A47" s="148">
        <v>40942</v>
      </c>
      <c r="B47" s="333">
        <v>10.638999999999999</v>
      </c>
      <c r="C47" s="95">
        <f t="shared" si="10"/>
        <v>8.9144279999999991</v>
      </c>
      <c r="D47" s="95">
        <v>2.2999999999999998</v>
      </c>
      <c r="E47" s="95">
        <v>1.6</v>
      </c>
      <c r="F47" s="360">
        <v>162.10499999999999</v>
      </c>
      <c r="G47" s="116">
        <f t="shared" si="12"/>
        <v>0.162105</v>
      </c>
      <c r="H47" s="360">
        <v>679</v>
      </c>
      <c r="I47" s="359">
        <v>862.46699999999998</v>
      </c>
      <c r="J47" s="234">
        <f t="shared" si="13"/>
        <v>0.86246699999999998</v>
      </c>
      <c r="K47" s="323">
        <f t="shared" si="14"/>
        <v>0.67900000000000005</v>
      </c>
      <c r="L47" s="359">
        <v>519</v>
      </c>
      <c r="M47" s="95">
        <f t="shared" si="15"/>
        <v>0.51900000000000002</v>
      </c>
      <c r="N47" s="123">
        <f t="shared" si="16"/>
        <v>2.5950000000000001E-2</v>
      </c>
      <c r="O47" s="124">
        <f t="shared" si="17"/>
        <v>0.69999999999999973</v>
      </c>
      <c r="P47" s="329">
        <v>9.4700000000000006</v>
      </c>
      <c r="Q47" s="144">
        <f t="shared" si="18"/>
        <v>0.88805499999999971</v>
      </c>
      <c r="R47" s="178">
        <f t="shared" si="11"/>
        <v>0.83651699999999996</v>
      </c>
      <c r="S47" s="145">
        <f t="shared" ref="S47:S73" si="19">Q47+R47</f>
        <v>1.7245719999999998</v>
      </c>
      <c r="T47" s="11"/>
      <c r="U47" s="27"/>
    </row>
    <row r="48" spans="1:21" s="15" customFormat="1" ht="16.5" customHeight="1" x14ac:dyDescent="0.2">
      <c r="A48" s="148">
        <v>40943</v>
      </c>
      <c r="B48" s="333">
        <v>10.664</v>
      </c>
      <c r="C48" s="95">
        <f t="shared" si="10"/>
        <v>8.6962779999999995</v>
      </c>
      <c r="D48" s="95">
        <v>2.2999999999999998</v>
      </c>
      <c r="E48" s="95">
        <v>1.6</v>
      </c>
      <c r="F48" s="360">
        <v>171.756</v>
      </c>
      <c r="G48" s="116">
        <f t="shared" si="12"/>
        <v>0.17175599999999999</v>
      </c>
      <c r="H48" s="360">
        <v>685</v>
      </c>
      <c r="I48" s="359">
        <v>1095.9659999999999</v>
      </c>
      <c r="J48" s="234">
        <f t="shared" si="13"/>
        <v>1.095966</v>
      </c>
      <c r="K48" s="323">
        <f t="shared" si="14"/>
        <v>0.68500000000000005</v>
      </c>
      <c r="L48" s="359">
        <v>521</v>
      </c>
      <c r="M48" s="95">
        <f t="shared" si="15"/>
        <v>0.52100000000000002</v>
      </c>
      <c r="N48" s="123">
        <f t="shared" si="16"/>
        <v>2.6050000000000004E-2</v>
      </c>
      <c r="O48" s="124">
        <f t="shared" si="17"/>
        <v>0.69999999999999973</v>
      </c>
      <c r="P48" s="329">
        <v>9.34</v>
      </c>
      <c r="Q48" s="144">
        <f t="shared" si="18"/>
        <v>0.89780599999999966</v>
      </c>
      <c r="R48" s="178">
        <f t="shared" si="11"/>
        <v>1.0699160000000001</v>
      </c>
      <c r="S48" s="145">
        <f t="shared" si="19"/>
        <v>1.9677219999999997</v>
      </c>
      <c r="T48" s="11"/>
      <c r="U48" s="27"/>
    </row>
    <row r="49" spans="1:21" s="15" customFormat="1" ht="16.5" customHeight="1" x14ac:dyDescent="0.2">
      <c r="A49" s="148">
        <v>40944</v>
      </c>
      <c r="B49" s="333">
        <v>10.398999999999999</v>
      </c>
      <c r="C49" s="95">
        <f t="shared" si="10"/>
        <v>8.5496610000000004</v>
      </c>
      <c r="D49" s="95">
        <v>2.2999999999999998</v>
      </c>
      <c r="E49" s="95">
        <v>1.6</v>
      </c>
      <c r="F49" s="360">
        <v>169.21199999999999</v>
      </c>
      <c r="G49" s="116">
        <f t="shared" si="12"/>
        <v>0.169212</v>
      </c>
      <c r="H49" s="360">
        <v>498</v>
      </c>
      <c r="I49" s="359">
        <v>980.12699999999995</v>
      </c>
      <c r="J49" s="234">
        <f t="shared" si="13"/>
        <v>0.98012699999999997</v>
      </c>
      <c r="K49" s="323">
        <f t="shared" si="14"/>
        <v>0.498</v>
      </c>
      <c r="L49" s="359">
        <v>629</v>
      </c>
      <c r="M49" s="95">
        <f t="shared" si="15"/>
        <v>0.629</v>
      </c>
      <c r="N49" s="123">
        <f t="shared" si="16"/>
        <v>3.1449999999999999E-2</v>
      </c>
      <c r="O49" s="124">
        <f t="shared" si="17"/>
        <v>0.69999999999999973</v>
      </c>
      <c r="P49" s="329">
        <v>10.9</v>
      </c>
      <c r="Q49" s="144">
        <f t="shared" si="18"/>
        <v>0.90066199999999974</v>
      </c>
      <c r="R49" s="178">
        <f t="shared" si="11"/>
        <v>0.94867699999999999</v>
      </c>
      <c r="S49" s="145">
        <f t="shared" si="19"/>
        <v>1.8493389999999996</v>
      </c>
      <c r="T49" s="11"/>
      <c r="U49" s="27"/>
    </row>
    <row r="50" spans="1:21" s="15" customFormat="1" ht="16.5" customHeight="1" x14ac:dyDescent="0.2">
      <c r="A50" s="148">
        <v>40945</v>
      </c>
      <c r="B50" s="333">
        <v>11.170999999999999</v>
      </c>
      <c r="C50" s="95">
        <f t="shared" si="10"/>
        <v>8.7575579999999995</v>
      </c>
      <c r="D50" s="95">
        <v>2.2999999999999998</v>
      </c>
      <c r="E50" s="95">
        <v>1.6</v>
      </c>
      <c r="F50" s="360">
        <v>180.733</v>
      </c>
      <c r="G50" s="116">
        <f t="shared" si="12"/>
        <v>0.180733</v>
      </c>
      <c r="H50" s="360">
        <v>612</v>
      </c>
      <c r="I50" s="359">
        <v>1532.7090000000001</v>
      </c>
      <c r="J50" s="234">
        <f t="shared" si="13"/>
        <v>1.5327090000000001</v>
      </c>
      <c r="K50" s="323">
        <f t="shared" si="14"/>
        <v>0.61199999999999999</v>
      </c>
      <c r="L50" s="359">
        <v>629</v>
      </c>
      <c r="M50" s="95">
        <f t="shared" si="15"/>
        <v>0.629</v>
      </c>
      <c r="N50" s="123">
        <f t="shared" si="16"/>
        <v>3.1449999999999999E-2</v>
      </c>
      <c r="O50" s="124">
        <f t="shared" si="17"/>
        <v>0.69999999999999973</v>
      </c>
      <c r="P50" s="329">
        <v>10.34</v>
      </c>
      <c r="Q50" s="144">
        <f t="shared" si="18"/>
        <v>0.91218299999999974</v>
      </c>
      <c r="R50" s="178">
        <f t="shared" si="11"/>
        <v>1.5012590000000001</v>
      </c>
      <c r="S50" s="145">
        <f t="shared" si="19"/>
        <v>2.4134419999999999</v>
      </c>
      <c r="T50" s="11"/>
      <c r="U50" s="27"/>
    </row>
    <row r="51" spans="1:21" s="15" customFormat="1" ht="16.5" customHeight="1" x14ac:dyDescent="0.2">
      <c r="A51" s="148">
        <v>40946</v>
      </c>
      <c r="B51" s="333">
        <v>10.265000000000001</v>
      </c>
      <c r="C51" s="95">
        <f t="shared" si="10"/>
        <v>8.6388690000000015</v>
      </c>
      <c r="D51" s="95">
        <v>2.2999999999999998</v>
      </c>
      <c r="E51" s="95">
        <v>1.6</v>
      </c>
      <c r="F51" s="360">
        <v>182.155</v>
      </c>
      <c r="G51" s="116">
        <f t="shared" si="12"/>
        <v>0.18215500000000001</v>
      </c>
      <c r="H51" s="360">
        <v>612</v>
      </c>
      <c r="I51" s="359">
        <v>743.976</v>
      </c>
      <c r="J51" s="234">
        <f t="shared" si="13"/>
        <v>0.74397599999999997</v>
      </c>
      <c r="K51" s="323">
        <f t="shared" si="14"/>
        <v>0.61199999999999999</v>
      </c>
      <c r="L51" s="359">
        <v>545</v>
      </c>
      <c r="M51" s="95">
        <f t="shared" si="15"/>
        <v>0.54500000000000004</v>
      </c>
      <c r="N51" s="123">
        <f t="shared" si="16"/>
        <v>2.7250000000000003E-2</v>
      </c>
      <c r="O51" s="124">
        <f t="shared" si="17"/>
        <v>0.69999999999999973</v>
      </c>
      <c r="P51" s="329">
        <v>10.14</v>
      </c>
      <c r="Q51" s="144">
        <f t="shared" si="18"/>
        <v>0.9094049999999998</v>
      </c>
      <c r="R51" s="178">
        <f t="shared" si="11"/>
        <v>0.71672599999999997</v>
      </c>
      <c r="S51" s="145">
        <f t="shared" si="19"/>
        <v>1.6261309999999998</v>
      </c>
      <c r="T51" s="11"/>
      <c r="U51" s="27"/>
    </row>
    <row r="52" spans="1:21" s="15" customFormat="1" ht="16.5" customHeight="1" x14ac:dyDescent="0.2">
      <c r="A52" s="148">
        <v>40947</v>
      </c>
      <c r="B52" s="333">
        <v>11.933</v>
      </c>
      <c r="C52" s="95">
        <f t="shared" si="10"/>
        <v>9.7450080000000003</v>
      </c>
      <c r="D52" s="95">
        <v>2.2999999999999998</v>
      </c>
      <c r="E52" s="95">
        <v>1.6</v>
      </c>
      <c r="F52" s="360">
        <v>113.554</v>
      </c>
      <c r="G52" s="116">
        <f t="shared" si="12"/>
        <v>0.113554</v>
      </c>
      <c r="H52" s="360">
        <v>490</v>
      </c>
      <c r="I52" s="359">
        <v>1374.4380000000001</v>
      </c>
      <c r="J52" s="234">
        <f t="shared" si="13"/>
        <v>1.374438</v>
      </c>
      <c r="K52" s="323">
        <f t="shared" si="14"/>
        <v>0.49</v>
      </c>
      <c r="L52" s="359">
        <v>792</v>
      </c>
      <c r="M52" s="95">
        <f t="shared" si="15"/>
        <v>0.79200000000000004</v>
      </c>
      <c r="N52" s="123">
        <f t="shared" si="16"/>
        <v>3.9600000000000003E-2</v>
      </c>
      <c r="O52" s="124">
        <f t="shared" si="17"/>
        <v>0.69999999999999973</v>
      </c>
      <c r="P52" s="329">
        <v>10.51</v>
      </c>
      <c r="Q52" s="144">
        <f t="shared" si="18"/>
        <v>0.85315399999999975</v>
      </c>
      <c r="R52" s="178">
        <f t="shared" si="11"/>
        <v>1.334838</v>
      </c>
      <c r="S52" s="145">
        <f t="shared" si="19"/>
        <v>2.1879919999999995</v>
      </c>
      <c r="T52" s="11"/>
      <c r="U52" s="27"/>
    </row>
    <row r="53" spans="1:21" s="15" customFormat="1" ht="16.5" customHeight="1" x14ac:dyDescent="0.2">
      <c r="A53" s="148">
        <v>40948</v>
      </c>
      <c r="B53" s="333">
        <v>11.183</v>
      </c>
      <c r="C53" s="95">
        <f t="shared" si="10"/>
        <v>8.8942200000000007</v>
      </c>
      <c r="D53" s="95">
        <v>2.2999999999999998</v>
      </c>
      <c r="E53" s="95">
        <v>1.6</v>
      </c>
      <c r="F53" s="360">
        <v>167.86600000000001</v>
      </c>
      <c r="G53" s="116">
        <f t="shared" si="12"/>
        <v>0.16786600000000002</v>
      </c>
      <c r="H53" s="360">
        <v>759</v>
      </c>
      <c r="I53" s="359">
        <v>1420.914</v>
      </c>
      <c r="J53" s="234">
        <f t="shared" si="13"/>
        <v>1.420914</v>
      </c>
      <c r="K53" s="323">
        <f t="shared" si="14"/>
        <v>0.75900000000000001</v>
      </c>
      <c r="L53" s="359">
        <v>795</v>
      </c>
      <c r="M53" s="95">
        <f t="shared" si="15"/>
        <v>0.79500000000000004</v>
      </c>
      <c r="N53" s="123">
        <f t="shared" si="16"/>
        <v>3.9750000000000008E-2</v>
      </c>
      <c r="O53" s="124">
        <f t="shared" si="17"/>
        <v>0.69999999999999973</v>
      </c>
      <c r="P53" s="329">
        <v>10.15</v>
      </c>
      <c r="Q53" s="144">
        <f t="shared" si="18"/>
        <v>0.90761599999999976</v>
      </c>
      <c r="R53" s="178">
        <f t="shared" si="11"/>
        <v>1.3811640000000001</v>
      </c>
      <c r="S53" s="145">
        <f t="shared" si="19"/>
        <v>2.28878</v>
      </c>
      <c r="T53" s="11"/>
      <c r="U53" s="27"/>
    </row>
    <row r="54" spans="1:21" s="15" customFormat="1" ht="16.5" customHeight="1" x14ac:dyDescent="0.2">
      <c r="A54" s="148">
        <v>40949</v>
      </c>
      <c r="B54" s="333">
        <v>10.558999999999999</v>
      </c>
      <c r="C54" s="95">
        <f t="shared" si="10"/>
        <v>8.1400499999999987</v>
      </c>
      <c r="D54" s="95">
        <v>2.2999999999999998</v>
      </c>
      <c r="E54" s="95">
        <v>1.6</v>
      </c>
      <c r="F54" s="360">
        <v>160.60900000000001</v>
      </c>
      <c r="G54" s="116">
        <f t="shared" si="12"/>
        <v>0.160609</v>
      </c>
      <c r="H54" s="360">
        <v>759</v>
      </c>
      <c r="I54" s="359">
        <v>1558.3409999999999</v>
      </c>
      <c r="J54" s="234">
        <f t="shared" si="13"/>
        <v>1.558341</v>
      </c>
      <c r="K54" s="323">
        <f t="shared" si="14"/>
        <v>0.75900000000000001</v>
      </c>
      <c r="L54" s="359">
        <v>732</v>
      </c>
      <c r="M54" s="95">
        <f t="shared" si="15"/>
        <v>0.73199999999999998</v>
      </c>
      <c r="N54" s="123">
        <f t="shared" si="16"/>
        <v>3.6600000000000001E-2</v>
      </c>
      <c r="O54" s="124">
        <f t="shared" si="17"/>
        <v>0.69999999999999973</v>
      </c>
      <c r="P54" s="329">
        <v>9.91</v>
      </c>
      <c r="Q54" s="144">
        <f t="shared" si="18"/>
        <v>0.8972089999999997</v>
      </c>
      <c r="R54" s="178">
        <f t="shared" si="11"/>
        <v>1.521741</v>
      </c>
      <c r="S54" s="145">
        <f t="shared" si="19"/>
        <v>2.4189499999999997</v>
      </c>
      <c r="T54" s="11"/>
      <c r="U54" s="27"/>
    </row>
    <row r="55" spans="1:21" s="15" customFormat="1" ht="16.5" customHeight="1" x14ac:dyDescent="0.2">
      <c r="A55" s="148">
        <v>40950</v>
      </c>
      <c r="B55" s="333">
        <v>9.9740000000000002</v>
      </c>
      <c r="C55" s="95">
        <f t="shared" si="10"/>
        <v>8.4894090000000002</v>
      </c>
      <c r="D55" s="95">
        <v>2.2999999999999998</v>
      </c>
      <c r="E55" s="95">
        <v>1.6</v>
      </c>
      <c r="F55" s="360">
        <v>160.75899999999999</v>
      </c>
      <c r="G55" s="116">
        <f t="shared" si="12"/>
        <v>0.16075899999999999</v>
      </c>
      <c r="H55" s="360">
        <v>604</v>
      </c>
      <c r="I55" s="359">
        <v>623.83199999999999</v>
      </c>
      <c r="J55" s="234">
        <f t="shared" si="13"/>
        <v>0.62383199999999994</v>
      </c>
      <c r="K55" s="323">
        <f t="shared" si="14"/>
        <v>0.60399999999999998</v>
      </c>
      <c r="L55" s="359">
        <v>839</v>
      </c>
      <c r="M55" s="95">
        <f t="shared" si="15"/>
        <v>0.83899999999999997</v>
      </c>
      <c r="N55" s="123">
        <f t="shared" si="16"/>
        <v>4.1950000000000001E-2</v>
      </c>
      <c r="O55" s="124">
        <f t="shared" si="17"/>
        <v>0.69999999999999973</v>
      </c>
      <c r="P55" s="329">
        <v>9.7799999999999994</v>
      </c>
      <c r="Q55" s="144">
        <f t="shared" si="18"/>
        <v>0.90270899999999976</v>
      </c>
      <c r="R55" s="178">
        <f t="shared" si="11"/>
        <v>0.5818819999999999</v>
      </c>
      <c r="S55" s="145">
        <f t="shared" si="19"/>
        <v>1.4845909999999995</v>
      </c>
      <c r="T55" s="11"/>
      <c r="U55" s="27"/>
    </row>
    <row r="56" spans="1:21" s="15" customFormat="1" ht="16.5" customHeight="1" x14ac:dyDescent="0.2">
      <c r="A56" s="148">
        <v>40951</v>
      </c>
      <c r="B56" s="333">
        <v>11.154999999999999</v>
      </c>
      <c r="C56" s="95">
        <f t="shared" si="10"/>
        <v>8.9015309999999985</v>
      </c>
      <c r="D56" s="95">
        <v>2.2999999999999998</v>
      </c>
      <c r="E56" s="95">
        <v>1.6</v>
      </c>
      <c r="F56" s="360">
        <v>170.559</v>
      </c>
      <c r="G56" s="116">
        <f t="shared" si="12"/>
        <v>0.17055899999999999</v>
      </c>
      <c r="H56" s="360">
        <v>610</v>
      </c>
      <c r="I56" s="359">
        <v>1382.91</v>
      </c>
      <c r="J56" s="234">
        <f t="shared" si="13"/>
        <v>1.3829100000000001</v>
      </c>
      <c r="K56" s="323">
        <f t="shared" si="14"/>
        <v>0.61</v>
      </c>
      <c r="L56" s="359">
        <v>840</v>
      </c>
      <c r="M56" s="95">
        <f t="shared" si="15"/>
        <v>0.84</v>
      </c>
      <c r="N56" s="123">
        <f t="shared" si="16"/>
        <v>4.2000000000000003E-2</v>
      </c>
      <c r="O56" s="124">
        <f t="shared" si="17"/>
        <v>0.69999999999999973</v>
      </c>
      <c r="P56" s="329">
        <v>9.6999999999999993</v>
      </c>
      <c r="Q56" s="144">
        <f t="shared" si="18"/>
        <v>0.91255899999999968</v>
      </c>
      <c r="R56" s="178">
        <f t="shared" si="11"/>
        <v>1.34091</v>
      </c>
      <c r="S56" s="145">
        <f t="shared" si="19"/>
        <v>2.2534689999999999</v>
      </c>
      <c r="T56" s="11"/>
      <c r="U56" s="27"/>
    </row>
    <row r="57" spans="1:21" s="15" customFormat="1" ht="16.5" customHeight="1" x14ac:dyDescent="0.2">
      <c r="A57" s="148">
        <v>40952</v>
      </c>
      <c r="B57" s="333">
        <v>11.638999999999999</v>
      </c>
      <c r="C57" s="95">
        <f t="shared" si="10"/>
        <v>9.7310549999999996</v>
      </c>
      <c r="D57" s="95">
        <v>2.2999999999999998</v>
      </c>
      <c r="E57" s="95">
        <v>1.6</v>
      </c>
      <c r="F57" s="360">
        <v>168.76300000000001</v>
      </c>
      <c r="G57" s="116">
        <f t="shared" si="12"/>
        <v>0.168763</v>
      </c>
      <c r="H57" s="360">
        <v>610</v>
      </c>
      <c r="I57" s="359">
        <v>1039.182</v>
      </c>
      <c r="J57" s="234">
        <f t="shared" si="13"/>
        <v>1.0391820000000001</v>
      </c>
      <c r="K57" s="323">
        <f t="shared" si="14"/>
        <v>0.61</v>
      </c>
      <c r="L57" s="359">
        <v>596</v>
      </c>
      <c r="M57" s="95">
        <f t="shared" si="15"/>
        <v>0.59599999999999997</v>
      </c>
      <c r="N57" s="123">
        <f t="shared" si="16"/>
        <v>2.98E-2</v>
      </c>
      <c r="O57" s="124">
        <f t="shared" si="17"/>
        <v>0.69999999999999973</v>
      </c>
      <c r="P57" s="329">
        <v>9.7799999999999994</v>
      </c>
      <c r="Q57" s="144">
        <f t="shared" si="18"/>
        <v>0.89856299999999978</v>
      </c>
      <c r="R57" s="178">
        <f t="shared" si="11"/>
        <v>1.009382</v>
      </c>
      <c r="S57" s="145">
        <f t="shared" si="19"/>
        <v>1.9079449999999998</v>
      </c>
      <c r="T57" s="11"/>
      <c r="U57" s="27"/>
    </row>
    <row r="58" spans="1:21" s="15" customFormat="1" ht="16.5" customHeight="1" x14ac:dyDescent="0.2">
      <c r="A58" s="148">
        <v>40953</v>
      </c>
      <c r="B58" s="333">
        <v>10.314</v>
      </c>
      <c r="C58" s="95">
        <f t="shared" si="10"/>
        <v>8.4692159999999994</v>
      </c>
      <c r="D58" s="95">
        <v>2.2999999999999998</v>
      </c>
      <c r="E58" s="95">
        <v>1.6</v>
      </c>
      <c r="F58" s="360">
        <v>166.22</v>
      </c>
      <c r="G58" s="116">
        <f t="shared" si="12"/>
        <v>0.16622000000000001</v>
      </c>
      <c r="H58" s="360">
        <v>499</v>
      </c>
      <c r="I58" s="359">
        <v>978.56399999999996</v>
      </c>
      <c r="J58" s="234">
        <f t="shared" si="13"/>
        <v>0.97856399999999999</v>
      </c>
      <c r="K58" s="323">
        <f t="shared" si="14"/>
        <v>0.499</v>
      </c>
      <c r="L58" s="359">
        <v>521</v>
      </c>
      <c r="M58" s="95">
        <f t="shared" si="15"/>
        <v>0.52100000000000002</v>
      </c>
      <c r="N58" s="123">
        <f t="shared" si="16"/>
        <v>2.6050000000000004E-2</v>
      </c>
      <c r="O58" s="124">
        <f t="shared" si="17"/>
        <v>0.69999999999999973</v>
      </c>
      <c r="P58" s="329">
        <v>9.7799999999999994</v>
      </c>
      <c r="Q58" s="144">
        <f t="shared" si="18"/>
        <v>0.89226999999999967</v>
      </c>
      <c r="R58" s="178">
        <f t="shared" si="11"/>
        <v>0.95251399999999997</v>
      </c>
      <c r="S58" s="145">
        <f t="shared" si="19"/>
        <v>1.8447839999999998</v>
      </c>
      <c r="T58" s="11"/>
      <c r="U58" s="27"/>
    </row>
    <row r="59" spans="1:21" s="15" customFormat="1" ht="16.5" customHeight="1" x14ac:dyDescent="0.2">
      <c r="A59" s="148">
        <v>40954</v>
      </c>
      <c r="B59" s="333">
        <v>10.728</v>
      </c>
      <c r="C59" s="95">
        <f t="shared" si="10"/>
        <v>9.8657059999999994</v>
      </c>
      <c r="D59" s="95">
        <v>2.2999999999999998</v>
      </c>
      <c r="E59" s="95">
        <v>1.6</v>
      </c>
      <c r="F59" s="360">
        <v>162.255</v>
      </c>
      <c r="G59" s="116">
        <f t="shared" si="12"/>
        <v>0.16225499999999998</v>
      </c>
      <c r="H59" s="360">
        <v>379</v>
      </c>
      <c r="I59" s="359">
        <v>3.9E-2</v>
      </c>
      <c r="J59" s="234">
        <f t="shared" si="13"/>
        <v>3.8999999999999999E-5</v>
      </c>
      <c r="K59" s="323">
        <f t="shared" si="14"/>
        <v>0.379</v>
      </c>
      <c r="L59" s="359">
        <v>0</v>
      </c>
      <c r="M59" s="95">
        <f t="shared" si="15"/>
        <v>0</v>
      </c>
      <c r="N59" s="123">
        <f t="shared" si="16"/>
        <v>0</v>
      </c>
      <c r="O59" s="124">
        <f t="shared" si="17"/>
        <v>0.69999999999999973</v>
      </c>
      <c r="P59" s="329">
        <v>9.77</v>
      </c>
      <c r="Q59" s="144">
        <f t="shared" si="18"/>
        <v>0.86225499999999977</v>
      </c>
      <c r="R59" s="178">
        <f t="shared" si="11"/>
        <v>3.8999999999999999E-5</v>
      </c>
      <c r="S59" s="145">
        <f t="shared" si="19"/>
        <v>0.86229399999999978</v>
      </c>
      <c r="T59" s="11"/>
      <c r="U59" s="27"/>
    </row>
    <row r="60" spans="1:21" s="15" customFormat="1" ht="16.5" customHeight="1" x14ac:dyDescent="0.2">
      <c r="A60" s="148">
        <v>40955</v>
      </c>
      <c r="B60" s="333">
        <v>10.452</v>
      </c>
      <c r="C60" s="95">
        <f t="shared" si="10"/>
        <v>8.6752110000000009</v>
      </c>
      <c r="D60" s="95">
        <v>2.2999999999999998</v>
      </c>
      <c r="E60" s="95">
        <v>1.6</v>
      </c>
      <c r="F60" s="360">
        <v>164.798</v>
      </c>
      <c r="G60" s="116">
        <f t="shared" si="12"/>
        <v>0.164798</v>
      </c>
      <c r="H60" s="360">
        <v>1062</v>
      </c>
      <c r="I60" s="359">
        <v>911.99099999999999</v>
      </c>
      <c r="J60" s="234">
        <f t="shared" si="13"/>
        <v>0.911991</v>
      </c>
      <c r="K60" s="323">
        <f t="shared" si="14"/>
        <v>1.0620000000000001</v>
      </c>
      <c r="L60" s="359">
        <v>0</v>
      </c>
      <c r="M60" s="95">
        <f t="shared" si="15"/>
        <v>0</v>
      </c>
      <c r="N60" s="123">
        <f t="shared" si="16"/>
        <v>0</v>
      </c>
      <c r="O60" s="124">
        <f t="shared" si="17"/>
        <v>0.69999999999999973</v>
      </c>
      <c r="P60" s="329">
        <v>10.16</v>
      </c>
      <c r="Q60" s="144">
        <f t="shared" si="18"/>
        <v>0.86479799999999973</v>
      </c>
      <c r="R60" s="178">
        <f t="shared" si="11"/>
        <v>0.911991</v>
      </c>
      <c r="S60" s="145">
        <f t="shared" si="19"/>
        <v>1.7767889999999997</v>
      </c>
      <c r="T60" s="11"/>
      <c r="U60" s="27"/>
    </row>
    <row r="61" spans="1:21" s="15" customFormat="1" ht="16.5" customHeight="1" x14ac:dyDescent="0.2">
      <c r="A61" s="148">
        <v>40956</v>
      </c>
      <c r="B61" s="333">
        <v>10.997999999999999</v>
      </c>
      <c r="C61" s="95">
        <f t="shared" si="10"/>
        <v>9.2026609999999991</v>
      </c>
      <c r="D61" s="95">
        <v>2.2999999999999998</v>
      </c>
      <c r="E61" s="95">
        <v>1.6</v>
      </c>
      <c r="F61" s="360">
        <v>165.846</v>
      </c>
      <c r="G61" s="116">
        <f t="shared" si="12"/>
        <v>0.16584599999999999</v>
      </c>
      <c r="H61" s="360">
        <v>572</v>
      </c>
      <c r="I61" s="359">
        <v>929.49300000000005</v>
      </c>
      <c r="J61" s="234">
        <f t="shared" si="13"/>
        <v>0.92949300000000001</v>
      </c>
      <c r="K61" s="323">
        <f t="shared" si="14"/>
        <v>0.57199999999999995</v>
      </c>
      <c r="L61" s="359">
        <v>0</v>
      </c>
      <c r="M61" s="95">
        <f t="shared" si="15"/>
        <v>0</v>
      </c>
      <c r="N61" s="123">
        <f t="shared" si="16"/>
        <v>0</v>
      </c>
      <c r="O61" s="124">
        <f t="shared" si="17"/>
        <v>0.69999999999999973</v>
      </c>
      <c r="P61" s="329">
        <v>10.43</v>
      </c>
      <c r="Q61" s="144">
        <f t="shared" si="18"/>
        <v>0.86584599999999967</v>
      </c>
      <c r="R61" s="178">
        <f t="shared" si="11"/>
        <v>0.92949300000000001</v>
      </c>
      <c r="S61" s="145">
        <f t="shared" si="19"/>
        <v>1.7953389999999998</v>
      </c>
      <c r="T61" s="11"/>
      <c r="U61" s="27"/>
    </row>
    <row r="62" spans="1:21" s="15" customFormat="1" ht="16.5" customHeight="1" x14ac:dyDescent="0.2">
      <c r="A62" s="148">
        <v>40957</v>
      </c>
      <c r="B62" s="333">
        <v>10.255000000000001</v>
      </c>
      <c r="C62" s="95">
        <f t="shared" si="10"/>
        <v>9.0165780000000009</v>
      </c>
      <c r="D62" s="95">
        <v>2.2999999999999998</v>
      </c>
      <c r="E62" s="95">
        <v>1.6</v>
      </c>
      <c r="F62" s="360">
        <v>163.37700000000001</v>
      </c>
      <c r="G62" s="116">
        <f t="shared" si="12"/>
        <v>0.16337700000000002</v>
      </c>
      <c r="H62" s="360">
        <v>605</v>
      </c>
      <c r="I62" s="359">
        <v>375.04500000000002</v>
      </c>
      <c r="J62" s="234">
        <f t="shared" si="13"/>
        <v>0.37504500000000002</v>
      </c>
      <c r="K62" s="323">
        <f t="shared" si="14"/>
        <v>0.60499999999999998</v>
      </c>
      <c r="L62" s="359">
        <v>0</v>
      </c>
      <c r="M62" s="95">
        <f t="shared" si="15"/>
        <v>0</v>
      </c>
      <c r="N62" s="123">
        <f t="shared" si="16"/>
        <v>0</v>
      </c>
      <c r="O62" s="124">
        <f t="shared" si="17"/>
        <v>0.69999999999999973</v>
      </c>
      <c r="P62" s="329">
        <v>9.85</v>
      </c>
      <c r="Q62" s="144">
        <f t="shared" si="18"/>
        <v>0.86337699999999973</v>
      </c>
      <c r="R62" s="178">
        <f t="shared" si="11"/>
        <v>0.37504500000000002</v>
      </c>
      <c r="S62" s="145">
        <f t="shared" si="19"/>
        <v>1.2384219999999997</v>
      </c>
      <c r="T62" s="11"/>
      <c r="U62" s="27"/>
    </row>
    <row r="63" spans="1:21" s="15" customFormat="1" ht="16.5" customHeight="1" x14ac:dyDescent="0.2">
      <c r="A63" s="148">
        <v>40958</v>
      </c>
      <c r="B63" s="333">
        <v>9.8979999999999997</v>
      </c>
      <c r="C63" s="95">
        <f t="shared" si="10"/>
        <v>8.7564930000000007</v>
      </c>
      <c r="D63" s="95">
        <v>2.2999999999999998</v>
      </c>
      <c r="E63" s="95">
        <v>1.6</v>
      </c>
      <c r="F63" s="360">
        <v>164.499</v>
      </c>
      <c r="G63" s="116">
        <f t="shared" si="12"/>
        <v>0.16449900000000001</v>
      </c>
      <c r="H63" s="360">
        <v>344</v>
      </c>
      <c r="I63" s="359">
        <v>277.00799999999998</v>
      </c>
      <c r="J63" s="234">
        <f t="shared" si="13"/>
        <v>0.27700799999999998</v>
      </c>
      <c r="K63" s="323">
        <f t="shared" si="14"/>
        <v>0.34399999999999997</v>
      </c>
      <c r="L63" s="359">
        <v>0</v>
      </c>
      <c r="M63" s="95">
        <f t="shared" si="15"/>
        <v>0</v>
      </c>
      <c r="N63" s="123">
        <f t="shared" si="16"/>
        <v>0</v>
      </c>
      <c r="O63" s="124">
        <f t="shared" si="17"/>
        <v>0.69999999999999973</v>
      </c>
      <c r="P63" s="329">
        <v>11.12</v>
      </c>
      <c r="Q63" s="144">
        <f t="shared" si="18"/>
        <v>0.86449899999999968</v>
      </c>
      <c r="R63" s="178">
        <f t="shared" si="11"/>
        <v>0.27700799999999998</v>
      </c>
      <c r="S63" s="145">
        <f t="shared" si="19"/>
        <v>1.1415069999999996</v>
      </c>
      <c r="T63" s="11"/>
      <c r="U63" s="27"/>
    </row>
    <row r="64" spans="1:21" s="15" customFormat="1" ht="16.5" customHeight="1" x14ac:dyDescent="0.2">
      <c r="A64" s="148">
        <v>40959</v>
      </c>
      <c r="B64" s="333">
        <v>10.077999999999999</v>
      </c>
      <c r="C64" s="95">
        <f t="shared" si="10"/>
        <v>8.4316649999999989</v>
      </c>
      <c r="D64" s="95">
        <v>2.2999999999999998</v>
      </c>
      <c r="E64" s="95">
        <v>1.6</v>
      </c>
      <c r="F64" s="360">
        <v>175.27199999999999</v>
      </c>
      <c r="G64" s="116">
        <f t="shared" si="12"/>
        <v>0.17527199999999998</v>
      </c>
      <c r="H64" s="360">
        <v>593</v>
      </c>
      <c r="I64" s="359">
        <v>771.06299999999999</v>
      </c>
      <c r="J64" s="234">
        <f t="shared" si="13"/>
        <v>0.77106299999999994</v>
      </c>
      <c r="K64" s="323">
        <f t="shared" si="14"/>
        <v>0.59299999999999997</v>
      </c>
      <c r="L64" s="359">
        <v>180</v>
      </c>
      <c r="M64" s="95">
        <f t="shared" si="15"/>
        <v>0.18</v>
      </c>
      <c r="N64" s="123">
        <f t="shared" si="16"/>
        <v>8.9999999999999993E-3</v>
      </c>
      <c r="O64" s="124">
        <f t="shared" si="17"/>
        <v>0.69999999999999973</v>
      </c>
      <c r="P64" s="329">
        <v>11.48</v>
      </c>
      <c r="Q64" s="144">
        <f t="shared" si="18"/>
        <v>0.88427199999999972</v>
      </c>
      <c r="R64" s="178">
        <f t="shared" si="11"/>
        <v>0.76206299999999993</v>
      </c>
      <c r="S64" s="145">
        <f t="shared" si="19"/>
        <v>1.6463349999999997</v>
      </c>
      <c r="T64" s="11"/>
      <c r="U64" s="27"/>
    </row>
    <row r="65" spans="1:21" s="15" customFormat="1" ht="16.5" customHeight="1" x14ac:dyDescent="0.2">
      <c r="A65" s="148">
        <v>40960</v>
      </c>
      <c r="B65" s="333">
        <v>11.567</v>
      </c>
      <c r="C65" s="95">
        <f t="shared" si="10"/>
        <v>9.5967599999999997</v>
      </c>
      <c r="D65" s="95">
        <v>2.2999999999999998</v>
      </c>
      <c r="E65" s="95">
        <v>1.6</v>
      </c>
      <c r="F65" s="360">
        <v>165.39699999999999</v>
      </c>
      <c r="G65" s="116">
        <f t="shared" si="12"/>
        <v>0.16539699999999999</v>
      </c>
      <c r="H65" s="360">
        <v>469</v>
      </c>
      <c r="I65" s="359">
        <v>1104.8430000000001</v>
      </c>
      <c r="J65" s="234">
        <f t="shared" si="13"/>
        <v>1.104843</v>
      </c>
      <c r="K65" s="323">
        <f t="shared" si="14"/>
        <v>0.46899999999999997</v>
      </c>
      <c r="L65" s="359">
        <v>324</v>
      </c>
      <c r="M65" s="95">
        <f t="shared" si="15"/>
        <v>0.32400000000000001</v>
      </c>
      <c r="N65" s="123">
        <f t="shared" si="16"/>
        <v>1.6200000000000003E-2</v>
      </c>
      <c r="O65" s="124">
        <f t="shared" si="17"/>
        <v>0.69999999999999973</v>
      </c>
      <c r="P65" s="329">
        <v>10.58</v>
      </c>
      <c r="Q65" s="144">
        <f t="shared" si="18"/>
        <v>0.88159699999999974</v>
      </c>
      <c r="R65" s="178">
        <f t="shared" si="11"/>
        <v>1.088643</v>
      </c>
      <c r="S65" s="145">
        <f t="shared" si="19"/>
        <v>1.9702399999999998</v>
      </c>
      <c r="T65" s="11"/>
      <c r="U65" s="27"/>
    </row>
    <row r="66" spans="1:21" s="15" customFormat="1" ht="16.5" customHeight="1" x14ac:dyDescent="0.2">
      <c r="A66" s="148">
        <v>40961</v>
      </c>
      <c r="B66" s="333">
        <v>10.404</v>
      </c>
      <c r="C66" s="95">
        <f t="shared" si="10"/>
        <v>9.152056</v>
      </c>
      <c r="D66" s="95">
        <v>2.2999999999999998</v>
      </c>
      <c r="E66" s="95">
        <v>1.6</v>
      </c>
      <c r="F66" s="360">
        <v>167.791</v>
      </c>
      <c r="G66" s="116">
        <f t="shared" si="12"/>
        <v>0.167791</v>
      </c>
      <c r="H66" s="360">
        <v>555</v>
      </c>
      <c r="I66" s="359">
        <v>384.15300000000002</v>
      </c>
      <c r="J66" s="234">
        <f t="shared" si="13"/>
        <v>0.38415300000000002</v>
      </c>
      <c r="K66" s="323">
        <f t="shared" si="14"/>
        <v>0.55500000000000005</v>
      </c>
      <c r="L66" s="359">
        <v>0</v>
      </c>
      <c r="M66" s="95">
        <f t="shared" si="15"/>
        <v>0</v>
      </c>
      <c r="N66" s="123">
        <f t="shared" si="16"/>
        <v>0</v>
      </c>
      <c r="O66" s="124">
        <f t="shared" si="17"/>
        <v>0.69999999999999973</v>
      </c>
      <c r="P66" s="329">
        <v>10.69</v>
      </c>
      <c r="Q66" s="144">
        <f t="shared" si="18"/>
        <v>0.86779099999999976</v>
      </c>
      <c r="R66" s="178">
        <f t="shared" si="11"/>
        <v>0.38415300000000002</v>
      </c>
      <c r="S66" s="145">
        <f t="shared" si="19"/>
        <v>1.2519439999999997</v>
      </c>
      <c r="T66" s="11"/>
      <c r="U66" s="27"/>
    </row>
    <row r="67" spans="1:21" s="15" customFormat="1" ht="16.5" customHeight="1" x14ac:dyDescent="0.2">
      <c r="A67" s="148">
        <v>40962</v>
      </c>
      <c r="B67" s="333">
        <v>9.9239999999999995</v>
      </c>
      <c r="C67" s="95">
        <f t="shared" si="10"/>
        <v>8.7435159999999996</v>
      </c>
      <c r="D67" s="95">
        <v>2.2999999999999998</v>
      </c>
      <c r="E67" s="95">
        <v>1.6</v>
      </c>
      <c r="F67" s="360">
        <v>163.97499999999999</v>
      </c>
      <c r="G67" s="116">
        <f t="shared" si="12"/>
        <v>0.16397499999999998</v>
      </c>
      <c r="H67" s="360">
        <v>416</v>
      </c>
      <c r="I67" s="359">
        <v>316.50900000000001</v>
      </c>
      <c r="J67" s="234">
        <f t="shared" si="13"/>
        <v>0.31650900000000004</v>
      </c>
      <c r="K67" s="323">
        <f t="shared" si="14"/>
        <v>0.41599999999999998</v>
      </c>
      <c r="L67" s="359">
        <v>0</v>
      </c>
      <c r="M67" s="95">
        <f t="shared" si="15"/>
        <v>0</v>
      </c>
      <c r="N67" s="123">
        <f t="shared" si="16"/>
        <v>0</v>
      </c>
      <c r="O67" s="124">
        <f t="shared" si="17"/>
        <v>0.69999999999999973</v>
      </c>
      <c r="P67" s="329">
        <v>10.76</v>
      </c>
      <c r="Q67" s="144">
        <f t="shared" si="18"/>
        <v>0.86397499999999972</v>
      </c>
      <c r="R67" s="178">
        <f t="shared" si="11"/>
        <v>0.31650900000000004</v>
      </c>
      <c r="S67" s="145">
        <f t="shared" si="19"/>
        <v>1.1804839999999999</v>
      </c>
      <c r="T67" s="11"/>
      <c r="U67" s="27"/>
    </row>
    <row r="68" spans="1:21" s="15" customFormat="1" ht="16.5" customHeight="1" x14ac:dyDescent="0.2">
      <c r="A68" s="148">
        <v>40963</v>
      </c>
      <c r="B68" s="333">
        <v>9.8759999999999994</v>
      </c>
      <c r="C68" s="95">
        <f t="shared" si="10"/>
        <v>9.0198590000000003</v>
      </c>
      <c r="D68" s="95">
        <v>2.2999999999999998</v>
      </c>
      <c r="E68" s="95">
        <v>1.6</v>
      </c>
      <c r="F68" s="360">
        <v>156.12</v>
      </c>
      <c r="G68" s="116">
        <f t="shared" si="12"/>
        <v>0.15612000000000001</v>
      </c>
      <c r="H68" s="360">
        <v>10</v>
      </c>
      <c r="I68" s="359">
        <v>2.1000000000000001E-2</v>
      </c>
      <c r="J68" s="234">
        <f t="shared" si="13"/>
        <v>2.1000000000000002E-5</v>
      </c>
      <c r="K68" s="323">
        <f t="shared" si="14"/>
        <v>0.01</v>
      </c>
      <c r="L68" s="359">
        <v>0</v>
      </c>
      <c r="M68" s="95">
        <f t="shared" si="15"/>
        <v>0</v>
      </c>
      <c r="N68" s="123">
        <f t="shared" si="16"/>
        <v>0</v>
      </c>
      <c r="O68" s="124">
        <f t="shared" si="17"/>
        <v>0.69999999999999973</v>
      </c>
      <c r="P68" s="329">
        <v>11.02</v>
      </c>
      <c r="Q68" s="144">
        <f t="shared" si="18"/>
        <v>0.85611999999999977</v>
      </c>
      <c r="R68" s="178">
        <f t="shared" si="11"/>
        <v>2.1000000000000002E-5</v>
      </c>
      <c r="S68" s="145">
        <f t="shared" si="19"/>
        <v>0.85614099999999982</v>
      </c>
      <c r="T68" s="11"/>
      <c r="U68" s="27"/>
    </row>
    <row r="69" spans="1:21" s="15" customFormat="1" ht="16.5" customHeight="1" x14ac:dyDescent="0.2">
      <c r="A69" s="148">
        <v>40964</v>
      </c>
      <c r="B69" s="333">
        <v>9.9969999999999999</v>
      </c>
      <c r="C69" s="95">
        <f t="shared" si="10"/>
        <v>8.5884210000000003</v>
      </c>
      <c r="D69" s="95">
        <v>2.2999999999999998</v>
      </c>
      <c r="E69" s="95">
        <v>1.6</v>
      </c>
      <c r="F69" s="360">
        <v>162.10499999999999</v>
      </c>
      <c r="G69" s="116">
        <f t="shared" si="12"/>
        <v>0.162105</v>
      </c>
      <c r="H69" s="360">
        <v>611</v>
      </c>
      <c r="I69" s="359">
        <v>546.47400000000005</v>
      </c>
      <c r="J69" s="234">
        <f t="shared" si="13"/>
        <v>0.54647400000000002</v>
      </c>
      <c r="K69" s="323">
        <f t="shared" si="14"/>
        <v>0.61099999999999999</v>
      </c>
      <c r="L69" s="359">
        <v>0</v>
      </c>
      <c r="M69" s="95">
        <f t="shared" si="15"/>
        <v>0</v>
      </c>
      <c r="N69" s="123">
        <f t="shared" si="16"/>
        <v>0</v>
      </c>
      <c r="O69" s="124">
        <f t="shared" si="17"/>
        <v>0.69999999999999973</v>
      </c>
      <c r="P69" s="329">
        <v>10.8</v>
      </c>
      <c r="Q69" s="144">
        <f t="shared" si="18"/>
        <v>0.86210499999999968</v>
      </c>
      <c r="R69" s="178">
        <f t="shared" si="11"/>
        <v>0.54647400000000002</v>
      </c>
      <c r="S69" s="145">
        <f t="shared" si="19"/>
        <v>1.4085789999999996</v>
      </c>
      <c r="T69" s="11"/>
      <c r="U69" s="27"/>
    </row>
    <row r="70" spans="1:21" s="15" customFormat="1" ht="16.5" customHeight="1" x14ac:dyDescent="0.2">
      <c r="A70" s="148">
        <v>40965</v>
      </c>
      <c r="B70" s="333">
        <v>10.471</v>
      </c>
      <c r="C70" s="95">
        <f t="shared" si="10"/>
        <v>9.105913000000001</v>
      </c>
      <c r="D70" s="95">
        <v>2.2999999999999998</v>
      </c>
      <c r="E70" s="95">
        <v>1.6</v>
      </c>
      <c r="F70" s="360">
        <v>167.34200000000001</v>
      </c>
      <c r="G70" s="116">
        <f t="shared" si="12"/>
        <v>0.16734200000000002</v>
      </c>
      <c r="H70" s="360">
        <v>414</v>
      </c>
      <c r="I70" s="359">
        <v>497.745</v>
      </c>
      <c r="J70" s="234">
        <f t="shared" si="13"/>
        <v>0.49774499999999999</v>
      </c>
      <c r="K70" s="323">
        <f t="shared" si="14"/>
        <v>0.41399999999999998</v>
      </c>
      <c r="L70" s="359">
        <v>0</v>
      </c>
      <c r="M70" s="95">
        <f t="shared" si="15"/>
        <v>0</v>
      </c>
      <c r="N70" s="123">
        <f t="shared" si="16"/>
        <v>0</v>
      </c>
      <c r="O70" s="124">
        <f t="shared" si="17"/>
        <v>0.69999999999999973</v>
      </c>
      <c r="P70" s="329">
        <v>9.77</v>
      </c>
      <c r="Q70" s="144">
        <f t="shared" si="18"/>
        <v>0.86734199999999972</v>
      </c>
      <c r="R70" s="178">
        <f t="shared" si="11"/>
        <v>0.49774499999999999</v>
      </c>
      <c r="S70" s="145">
        <f t="shared" si="19"/>
        <v>1.3650869999999997</v>
      </c>
      <c r="T70" s="11"/>
      <c r="U70" s="27"/>
    </row>
    <row r="71" spans="1:21" s="15" customFormat="1" ht="16.5" customHeight="1" x14ac:dyDescent="0.2">
      <c r="A71" s="148">
        <v>40966</v>
      </c>
      <c r="B71" s="333">
        <v>10.273</v>
      </c>
      <c r="C71" s="95">
        <f t="shared" si="10"/>
        <v>8.5730210000000007</v>
      </c>
      <c r="D71" s="95">
        <v>2.2999999999999998</v>
      </c>
      <c r="E71" s="95">
        <v>1.6</v>
      </c>
      <c r="F71" s="360">
        <v>168.988</v>
      </c>
      <c r="G71" s="116">
        <f t="shared" si="12"/>
        <v>0.168988</v>
      </c>
      <c r="H71" s="360">
        <v>414</v>
      </c>
      <c r="I71" s="359">
        <v>830.99099999999999</v>
      </c>
      <c r="J71" s="234">
        <f t="shared" si="13"/>
        <v>0.83099100000000004</v>
      </c>
      <c r="K71" s="323">
        <f t="shared" si="14"/>
        <v>0.41399999999999998</v>
      </c>
      <c r="L71" s="359">
        <v>336</v>
      </c>
      <c r="M71" s="95">
        <f t="shared" si="15"/>
        <v>0.33600000000000002</v>
      </c>
      <c r="N71" s="123">
        <f t="shared" si="16"/>
        <v>1.6800000000000002E-2</v>
      </c>
      <c r="O71" s="124">
        <f t="shared" si="17"/>
        <v>0.69999999999999973</v>
      </c>
      <c r="P71" s="329">
        <v>10.54</v>
      </c>
      <c r="Q71" s="144">
        <f t="shared" si="18"/>
        <v>0.8857879999999998</v>
      </c>
      <c r="R71" s="178">
        <f t="shared" si="11"/>
        <v>0.814191</v>
      </c>
      <c r="S71" s="145">
        <f t="shared" si="19"/>
        <v>1.6999789999999999</v>
      </c>
      <c r="T71" s="11"/>
      <c r="U71" s="27"/>
    </row>
    <row r="72" spans="1:21" s="15" customFormat="1" ht="16.5" customHeight="1" x14ac:dyDescent="0.2">
      <c r="A72" s="307">
        <v>40967</v>
      </c>
      <c r="B72" s="333">
        <v>10.641</v>
      </c>
      <c r="C72" s="95">
        <f t="shared" si="10"/>
        <v>9.0398270000000007</v>
      </c>
      <c r="D72" s="95">
        <v>2.2999999999999998</v>
      </c>
      <c r="E72" s="95">
        <v>1.6</v>
      </c>
      <c r="F72" s="360">
        <v>159.636</v>
      </c>
      <c r="G72" s="116">
        <f t="shared" si="12"/>
        <v>0.159636</v>
      </c>
      <c r="H72" s="360">
        <v>408</v>
      </c>
      <c r="I72" s="359">
        <v>741.53700000000003</v>
      </c>
      <c r="J72" s="234">
        <f t="shared" si="13"/>
        <v>0.741537</v>
      </c>
      <c r="K72" s="323">
        <f t="shared" si="14"/>
        <v>0.40799999999999997</v>
      </c>
      <c r="L72" s="359">
        <v>337</v>
      </c>
      <c r="M72" s="95">
        <f t="shared" si="15"/>
        <v>0.33700000000000002</v>
      </c>
      <c r="N72" s="123">
        <f t="shared" si="16"/>
        <v>1.685E-2</v>
      </c>
      <c r="O72" s="124">
        <f t="shared" si="17"/>
        <v>0.69999999999999973</v>
      </c>
      <c r="P72" s="329">
        <v>10.24</v>
      </c>
      <c r="Q72" s="144">
        <f t="shared" si="18"/>
        <v>0.87648599999999977</v>
      </c>
      <c r="R72" s="178">
        <f t="shared" si="11"/>
        <v>0.72468699999999997</v>
      </c>
      <c r="S72" s="145">
        <f t="shared" si="19"/>
        <v>1.6011729999999997</v>
      </c>
      <c r="T72" s="11"/>
      <c r="U72" s="27"/>
    </row>
    <row r="73" spans="1:21" s="15" customFormat="1" ht="16.5" customHeight="1" thickBot="1" x14ac:dyDescent="0.25">
      <c r="A73" s="151">
        <v>40968</v>
      </c>
      <c r="B73" s="334">
        <v>10.534000000000001</v>
      </c>
      <c r="C73" s="153">
        <f t="shared" si="10"/>
        <v>8.7344640000000009</v>
      </c>
      <c r="D73" s="153">
        <v>2.2999999999999998</v>
      </c>
      <c r="E73" s="153">
        <v>1.6</v>
      </c>
      <c r="F73" s="363">
        <v>153.726</v>
      </c>
      <c r="G73" s="152">
        <f t="shared" si="12"/>
        <v>0.153726</v>
      </c>
      <c r="H73" s="363">
        <v>409</v>
      </c>
      <c r="I73" s="362">
        <v>945.81</v>
      </c>
      <c r="J73" s="305">
        <f t="shared" si="13"/>
        <v>0.94580999999999993</v>
      </c>
      <c r="K73" s="324">
        <f t="shared" si="14"/>
        <v>0.40899999999999997</v>
      </c>
      <c r="L73" s="362">
        <v>515</v>
      </c>
      <c r="M73" s="153">
        <f t="shared" si="15"/>
        <v>0.51500000000000001</v>
      </c>
      <c r="N73" s="156">
        <f t="shared" si="16"/>
        <v>2.5750000000000002E-2</v>
      </c>
      <c r="O73" s="157">
        <f>D73-E73</f>
        <v>0.69999999999999973</v>
      </c>
      <c r="P73" s="353">
        <v>9.5</v>
      </c>
      <c r="Q73" s="158">
        <f>G73+N73+O73</f>
        <v>0.8794759999999997</v>
      </c>
      <c r="R73" s="190">
        <f t="shared" si="11"/>
        <v>0.92005999999999988</v>
      </c>
      <c r="S73" s="159">
        <f t="shared" si="19"/>
        <v>1.7995359999999996</v>
      </c>
      <c r="T73" s="11"/>
      <c r="U73" s="27"/>
    </row>
    <row r="74" spans="1:21" s="15" customFormat="1" ht="11.25" x14ac:dyDescent="0.2">
      <c r="A74" s="35"/>
      <c r="B74" s="330"/>
      <c r="C74" s="10"/>
      <c r="D74" s="10"/>
      <c r="E74" s="380"/>
      <c r="F74" s="318"/>
      <c r="G74" s="115"/>
      <c r="H74" s="314"/>
      <c r="I74" s="314"/>
      <c r="J74" s="36"/>
      <c r="K74" s="314"/>
      <c r="L74" s="314"/>
      <c r="M74" s="36"/>
      <c r="N74" s="10"/>
      <c r="O74" s="13"/>
      <c r="P74" s="346"/>
      <c r="Q74" s="11"/>
      <c r="R74" s="11"/>
      <c r="S74" s="11"/>
      <c r="T74" s="11"/>
      <c r="U74" s="27"/>
    </row>
    <row r="75" spans="1:21" s="15" customFormat="1" ht="11.25" x14ac:dyDescent="0.2">
      <c r="A75" s="35"/>
      <c r="B75" s="330"/>
      <c r="C75" s="10"/>
      <c r="D75" s="10"/>
      <c r="E75" s="380"/>
      <c r="F75" s="318"/>
      <c r="G75" s="115"/>
      <c r="H75" s="314"/>
      <c r="I75" s="314"/>
      <c r="J75" s="36"/>
      <c r="K75" s="314"/>
      <c r="L75" s="314"/>
      <c r="M75" s="36"/>
      <c r="N75" s="10"/>
      <c r="O75" s="13"/>
      <c r="P75" s="346"/>
      <c r="Q75" s="11"/>
      <c r="R75" s="11"/>
      <c r="S75" s="11"/>
      <c r="T75" s="11"/>
      <c r="U75" s="27"/>
    </row>
    <row r="76" spans="1:21" s="15" customFormat="1" ht="12" thickBot="1" x14ac:dyDescent="0.25">
      <c r="A76" s="35"/>
      <c r="B76" s="330"/>
      <c r="C76" s="10"/>
      <c r="D76" s="10"/>
      <c r="E76" s="380"/>
      <c r="F76" s="318"/>
      <c r="G76" s="115"/>
      <c r="H76" s="314"/>
      <c r="I76" s="314"/>
      <c r="J76" s="36"/>
      <c r="K76" s="314"/>
      <c r="L76" s="314"/>
      <c r="M76" s="36"/>
      <c r="N76" s="10"/>
      <c r="O76" s="13"/>
      <c r="P76" s="346"/>
      <c r="Q76" s="11"/>
      <c r="R76" s="11"/>
      <c r="S76" s="11"/>
      <c r="T76" s="11"/>
      <c r="U76" s="27"/>
    </row>
    <row r="77" spans="1:21" s="15" customFormat="1" ht="36.75" customHeight="1" x14ac:dyDescent="0.2">
      <c r="A77" s="406" t="s">
        <v>0</v>
      </c>
      <c r="B77" s="436" t="s">
        <v>84</v>
      </c>
      <c r="C77" s="406" t="s">
        <v>7</v>
      </c>
      <c r="D77" s="422" t="s">
        <v>9</v>
      </c>
      <c r="E77" s="422" t="s">
        <v>32</v>
      </c>
      <c r="F77" s="438" t="s">
        <v>12</v>
      </c>
      <c r="G77" s="406" t="s">
        <v>12</v>
      </c>
      <c r="H77" s="438" t="s">
        <v>11</v>
      </c>
      <c r="I77" s="325" t="s">
        <v>73</v>
      </c>
      <c r="J77" s="422" t="s">
        <v>82</v>
      </c>
      <c r="K77" s="438" t="s">
        <v>74</v>
      </c>
      <c r="L77" s="440" t="s">
        <v>15</v>
      </c>
      <c r="M77" s="422" t="s">
        <v>75</v>
      </c>
      <c r="N77" s="422" t="s">
        <v>76</v>
      </c>
      <c r="O77" s="431" t="s">
        <v>77</v>
      </c>
      <c r="P77" s="434" t="s">
        <v>85</v>
      </c>
      <c r="Q77" s="422" t="s">
        <v>79</v>
      </c>
      <c r="R77" s="422" t="s">
        <v>80</v>
      </c>
      <c r="S77" s="422" t="s">
        <v>81</v>
      </c>
      <c r="T77" s="11"/>
      <c r="U77" s="27"/>
    </row>
    <row r="78" spans="1:21" s="15" customFormat="1" ht="11.25" customHeight="1" x14ac:dyDescent="0.2">
      <c r="A78" s="407"/>
      <c r="B78" s="437"/>
      <c r="C78" s="407"/>
      <c r="D78" s="425"/>
      <c r="E78" s="425"/>
      <c r="F78" s="443"/>
      <c r="G78" s="413"/>
      <c r="H78" s="439"/>
      <c r="I78" s="326"/>
      <c r="J78" s="423"/>
      <c r="K78" s="439"/>
      <c r="L78" s="441"/>
      <c r="M78" s="423"/>
      <c r="N78" s="423"/>
      <c r="O78" s="432"/>
      <c r="P78" s="435"/>
      <c r="Q78" s="423"/>
      <c r="R78" s="423"/>
      <c r="S78" s="423"/>
      <c r="T78" s="11"/>
      <c r="U78" s="27"/>
    </row>
    <row r="79" spans="1:21" s="15" customFormat="1" ht="12" customHeight="1" thickBot="1" x14ac:dyDescent="0.25">
      <c r="A79" s="418"/>
      <c r="B79" s="437"/>
      <c r="C79" s="407"/>
      <c r="D79" s="425"/>
      <c r="E79" s="425"/>
      <c r="F79" s="443"/>
      <c r="G79" s="413"/>
      <c r="H79" s="439"/>
      <c r="I79" s="326"/>
      <c r="J79" s="423"/>
      <c r="K79" s="439"/>
      <c r="L79" s="441"/>
      <c r="M79" s="423"/>
      <c r="N79" s="442"/>
      <c r="O79" s="432"/>
      <c r="P79" s="435"/>
      <c r="Q79" s="423"/>
      <c r="R79" s="423"/>
      <c r="S79" s="423"/>
      <c r="T79" s="11"/>
      <c r="U79" s="27"/>
    </row>
    <row r="80" spans="1:21" s="15" customFormat="1" ht="16.5" customHeight="1" x14ac:dyDescent="0.2">
      <c r="A80" s="364">
        <v>40969</v>
      </c>
      <c r="B80" s="332">
        <v>11.44</v>
      </c>
      <c r="C80" s="367">
        <f t="shared" ref="C80:C110" si="20">B80-S80</f>
        <v>9.4488489999999992</v>
      </c>
      <c r="D80" s="94">
        <v>2.1</v>
      </c>
      <c r="E80" s="119">
        <v>1.4</v>
      </c>
      <c r="F80" s="358">
        <v>152.90299999999999</v>
      </c>
      <c r="G80" s="118">
        <f>F80/1000</f>
        <v>0.15290299999999998</v>
      </c>
      <c r="H80" s="358">
        <v>510</v>
      </c>
      <c r="I80" s="357">
        <v>1138.248</v>
      </c>
      <c r="J80" s="118">
        <f>I80/1000</f>
        <v>1.1382480000000001</v>
      </c>
      <c r="K80" s="322">
        <f>H80/1000</f>
        <v>0.51</v>
      </c>
      <c r="L80" s="357">
        <v>526</v>
      </c>
      <c r="M80" s="119">
        <f>L80/1000</f>
        <v>0.52600000000000002</v>
      </c>
      <c r="N80" s="120">
        <f>M80*0.05</f>
        <v>2.6300000000000004E-2</v>
      </c>
      <c r="O80" s="161">
        <f>D80-E80</f>
        <v>0.70000000000000018</v>
      </c>
      <c r="P80" s="352">
        <v>10.26</v>
      </c>
      <c r="Q80" s="177">
        <f>G80+N80+O80</f>
        <v>0.87920300000000018</v>
      </c>
      <c r="R80" s="223">
        <f t="shared" ref="R80:R110" si="21">IF(J80&lt;N80, "0.00", J80-N80)</f>
        <v>1.1119480000000002</v>
      </c>
      <c r="S80" s="90">
        <f>Q80+R80</f>
        <v>1.9911510000000003</v>
      </c>
      <c r="T80" s="11"/>
      <c r="U80" s="27"/>
    </row>
    <row r="81" spans="1:21" s="15" customFormat="1" ht="16.5" customHeight="1" x14ac:dyDescent="0.2">
      <c r="A81" s="365">
        <v>40970</v>
      </c>
      <c r="B81" s="333">
        <v>10.978</v>
      </c>
      <c r="C81" s="368">
        <f t="shared" si="20"/>
        <v>9.2059949999999997</v>
      </c>
      <c r="D81" s="95">
        <v>2.1</v>
      </c>
      <c r="E81" s="95">
        <v>1.4</v>
      </c>
      <c r="F81" s="360">
        <v>152.679</v>
      </c>
      <c r="G81" s="116">
        <f t="shared" ref="G81:G110" si="22">F81/1000</f>
        <v>0.15267900000000001</v>
      </c>
      <c r="H81" s="360">
        <v>407</v>
      </c>
      <c r="I81" s="359">
        <v>919.32600000000002</v>
      </c>
      <c r="J81" s="116">
        <f t="shared" ref="J81:J110" si="23">I81/1000</f>
        <v>0.91932599999999998</v>
      </c>
      <c r="K81" s="323">
        <f t="shared" ref="K81:K110" si="24">H81/1000</f>
        <v>0.40699999999999997</v>
      </c>
      <c r="L81" s="359">
        <v>534</v>
      </c>
      <c r="M81" s="95">
        <f t="shared" ref="M81:M110" si="25">L81/1000</f>
        <v>0.53400000000000003</v>
      </c>
      <c r="N81" s="123">
        <f t="shared" ref="N81:N110" si="26">M81*0.05</f>
        <v>2.6700000000000002E-2</v>
      </c>
      <c r="O81" s="164">
        <f t="shared" ref="O81:O110" si="27">D81-E81</f>
        <v>0.70000000000000018</v>
      </c>
      <c r="P81" s="329">
        <v>9.86</v>
      </c>
      <c r="Q81" s="178">
        <f t="shared" ref="Q81:Q110" si="28">G81+N81+O81</f>
        <v>0.87937900000000013</v>
      </c>
      <c r="R81" s="178">
        <f t="shared" si="21"/>
        <v>0.89262599999999992</v>
      </c>
      <c r="S81" s="91">
        <f>Q81+R81</f>
        <v>1.7720050000000001</v>
      </c>
      <c r="T81" s="11"/>
      <c r="U81" s="27"/>
    </row>
    <row r="82" spans="1:21" s="15" customFormat="1" ht="16.5" customHeight="1" x14ac:dyDescent="0.2">
      <c r="A82" s="365">
        <v>40971</v>
      </c>
      <c r="B82" s="333">
        <v>10.342000000000001</v>
      </c>
      <c r="C82" s="368">
        <f t="shared" si="20"/>
        <v>8.0260560000000005</v>
      </c>
      <c r="D82" s="95">
        <v>2.1</v>
      </c>
      <c r="E82" s="95">
        <v>1.4</v>
      </c>
      <c r="F82" s="360">
        <v>157.46700000000001</v>
      </c>
      <c r="G82" s="116">
        <f t="shared" si="22"/>
        <v>0.15746700000000002</v>
      </c>
      <c r="H82" s="360">
        <v>409</v>
      </c>
      <c r="I82" s="359">
        <v>1458.4770000000001</v>
      </c>
      <c r="J82" s="116">
        <f t="shared" si="23"/>
        <v>1.458477</v>
      </c>
      <c r="K82" s="323">
        <f t="shared" si="24"/>
        <v>0.40899999999999997</v>
      </c>
      <c r="L82" s="359">
        <v>522</v>
      </c>
      <c r="M82" s="95">
        <f t="shared" si="25"/>
        <v>0.52200000000000002</v>
      </c>
      <c r="N82" s="123">
        <f t="shared" si="26"/>
        <v>2.6100000000000002E-2</v>
      </c>
      <c r="O82" s="164">
        <f t="shared" si="27"/>
        <v>0.70000000000000018</v>
      </c>
      <c r="P82" s="329">
        <v>10.95</v>
      </c>
      <c r="Q82" s="178">
        <f t="shared" si="28"/>
        <v>0.88356700000000021</v>
      </c>
      <c r="R82" s="178">
        <f t="shared" si="21"/>
        <v>1.432377</v>
      </c>
      <c r="S82" s="91">
        <f t="shared" ref="S82:S110" si="29">Q82+R82</f>
        <v>2.315944</v>
      </c>
      <c r="T82" s="11"/>
      <c r="U82" s="27"/>
    </row>
    <row r="83" spans="1:21" s="15" customFormat="1" ht="16.5" customHeight="1" x14ac:dyDescent="0.2">
      <c r="A83" s="365">
        <v>40972</v>
      </c>
      <c r="B83" s="333">
        <v>9.1370000000000005</v>
      </c>
      <c r="C83" s="368">
        <f t="shared" si="20"/>
        <v>8.2603819999999999</v>
      </c>
      <c r="D83" s="95">
        <v>2.1</v>
      </c>
      <c r="E83" s="95">
        <v>1.4</v>
      </c>
      <c r="F83" s="360">
        <v>156.86799999999999</v>
      </c>
      <c r="G83" s="116">
        <f t="shared" si="22"/>
        <v>0.15686800000000001</v>
      </c>
      <c r="H83" s="360">
        <v>42</v>
      </c>
      <c r="I83" s="359">
        <v>2.7E-2</v>
      </c>
      <c r="J83" s="116">
        <f t="shared" si="23"/>
        <v>2.6999999999999999E-5</v>
      </c>
      <c r="K83" s="323">
        <f t="shared" si="24"/>
        <v>4.2000000000000003E-2</v>
      </c>
      <c r="L83" s="359">
        <v>395</v>
      </c>
      <c r="M83" s="95">
        <f t="shared" si="25"/>
        <v>0.39500000000000002</v>
      </c>
      <c r="N83" s="123">
        <f t="shared" si="26"/>
        <v>1.9750000000000004E-2</v>
      </c>
      <c r="O83" s="164">
        <f t="shared" si="27"/>
        <v>0.70000000000000018</v>
      </c>
      <c r="P83" s="329">
        <v>12.98</v>
      </c>
      <c r="Q83" s="178">
        <f t="shared" si="28"/>
        <v>0.87661800000000012</v>
      </c>
      <c r="R83" s="178" t="str">
        <f t="shared" si="21"/>
        <v>0.00</v>
      </c>
      <c r="S83" s="91">
        <f t="shared" si="29"/>
        <v>0.87661800000000012</v>
      </c>
      <c r="T83" s="11"/>
      <c r="U83" s="27"/>
    </row>
    <row r="84" spans="1:21" s="15" customFormat="1" ht="16.5" customHeight="1" x14ac:dyDescent="0.2">
      <c r="A84" s="365">
        <v>40973</v>
      </c>
      <c r="B84" s="333">
        <v>9.5280000000000005</v>
      </c>
      <c r="C84" s="368">
        <f t="shared" si="20"/>
        <v>8.0195930000000004</v>
      </c>
      <c r="D84" s="95">
        <v>2.1</v>
      </c>
      <c r="E84" s="95">
        <v>1.4</v>
      </c>
      <c r="F84" s="360">
        <v>152.45400000000001</v>
      </c>
      <c r="G84" s="116">
        <f t="shared" si="22"/>
        <v>0.15245400000000001</v>
      </c>
      <c r="H84" s="360">
        <v>590</v>
      </c>
      <c r="I84" s="359">
        <v>655.95299999999997</v>
      </c>
      <c r="J84" s="116">
        <f t="shared" si="23"/>
        <v>0.65595300000000001</v>
      </c>
      <c r="K84" s="323">
        <f t="shared" si="24"/>
        <v>0.59</v>
      </c>
      <c r="L84" s="359">
        <v>197</v>
      </c>
      <c r="M84" s="95">
        <f t="shared" si="25"/>
        <v>0.19700000000000001</v>
      </c>
      <c r="N84" s="123">
        <f t="shared" si="26"/>
        <v>9.8500000000000011E-3</v>
      </c>
      <c r="O84" s="164">
        <f t="shared" si="27"/>
        <v>0.70000000000000018</v>
      </c>
      <c r="P84" s="329">
        <v>11.94</v>
      </c>
      <c r="Q84" s="178">
        <f t="shared" si="28"/>
        <v>0.86230400000000018</v>
      </c>
      <c r="R84" s="178">
        <f t="shared" si="21"/>
        <v>0.64610299999999998</v>
      </c>
      <c r="S84" s="91">
        <f t="shared" si="29"/>
        <v>1.5084070000000001</v>
      </c>
      <c r="T84" s="11"/>
      <c r="U84" s="27"/>
    </row>
    <row r="85" spans="1:21" s="15" customFormat="1" ht="16.5" customHeight="1" x14ac:dyDescent="0.2">
      <c r="A85" s="365">
        <v>40974</v>
      </c>
      <c r="B85" s="333">
        <v>10.051</v>
      </c>
      <c r="C85" s="368">
        <f t="shared" si="20"/>
        <v>8.3499130000000008</v>
      </c>
      <c r="D85" s="95">
        <v>2.1</v>
      </c>
      <c r="E85" s="95">
        <v>1.4</v>
      </c>
      <c r="F85" s="360">
        <v>148.11500000000001</v>
      </c>
      <c r="G85" s="116">
        <f t="shared" si="22"/>
        <v>0.148115</v>
      </c>
      <c r="H85" s="360">
        <v>611</v>
      </c>
      <c r="I85" s="359">
        <v>852.97199999999998</v>
      </c>
      <c r="J85" s="116">
        <f t="shared" si="23"/>
        <v>0.85297199999999995</v>
      </c>
      <c r="K85" s="323">
        <f t="shared" si="24"/>
        <v>0.61099999999999999</v>
      </c>
      <c r="L85" s="359">
        <v>139</v>
      </c>
      <c r="M85" s="95">
        <f t="shared" si="25"/>
        <v>0.13900000000000001</v>
      </c>
      <c r="N85" s="123">
        <f t="shared" si="26"/>
        <v>6.9500000000000013E-3</v>
      </c>
      <c r="O85" s="164">
        <f t="shared" si="27"/>
        <v>0.70000000000000018</v>
      </c>
      <c r="P85" s="329">
        <v>11.21</v>
      </c>
      <c r="Q85" s="178">
        <f t="shared" si="28"/>
        <v>0.85506500000000019</v>
      </c>
      <c r="R85" s="178">
        <f t="shared" si="21"/>
        <v>0.84602199999999994</v>
      </c>
      <c r="S85" s="91">
        <f t="shared" si="29"/>
        <v>1.7010870000000002</v>
      </c>
      <c r="T85" s="11"/>
      <c r="U85" s="27"/>
    </row>
    <row r="86" spans="1:21" s="15" customFormat="1" ht="16.5" customHeight="1" x14ac:dyDescent="0.2">
      <c r="A86" s="365">
        <v>40975</v>
      </c>
      <c r="B86" s="333">
        <v>10.569000000000001</v>
      </c>
      <c r="C86" s="368">
        <f t="shared" si="20"/>
        <v>8.952413</v>
      </c>
      <c r="D86" s="95">
        <v>2.1</v>
      </c>
      <c r="E86" s="95">
        <v>1.4</v>
      </c>
      <c r="F86" s="360">
        <v>148.863</v>
      </c>
      <c r="G86" s="116">
        <f t="shared" si="22"/>
        <v>0.148863</v>
      </c>
      <c r="H86" s="360">
        <v>594</v>
      </c>
      <c r="I86" s="359">
        <v>767.72400000000005</v>
      </c>
      <c r="J86" s="116">
        <f t="shared" si="23"/>
        <v>0.76772400000000007</v>
      </c>
      <c r="K86" s="323">
        <f t="shared" si="24"/>
        <v>0.59399999999999997</v>
      </c>
      <c r="L86" s="359">
        <v>222</v>
      </c>
      <c r="M86" s="95">
        <f t="shared" si="25"/>
        <v>0.222</v>
      </c>
      <c r="N86" s="123">
        <f t="shared" si="26"/>
        <v>1.11E-2</v>
      </c>
      <c r="O86" s="164">
        <f t="shared" si="27"/>
        <v>0.70000000000000018</v>
      </c>
      <c r="P86" s="329">
        <v>11.1</v>
      </c>
      <c r="Q86" s="178">
        <f t="shared" si="28"/>
        <v>0.85996300000000014</v>
      </c>
      <c r="R86" s="178">
        <f t="shared" si="21"/>
        <v>0.75662400000000007</v>
      </c>
      <c r="S86" s="91">
        <f t="shared" si="29"/>
        <v>1.6165870000000002</v>
      </c>
      <c r="T86" s="11"/>
      <c r="U86" s="27"/>
    </row>
    <row r="87" spans="1:21" s="15" customFormat="1" ht="16.5" customHeight="1" x14ac:dyDescent="0.2">
      <c r="A87" s="365">
        <v>40976</v>
      </c>
      <c r="B87" s="333">
        <v>10.212999999999999</v>
      </c>
      <c r="C87" s="368">
        <f t="shared" si="20"/>
        <v>8.4787369999999989</v>
      </c>
      <c r="D87" s="95">
        <v>2.1</v>
      </c>
      <c r="E87" s="95">
        <v>1.4</v>
      </c>
      <c r="F87" s="360">
        <v>149.911</v>
      </c>
      <c r="G87" s="116">
        <f t="shared" si="22"/>
        <v>0.14991099999999999</v>
      </c>
      <c r="H87" s="360">
        <v>491</v>
      </c>
      <c r="I87" s="359">
        <v>884.35199999999998</v>
      </c>
      <c r="J87" s="116">
        <f t="shared" si="23"/>
        <v>0.88435200000000003</v>
      </c>
      <c r="K87" s="323">
        <f t="shared" si="24"/>
        <v>0.49099999999999999</v>
      </c>
      <c r="L87" s="359">
        <v>431</v>
      </c>
      <c r="M87" s="95">
        <f t="shared" si="25"/>
        <v>0.43099999999999999</v>
      </c>
      <c r="N87" s="123">
        <f t="shared" si="26"/>
        <v>2.155E-2</v>
      </c>
      <c r="O87" s="164">
        <f t="shared" si="27"/>
        <v>0.70000000000000018</v>
      </c>
      <c r="P87" s="329">
        <v>11.24</v>
      </c>
      <c r="Q87" s="178">
        <f t="shared" si="28"/>
        <v>0.87146100000000015</v>
      </c>
      <c r="R87" s="178">
        <f t="shared" si="21"/>
        <v>0.86280200000000007</v>
      </c>
      <c r="S87" s="91">
        <f t="shared" si="29"/>
        <v>1.7342630000000003</v>
      </c>
      <c r="T87" s="11"/>
      <c r="U87" s="27"/>
    </row>
    <row r="88" spans="1:21" s="15" customFormat="1" ht="16.5" customHeight="1" x14ac:dyDescent="0.2">
      <c r="A88" s="365">
        <v>40977</v>
      </c>
      <c r="B88" s="333">
        <v>9.7289999999999992</v>
      </c>
      <c r="C88" s="368">
        <f t="shared" si="20"/>
        <v>7.9690949999999994</v>
      </c>
      <c r="D88" s="95">
        <v>2.1</v>
      </c>
      <c r="E88" s="95">
        <v>1.4</v>
      </c>
      <c r="F88" s="360">
        <v>147.143</v>
      </c>
      <c r="G88" s="116">
        <f t="shared" si="22"/>
        <v>0.147143</v>
      </c>
      <c r="H88" s="360">
        <v>404</v>
      </c>
      <c r="I88" s="359">
        <v>912.76199999999994</v>
      </c>
      <c r="J88" s="116">
        <f t="shared" si="23"/>
        <v>0.91276199999999996</v>
      </c>
      <c r="K88" s="323">
        <f t="shared" si="24"/>
        <v>0.40400000000000003</v>
      </c>
      <c r="L88" s="359">
        <v>524</v>
      </c>
      <c r="M88" s="95">
        <f t="shared" si="25"/>
        <v>0.52400000000000002</v>
      </c>
      <c r="N88" s="123">
        <f t="shared" si="26"/>
        <v>2.6200000000000001E-2</v>
      </c>
      <c r="O88" s="164">
        <f t="shared" si="27"/>
        <v>0.70000000000000018</v>
      </c>
      <c r="P88" s="329">
        <v>11.18</v>
      </c>
      <c r="Q88" s="178">
        <f t="shared" si="28"/>
        <v>0.8733430000000002</v>
      </c>
      <c r="R88" s="178">
        <f t="shared" si="21"/>
        <v>0.88656199999999996</v>
      </c>
      <c r="S88" s="91">
        <f t="shared" si="29"/>
        <v>1.7599050000000003</v>
      </c>
      <c r="T88" s="11"/>
      <c r="U88" s="27"/>
    </row>
    <row r="89" spans="1:21" s="15" customFormat="1" ht="16.5" customHeight="1" x14ac:dyDescent="0.2">
      <c r="A89" s="365">
        <v>40978</v>
      </c>
      <c r="B89" s="333">
        <v>10.372999999999999</v>
      </c>
      <c r="C89" s="368">
        <f t="shared" si="20"/>
        <v>8.3108690000000003</v>
      </c>
      <c r="D89" s="95">
        <v>2.1</v>
      </c>
      <c r="E89" s="95">
        <v>1.4</v>
      </c>
      <c r="F89" s="360">
        <v>160.31</v>
      </c>
      <c r="G89" s="116">
        <f t="shared" si="22"/>
        <v>0.16031000000000001</v>
      </c>
      <c r="H89" s="360">
        <v>412</v>
      </c>
      <c r="I89" s="359">
        <v>1201.8209999999999</v>
      </c>
      <c r="J89" s="116">
        <f t="shared" si="23"/>
        <v>1.2018209999999998</v>
      </c>
      <c r="K89" s="323">
        <f t="shared" si="24"/>
        <v>0.41199999999999998</v>
      </c>
      <c r="L89" s="359">
        <v>649</v>
      </c>
      <c r="M89" s="95">
        <f t="shared" si="25"/>
        <v>0.64900000000000002</v>
      </c>
      <c r="N89" s="123">
        <f t="shared" si="26"/>
        <v>3.245E-2</v>
      </c>
      <c r="O89" s="164">
        <f t="shared" si="27"/>
        <v>0.70000000000000018</v>
      </c>
      <c r="P89" s="329">
        <v>10.26</v>
      </c>
      <c r="Q89" s="178">
        <f t="shared" si="28"/>
        <v>0.89276000000000022</v>
      </c>
      <c r="R89" s="178">
        <f t="shared" si="21"/>
        <v>1.1693709999999997</v>
      </c>
      <c r="S89" s="91">
        <f t="shared" si="29"/>
        <v>2.0621309999999999</v>
      </c>
      <c r="T89" s="11"/>
      <c r="U89" s="27"/>
    </row>
    <row r="90" spans="1:21" s="15" customFormat="1" ht="16.5" customHeight="1" x14ac:dyDescent="0.2">
      <c r="A90" s="365">
        <v>40979</v>
      </c>
      <c r="B90" s="333">
        <v>9.9280000000000008</v>
      </c>
      <c r="C90" s="368">
        <f t="shared" si="20"/>
        <v>8.0526550000000015</v>
      </c>
      <c r="D90" s="95">
        <v>2.1</v>
      </c>
      <c r="E90" s="95">
        <v>1.4</v>
      </c>
      <c r="F90" s="360">
        <v>162.47900000000001</v>
      </c>
      <c r="G90" s="116">
        <f t="shared" si="22"/>
        <v>0.16247900000000001</v>
      </c>
      <c r="H90" s="360">
        <v>413</v>
      </c>
      <c r="I90" s="360">
        <v>1012.866</v>
      </c>
      <c r="J90" s="116">
        <f t="shared" si="23"/>
        <v>1.012866</v>
      </c>
      <c r="K90" s="323">
        <f t="shared" si="24"/>
        <v>0.41299999999999998</v>
      </c>
      <c r="L90" s="359">
        <v>649</v>
      </c>
      <c r="M90" s="95">
        <f t="shared" si="25"/>
        <v>0.64900000000000002</v>
      </c>
      <c r="N90" s="123">
        <f t="shared" si="26"/>
        <v>3.245E-2</v>
      </c>
      <c r="O90" s="164">
        <f t="shared" si="27"/>
        <v>0.70000000000000018</v>
      </c>
      <c r="P90" s="329">
        <v>10.39</v>
      </c>
      <c r="Q90" s="178">
        <f t="shared" si="28"/>
        <v>0.8949290000000002</v>
      </c>
      <c r="R90" s="178">
        <f t="shared" si="21"/>
        <v>0.98041600000000007</v>
      </c>
      <c r="S90" s="91">
        <f t="shared" si="29"/>
        <v>1.8753450000000003</v>
      </c>
      <c r="T90" s="11"/>
      <c r="U90" s="27"/>
    </row>
    <row r="91" spans="1:21" s="15" customFormat="1" ht="16.5" customHeight="1" x14ac:dyDescent="0.2">
      <c r="A91" s="365">
        <v>40980</v>
      </c>
      <c r="B91" s="333">
        <v>11.653</v>
      </c>
      <c r="C91" s="368">
        <f t="shared" si="20"/>
        <v>9.5795410000000007</v>
      </c>
      <c r="D91" s="95">
        <v>2.1</v>
      </c>
      <c r="E91" s="95">
        <v>1.4</v>
      </c>
      <c r="F91" s="360">
        <v>165.995</v>
      </c>
      <c r="G91" s="116">
        <f t="shared" si="22"/>
        <v>0.165995</v>
      </c>
      <c r="H91" s="360">
        <v>510</v>
      </c>
      <c r="I91" s="360">
        <v>1207.4639999999999</v>
      </c>
      <c r="J91" s="116">
        <f t="shared" si="23"/>
        <v>1.2074639999999999</v>
      </c>
      <c r="K91" s="323">
        <f t="shared" si="24"/>
        <v>0.51</v>
      </c>
      <c r="L91" s="359">
        <v>683</v>
      </c>
      <c r="M91" s="95">
        <f t="shared" si="25"/>
        <v>0.68300000000000005</v>
      </c>
      <c r="N91" s="123">
        <f t="shared" si="26"/>
        <v>3.4150000000000007E-2</v>
      </c>
      <c r="O91" s="164">
        <f t="shared" si="27"/>
        <v>0.70000000000000018</v>
      </c>
      <c r="P91" s="329">
        <v>11.16</v>
      </c>
      <c r="Q91" s="178">
        <f t="shared" si="28"/>
        <v>0.90014500000000019</v>
      </c>
      <c r="R91" s="178">
        <f t="shared" si="21"/>
        <v>1.173314</v>
      </c>
      <c r="S91" s="91">
        <f t="shared" si="29"/>
        <v>2.0734590000000002</v>
      </c>
      <c r="T91" s="11"/>
      <c r="U91" s="27"/>
    </row>
    <row r="92" spans="1:21" s="15" customFormat="1" ht="16.5" customHeight="1" x14ac:dyDescent="0.2">
      <c r="A92" s="365">
        <v>40981</v>
      </c>
      <c r="B92" s="333">
        <v>11.531000000000001</v>
      </c>
      <c r="C92" s="368">
        <f t="shared" si="20"/>
        <v>9.5460670000000007</v>
      </c>
      <c r="D92" s="95">
        <v>2.1</v>
      </c>
      <c r="E92" s="95">
        <v>1.4</v>
      </c>
      <c r="F92" s="360">
        <v>160.983</v>
      </c>
      <c r="G92" s="116">
        <f t="shared" si="22"/>
        <v>0.16098300000000001</v>
      </c>
      <c r="H92" s="360">
        <v>410</v>
      </c>
      <c r="I92" s="360">
        <v>1123.95</v>
      </c>
      <c r="J92" s="116">
        <f t="shared" si="23"/>
        <v>1.12395</v>
      </c>
      <c r="K92" s="323">
        <f t="shared" si="24"/>
        <v>0.41</v>
      </c>
      <c r="L92" s="359">
        <v>652</v>
      </c>
      <c r="M92" s="95">
        <f t="shared" si="25"/>
        <v>0.65200000000000002</v>
      </c>
      <c r="N92" s="123">
        <f t="shared" si="26"/>
        <v>3.2600000000000004E-2</v>
      </c>
      <c r="O92" s="164">
        <f t="shared" si="27"/>
        <v>0.70000000000000018</v>
      </c>
      <c r="P92" s="329">
        <v>10.73</v>
      </c>
      <c r="Q92" s="178">
        <f t="shared" si="28"/>
        <v>0.89358300000000024</v>
      </c>
      <c r="R92" s="178">
        <f t="shared" si="21"/>
        <v>1.09135</v>
      </c>
      <c r="S92" s="91">
        <f t="shared" si="29"/>
        <v>1.9849330000000003</v>
      </c>
      <c r="T92" s="11"/>
      <c r="U92" s="27"/>
    </row>
    <row r="93" spans="1:21" s="15" customFormat="1" ht="16.5" customHeight="1" x14ac:dyDescent="0.2">
      <c r="A93" s="365">
        <v>40982</v>
      </c>
      <c r="B93" s="333">
        <v>11.728999999999999</v>
      </c>
      <c r="C93" s="368">
        <f t="shared" si="20"/>
        <v>9.0929599999999979</v>
      </c>
      <c r="D93" s="95">
        <v>2.1</v>
      </c>
      <c r="E93" s="95">
        <v>1.4</v>
      </c>
      <c r="F93" s="360">
        <v>168.68899999999999</v>
      </c>
      <c r="G93" s="116">
        <f t="shared" si="22"/>
        <v>0.16868900000000001</v>
      </c>
      <c r="H93" s="360">
        <v>314</v>
      </c>
      <c r="I93" s="360">
        <v>1767.3510000000001</v>
      </c>
      <c r="J93" s="116">
        <f t="shared" si="23"/>
        <v>1.7673510000000001</v>
      </c>
      <c r="K93" s="323">
        <f t="shared" si="24"/>
        <v>0.314</v>
      </c>
      <c r="L93" s="359">
        <v>958</v>
      </c>
      <c r="M93" s="95">
        <f t="shared" si="25"/>
        <v>0.95799999999999996</v>
      </c>
      <c r="N93" s="123">
        <f t="shared" si="26"/>
        <v>4.7899999999999998E-2</v>
      </c>
      <c r="O93" s="164">
        <f t="shared" si="27"/>
        <v>0.70000000000000018</v>
      </c>
      <c r="P93" s="329">
        <v>10.53</v>
      </c>
      <c r="Q93" s="178">
        <f t="shared" si="28"/>
        <v>0.91658900000000021</v>
      </c>
      <c r="R93" s="178">
        <f t="shared" si="21"/>
        <v>1.7194510000000001</v>
      </c>
      <c r="S93" s="91">
        <f t="shared" si="29"/>
        <v>2.6360400000000004</v>
      </c>
      <c r="T93" s="11"/>
      <c r="U93" s="27"/>
    </row>
    <row r="94" spans="1:21" s="15" customFormat="1" ht="16.5" customHeight="1" x14ac:dyDescent="0.2">
      <c r="A94" s="365">
        <v>40983</v>
      </c>
      <c r="B94" s="333">
        <v>12.08</v>
      </c>
      <c r="C94" s="368">
        <f t="shared" si="20"/>
        <v>9.5844480000000001</v>
      </c>
      <c r="D94" s="95">
        <v>2.1</v>
      </c>
      <c r="E94" s="95">
        <v>1.4</v>
      </c>
      <c r="F94" s="360">
        <v>165.24700000000001</v>
      </c>
      <c r="G94" s="116">
        <f t="shared" si="22"/>
        <v>0.165247</v>
      </c>
      <c r="H94" s="360">
        <v>411</v>
      </c>
      <c r="I94" s="360">
        <v>1630.3050000000001</v>
      </c>
      <c r="J94" s="116">
        <f t="shared" si="23"/>
        <v>1.6303050000000001</v>
      </c>
      <c r="K94" s="323">
        <f t="shared" si="24"/>
        <v>0.41099999999999998</v>
      </c>
      <c r="L94" s="359">
        <v>1131</v>
      </c>
      <c r="M94" s="95">
        <f t="shared" si="25"/>
        <v>1.131</v>
      </c>
      <c r="N94" s="123">
        <f t="shared" si="26"/>
        <v>5.6550000000000003E-2</v>
      </c>
      <c r="O94" s="164">
        <f t="shared" si="27"/>
        <v>0.70000000000000018</v>
      </c>
      <c r="P94" s="329">
        <v>10.65</v>
      </c>
      <c r="Q94" s="178">
        <f t="shared" si="28"/>
        <v>0.9217970000000002</v>
      </c>
      <c r="R94" s="178">
        <f t="shared" si="21"/>
        <v>1.573755</v>
      </c>
      <c r="S94" s="91">
        <f t="shared" si="29"/>
        <v>2.495552</v>
      </c>
      <c r="T94" s="11"/>
      <c r="U94" s="27"/>
    </row>
    <row r="95" spans="1:21" s="15" customFormat="1" ht="16.5" customHeight="1" x14ac:dyDescent="0.2">
      <c r="A95" s="365">
        <v>40984</v>
      </c>
      <c r="B95" s="333">
        <v>11.792999999999999</v>
      </c>
      <c r="C95" s="368">
        <f t="shared" si="20"/>
        <v>9.6432139999999986</v>
      </c>
      <c r="D95" s="95">
        <v>2.1</v>
      </c>
      <c r="E95" s="95">
        <v>1.4</v>
      </c>
      <c r="F95" s="360">
        <v>165.846</v>
      </c>
      <c r="G95" s="116">
        <f t="shared" si="22"/>
        <v>0.16584599999999999</v>
      </c>
      <c r="H95" s="360">
        <v>412</v>
      </c>
      <c r="I95" s="360">
        <v>1283.94</v>
      </c>
      <c r="J95" s="116">
        <f t="shared" si="23"/>
        <v>1.2839400000000001</v>
      </c>
      <c r="K95" s="323">
        <f t="shared" si="24"/>
        <v>0.41199999999999998</v>
      </c>
      <c r="L95" s="359">
        <v>1127</v>
      </c>
      <c r="M95" s="95">
        <f t="shared" si="25"/>
        <v>1.127</v>
      </c>
      <c r="N95" s="123">
        <f t="shared" si="26"/>
        <v>5.6350000000000004E-2</v>
      </c>
      <c r="O95" s="164">
        <f t="shared" si="27"/>
        <v>0.70000000000000018</v>
      </c>
      <c r="P95" s="329">
        <v>10.56</v>
      </c>
      <c r="Q95" s="178">
        <f t="shared" si="28"/>
        <v>0.92219600000000024</v>
      </c>
      <c r="R95" s="178">
        <f t="shared" si="21"/>
        <v>1.2275900000000002</v>
      </c>
      <c r="S95" s="91">
        <f t="shared" si="29"/>
        <v>2.1497860000000006</v>
      </c>
      <c r="T95" s="11"/>
      <c r="U95" s="27"/>
    </row>
    <row r="96" spans="1:21" s="15" customFormat="1" ht="16.5" customHeight="1" x14ac:dyDescent="0.2">
      <c r="A96" s="365">
        <v>40985</v>
      </c>
      <c r="B96" s="333">
        <v>11.875999999999999</v>
      </c>
      <c r="C96" s="368">
        <f t="shared" si="20"/>
        <v>9.5830939999999991</v>
      </c>
      <c r="D96" s="95">
        <v>2.1</v>
      </c>
      <c r="E96" s="95">
        <v>1.4</v>
      </c>
      <c r="F96" s="360">
        <v>174.67400000000001</v>
      </c>
      <c r="G96" s="116">
        <f t="shared" si="22"/>
        <v>0.174674</v>
      </c>
      <c r="H96" s="360">
        <v>322</v>
      </c>
      <c r="I96" s="360">
        <v>1418.232</v>
      </c>
      <c r="J96" s="116">
        <f t="shared" si="23"/>
        <v>1.4182319999999999</v>
      </c>
      <c r="K96" s="323">
        <f t="shared" si="24"/>
        <v>0.32200000000000001</v>
      </c>
      <c r="L96" s="359">
        <v>1176</v>
      </c>
      <c r="M96" s="95">
        <f t="shared" si="25"/>
        <v>1.1759999999999999</v>
      </c>
      <c r="N96" s="123">
        <f t="shared" si="26"/>
        <v>5.8799999999999998E-2</v>
      </c>
      <c r="O96" s="164">
        <f t="shared" si="27"/>
        <v>0.70000000000000018</v>
      </c>
      <c r="P96" s="329">
        <v>10.1</v>
      </c>
      <c r="Q96" s="178">
        <f t="shared" si="28"/>
        <v>0.93347400000000014</v>
      </c>
      <c r="R96" s="178">
        <f t="shared" si="21"/>
        <v>1.359432</v>
      </c>
      <c r="S96" s="91">
        <f t="shared" si="29"/>
        <v>2.2929060000000003</v>
      </c>
      <c r="T96" s="11"/>
      <c r="U96" s="27"/>
    </row>
    <row r="97" spans="1:21" s="15" customFormat="1" ht="16.5" customHeight="1" x14ac:dyDescent="0.2">
      <c r="A97" s="365">
        <v>40986</v>
      </c>
      <c r="B97" s="333">
        <v>10.885999999999999</v>
      </c>
      <c r="C97" s="368">
        <f t="shared" si="20"/>
        <v>8.4944479999999984</v>
      </c>
      <c r="D97" s="95">
        <v>2.1</v>
      </c>
      <c r="E97" s="95">
        <v>1.4</v>
      </c>
      <c r="F97" s="360">
        <v>176.91800000000001</v>
      </c>
      <c r="G97" s="116">
        <f t="shared" si="22"/>
        <v>0.17691800000000002</v>
      </c>
      <c r="H97" s="360">
        <v>410</v>
      </c>
      <c r="I97" s="360">
        <v>1514.634</v>
      </c>
      <c r="J97" s="116">
        <f t="shared" si="23"/>
        <v>1.514634</v>
      </c>
      <c r="K97" s="323">
        <f t="shared" si="24"/>
        <v>0.41</v>
      </c>
      <c r="L97" s="359">
        <v>1218</v>
      </c>
      <c r="M97" s="95">
        <f t="shared" si="25"/>
        <v>1.218</v>
      </c>
      <c r="N97" s="123">
        <f t="shared" si="26"/>
        <v>6.0900000000000003E-2</v>
      </c>
      <c r="O97" s="164">
        <f t="shared" si="27"/>
        <v>0.70000000000000018</v>
      </c>
      <c r="P97" s="329">
        <v>9.94</v>
      </c>
      <c r="Q97" s="178">
        <f t="shared" si="28"/>
        <v>0.93781800000000026</v>
      </c>
      <c r="R97" s="178">
        <f t="shared" si="21"/>
        <v>1.4537340000000001</v>
      </c>
      <c r="S97" s="91">
        <f t="shared" si="29"/>
        <v>2.3915520000000003</v>
      </c>
      <c r="T97" s="11"/>
      <c r="U97" s="27"/>
    </row>
    <row r="98" spans="1:21" s="15" customFormat="1" ht="16.5" customHeight="1" x14ac:dyDescent="0.2">
      <c r="A98" s="365">
        <v>40987</v>
      </c>
      <c r="B98" s="333">
        <v>12.641999999999999</v>
      </c>
      <c r="C98" s="368">
        <f t="shared" si="20"/>
        <v>10.124106999999999</v>
      </c>
      <c r="D98" s="95">
        <v>2.1</v>
      </c>
      <c r="E98" s="95">
        <v>1.4</v>
      </c>
      <c r="F98" s="360">
        <v>171.15700000000001</v>
      </c>
      <c r="G98" s="116">
        <f t="shared" si="22"/>
        <v>0.171157</v>
      </c>
      <c r="H98" s="360">
        <v>415</v>
      </c>
      <c r="I98" s="360">
        <v>1646.7360000000001</v>
      </c>
      <c r="J98" s="116">
        <f t="shared" si="23"/>
        <v>1.6467360000000002</v>
      </c>
      <c r="K98" s="323">
        <f t="shared" si="24"/>
        <v>0.41499999999999998</v>
      </c>
      <c r="L98" s="359">
        <v>1244</v>
      </c>
      <c r="M98" s="95">
        <f t="shared" si="25"/>
        <v>1.244</v>
      </c>
      <c r="N98" s="123">
        <f t="shared" si="26"/>
        <v>6.2200000000000005E-2</v>
      </c>
      <c r="O98" s="164">
        <f t="shared" si="27"/>
        <v>0.70000000000000018</v>
      </c>
      <c r="P98" s="329">
        <v>10.45</v>
      </c>
      <c r="Q98" s="178">
        <f t="shared" si="28"/>
        <v>0.93335700000000021</v>
      </c>
      <c r="R98" s="178">
        <f t="shared" si="21"/>
        <v>1.5845360000000002</v>
      </c>
      <c r="S98" s="91">
        <f t="shared" si="29"/>
        <v>2.5178930000000004</v>
      </c>
      <c r="T98" s="11"/>
      <c r="U98" s="27"/>
    </row>
    <row r="99" spans="1:21" s="15" customFormat="1" ht="16.5" customHeight="1" x14ac:dyDescent="0.2">
      <c r="A99" s="365">
        <v>40988</v>
      </c>
      <c r="B99" s="333">
        <v>12.125999999999999</v>
      </c>
      <c r="C99" s="368">
        <f t="shared" si="20"/>
        <v>9.7973739999999996</v>
      </c>
      <c r="D99" s="95">
        <v>2.1</v>
      </c>
      <c r="E99" s="95">
        <v>1.4</v>
      </c>
      <c r="F99" s="360">
        <v>171.38200000000001</v>
      </c>
      <c r="G99" s="116">
        <f t="shared" si="22"/>
        <v>0.17138200000000001</v>
      </c>
      <c r="H99" s="360">
        <v>418</v>
      </c>
      <c r="I99" s="360">
        <v>1457.2439999999999</v>
      </c>
      <c r="J99" s="116">
        <f t="shared" si="23"/>
        <v>1.457244</v>
      </c>
      <c r="K99" s="323">
        <f t="shared" si="24"/>
        <v>0.41799999999999998</v>
      </c>
      <c r="L99" s="359">
        <v>1033</v>
      </c>
      <c r="M99" s="95">
        <f t="shared" si="25"/>
        <v>1.0329999999999999</v>
      </c>
      <c r="N99" s="123">
        <f t="shared" si="26"/>
        <v>5.1650000000000001E-2</v>
      </c>
      <c r="O99" s="164">
        <f t="shared" si="27"/>
        <v>0.70000000000000018</v>
      </c>
      <c r="P99" s="329">
        <v>10.75</v>
      </c>
      <c r="Q99" s="178">
        <f t="shared" si="28"/>
        <v>0.92303200000000019</v>
      </c>
      <c r="R99" s="178">
        <f t="shared" si="21"/>
        <v>1.405594</v>
      </c>
      <c r="S99" s="91">
        <f t="shared" si="29"/>
        <v>2.3286260000000003</v>
      </c>
      <c r="T99" s="11"/>
      <c r="U99" s="27"/>
    </row>
    <row r="100" spans="1:21" s="15" customFormat="1" ht="16.5" customHeight="1" x14ac:dyDescent="0.2">
      <c r="A100" s="365">
        <v>40989</v>
      </c>
      <c r="B100" s="333">
        <v>11.686</v>
      </c>
      <c r="C100" s="368">
        <f t="shared" si="20"/>
        <v>9.2001259999999991</v>
      </c>
      <c r="D100" s="95">
        <v>2.1</v>
      </c>
      <c r="E100" s="95">
        <v>1.4</v>
      </c>
      <c r="F100" s="360">
        <v>166.44399999999999</v>
      </c>
      <c r="G100" s="116">
        <f t="shared" si="22"/>
        <v>0.16644399999999998</v>
      </c>
      <c r="H100" s="360">
        <v>415</v>
      </c>
      <c r="I100" s="360">
        <v>1619.43</v>
      </c>
      <c r="J100" s="116">
        <f t="shared" si="23"/>
        <v>1.6194300000000001</v>
      </c>
      <c r="K100" s="323">
        <f t="shared" si="24"/>
        <v>0.41499999999999998</v>
      </c>
      <c r="L100" s="359">
        <v>1044</v>
      </c>
      <c r="M100" s="95">
        <f t="shared" si="25"/>
        <v>1.044</v>
      </c>
      <c r="N100" s="123">
        <f t="shared" si="26"/>
        <v>5.2200000000000003E-2</v>
      </c>
      <c r="O100" s="164">
        <f t="shared" si="27"/>
        <v>0.70000000000000018</v>
      </c>
      <c r="P100" s="329">
        <v>10.95</v>
      </c>
      <c r="Q100" s="178">
        <f t="shared" si="28"/>
        <v>0.91864400000000013</v>
      </c>
      <c r="R100" s="178">
        <f t="shared" si="21"/>
        <v>1.5672300000000001</v>
      </c>
      <c r="S100" s="91">
        <f t="shared" si="29"/>
        <v>2.4858740000000004</v>
      </c>
      <c r="T100" s="11"/>
      <c r="U100" s="27"/>
    </row>
    <row r="101" spans="1:21" s="15" customFormat="1" ht="16.5" customHeight="1" x14ac:dyDescent="0.2">
      <c r="A101" s="365">
        <v>40990</v>
      </c>
      <c r="B101" s="333">
        <v>12.454000000000001</v>
      </c>
      <c r="C101" s="368">
        <f t="shared" si="20"/>
        <v>9.5968680000000006</v>
      </c>
      <c r="D101" s="95">
        <v>2.1</v>
      </c>
      <c r="E101" s="95">
        <v>1.4</v>
      </c>
      <c r="F101" s="360">
        <v>162.18</v>
      </c>
      <c r="G101" s="116">
        <f t="shared" si="22"/>
        <v>0.16218000000000002</v>
      </c>
      <c r="H101" s="360">
        <v>406</v>
      </c>
      <c r="I101" s="360">
        <v>1994.952</v>
      </c>
      <c r="J101" s="116">
        <f t="shared" si="23"/>
        <v>1.9949520000000001</v>
      </c>
      <c r="K101" s="323">
        <f t="shared" si="24"/>
        <v>0.40600000000000003</v>
      </c>
      <c r="L101" s="359">
        <v>1369</v>
      </c>
      <c r="M101" s="95">
        <f t="shared" si="25"/>
        <v>1.369</v>
      </c>
      <c r="N101" s="123">
        <f t="shared" si="26"/>
        <v>6.8449999999999997E-2</v>
      </c>
      <c r="O101" s="164">
        <f t="shared" si="27"/>
        <v>0.70000000000000018</v>
      </c>
      <c r="P101" s="329">
        <v>10.82</v>
      </c>
      <c r="Q101" s="178">
        <f t="shared" si="28"/>
        <v>0.93063000000000018</v>
      </c>
      <c r="R101" s="178">
        <f t="shared" si="21"/>
        <v>1.9265020000000002</v>
      </c>
      <c r="S101" s="91">
        <f t="shared" si="29"/>
        <v>2.8571320000000004</v>
      </c>
      <c r="T101" s="11"/>
      <c r="U101" s="27"/>
    </row>
    <row r="102" spans="1:21" s="15" customFormat="1" ht="16.5" customHeight="1" x14ac:dyDescent="0.2">
      <c r="A102" s="365">
        <v>40991</v>
      </c>
      <c r="B102" s="333">
        <v>12.294</v>
      </c>
      <c r="C102" s="368">
        <f t="shared" si="20"/>
        <v>9.747147</v>
      </c>
      <c r="D102" s="95">
        <v>2.1</v>
      </c>
      <c r="E102" s="95">
        <v>1.4</v>
      </c>
      <c r="F102" s="360">
        <v>168.464</v>
      </c>
      <c r="G102" s="116">
        <f t="shared" si="22"/>
        <v>0.168464</v>
      </c>
      <c r="H102" s="360">
        <v>500</v>
      </c>
      <c r="I102" s="360">
        <v>1678.3889999999999</v>
      </c>
      <c r="J102" s="116">
        <f t="shared" si="23"/>
        <v>1.6783889999999999</v>
      </c>
      <c r="K102" s="323">
        <f t="shared" si="24"/>
        <v>0.5</v>
      </c>
      <c r="L102" s="359">
        <v>1271</v>
      </c>
      <c r="M102" s="95">
        <f t="shared" si="25"/>
        <v>1.2709999999999999</v>
      </c>
      <c r="N102" s="123">
        <f t="shared" si="26"/>
        <v>6.3549999999999995E-2</v>
      </c>
      <c r="O102" s="164">
        <f t="shared" si="27"/>
        <v>0.70000000000000018</v>
      </c>
      <c r="P102" s="329">
        <v>10.61</v>
      </c>
      <c r="Q102" s="178">
        <f t="shared" si="28"/>
        <v>0.93201400000000012</v>
      </c>
      <c r="R102" s="178">
        <f t="shared" si="21"/>
        <v>1.6148389999999999</v>
      </c>
      <c r="S102" s="91">
        <f t="shared" si="29"/>
        <v>2.546853</v>
      </c>
      <c r="T102" s="11"/>
      <c r="U102" s="27"/>
    </row>
    <row r="103" spans="1:21" s="15" customFormat="1" ht="16.5" customHeight="1" x14ac:dyDescent="0.2">
      <c r="A103" s="365">
        <v>40992</v>
      </c>
      <c r="B103" s="333">
        <v>11.384</v>
      </c>
      <c r="C103" s="368">
        <f t="shared" si="20"/>
        <v>9.0366600000000012</v>
      </c>
      <c r="D103" s="95">
        <v>2.1</v>
      </c>
      <c r="E103" s="95">
        <v>1.4</v>
      </c>
      <c r="F103" s="360">
        <v>166.51900000000001</v>
      </c>
      <c r="G103" s="116">
        <f t="shared" si="22"/>
        <v>0.166519</v>
      </c>
      <c r="H103" s="360">
        <v>314</v>
      </c>
      <c r="I103" s="360">
        <v>1480.8209999999999</v>
      </c>
      <c r="J103" s="116">
        <f t="shared" si="23"/>
        <v>1.4808209999999999</v>
      </c>
      <c r="K103" s="323">
        <f t="shared" si="24"/>
        <v>0.314</v>
      </c>
      <c r="L103" s="359">
        <v>1304</v>
      </c>
      <c r="M103" s="95">
        <f t="shared" si="25"/>
        <v>1.304</v>
      </c>
      <c r="N103" s="123">
        <f t="shared" si="26"/>
        <v>6.5200000000000008E-2</v>
      </c>
      <c r="O103" s="164">
        <f t="shared" si="27"/>
        <v>0.70000000000000018</v>
      </c>
      <c r="P103" s="329">
        <v>10.3</v>
      </c>
      <c r="Q103" s="178">
        <f t="shared" si="28"/>
        <v>0.93171900000000019</v>
      </c>
      <c r="R103" s="178">
        <f t="shared" si="21"/>
        <v>1.415621</v>
      </c>
      <c r="S103" s="91">
        <f t="shared" si="29"/>
        <v>2.34734</v>
      </c>
      <c r="T103" s="11"/>
      <c r="U103" s="27"/>
    </row>
    <row r="104" spans="1:21" s="15" customFormat="1" ht="16.5" customHeight="1" x14ac:dyDescent="0.2">
      <c r="A104" s="365">
        <v>40993</v>
      </c>
      <c r="B104" s="333">
        <v>11.967000000000001</v>
      </c>
      <c r="C104" s="368">
        <f t="shared" si="20"/>
        <v>9.1983770000000007</v>
      </c>
      <c r="D104" s="95">
        <v>2.1</v>
      </c>
      <c r="E104" s="95">
        <v>1.4</v>
      </c>
      <c r="F104" s="360">
        <v>162.33000000000001</v>
      </c>
      <c r="G104" s="116">
        <f t="shared" si="22"/>
        <v>0.16233</v>
      </c>
      <c r="H104" s="360">
        <v>412</v>
      </c>
      <c r="I104" s="360">
        <v>1906.2929999999999</v>
      </c>
      <c r="J104" s="116">
        <f t="shared" si="23"/>
        <v>1.9062929999999998</v>
      </c>
      <c r="K104" s="323">
        <f t="shared" si="24"/>
        <v>0.41199999999999998</v>
      </c>
      <c r="L104" s="359">
        <v>1401</v>
      </c>
      <c r="M104" s="95">
        <f t="shared" si="25"/>
        <v>1.401</v>
      </c>
      <c r="N104" s="123">
        <f t="shared" si="26"/>
        <v>7.0050000000000001E-2</v>
      </c>
      <c r="O104" s="164">
        <f t="shared" si="27"/>
        <v>0.70000000000000018</v>
      </c>
      <c r="P104" s="329">
        <v>10.83</v>
      </c>
      <c r="Q104" s="178">
        <f t="shared" si="28"/>
        <v>0.93238000000000021</v>
      </c>
      <c r="R104" s="178">
        <f t="shared" si="21"/>
        <v>1.8362429999999998</v>
      </c>
      <c r="S104" s="91">
        <f t="shared" si="29"/>
        <v>2.7686229999999998</v>
      </c>
      <c r="T104" s="11"/>
      <c r="U104" s="27"/>
    </row>
    <row r="105" spans="1:21" s="15" customFormat="1" ht="16.5" customHeight="1" x14ac:dyDescent="0.2">
      <c r="A105" s="365">
        <v>40994</v>
      </c>
      <c r="B105" s="333">
        <v>11.772</v>
      </c>
      <c r="C105" s="368">
        <f t="shared" si="20"/>
        <v>9.4770040000000009</v>
      </c>
      <c r="D105" s="95">
        <v>2.1</v>
      </c>
      <c r="E105" s="95">
        <v>1.4</v>
      </c>
      <c r="F105" s="360">
        <v>165.47200000000001</v>
      </c>
      <c r="G105" s="116">
        <f t="shared" si="22"/>
        <v>0.16547200000000001</v>
      </c>
      <c r="H105" s="360">
        <v>410</v>
      </c>
      <c r="I105" s="360">
        <v>1429.5239999999999</v>
      </c>
      <c r="J105" s="116">
        <f t="shared" si="23"/>
        <v>1.4295239999999998</v>
      </c>
      <c r="K105" s="323">
        <f t="shared" si="24"/>
        <v>0.41</v>
      </c>
      <c r="L105" s="359">
        <v>1029</v>
      </c>
      <c r="M105" s="95">
        <f t="shared" si="25"/>
        <v>1.0289999999999999</v>
      </c>
      <c r="N105" s="123">
        <f t="shared" si="26"/>
        <v>5.1449999999999996E-2</v>
      </c>
      <c r="O105" s="164">
        <f t="shared" si="27"/>
        <v>0.70000000000000018</v>
      </c>
      <c r="P105" s="329">
        <v>13.55</v>
      </c>
      <c r="Q105" s="178">
        <f t="shared" si="28"/>
        <v>0.91692200000000024</v>
      </c>
      <c r="R105" s="178">
        <f t="shared" si="21"/>
        <v>1.3780739999999998</v>
      </c>
      <c r="S105" s="91">
        <f t="shared" si="29"/>
        <v>2.2949960000000003</v>
      </c>
      <c r="T105" s="11"/>
      <c r="U105" s="27"/>
    </row>
    <row r="106" spans="1:21" s="15" customFormat="1" ht="16.5" customHeight="1" x14ac:dyDescent="0.2">
      <c r="A106" s="365">
        <v>40995</v>
      </c>
      <c r="B106" s="333">
        <v>10.795999999999999</v>
      </c>
      <c r="C106" s="368">
        <f t="shared" si="20"/>
        <v>8.8841129999999993</v>
      </c>
      <c r="D106" s="95">
        <v>2.1</v>
      </c>
      <c r="E106" s="95">
        <v>1.4</v>
      </c>
      <c r="F106" s="360">
        <v>162.928</v>
      </c>
      <c r="G106" s="116">
        <f t="shared" si="22"/>
        <v>0.16292799999999999</v>
      </c>
      <c r="H106" s="360">
        <v>411</v>
      </c>
      <c r="I106" s="360">
        <v>1048.9590000000001</v>
      </c>
      <c r="J106" s="116">
        <f t="shared" si="23"/>
        <v>1.048959</v>
      </c>
      <c r="K106" s="323">
        <f t="shared" si="24"/>
        <v>0.41099999999999998</v>
      </c>
      <c r="L106" s="359">
        <v>652</v>
      </c>
      <c r="M106" s="95">
        <f t="shared" si="25"/>
        <v>0.65200000000000002</v>
      </c>
      <c r="N106" s="123">
        <f t="shared" si="26"/>
        <v>3.2600000000000004E-2</v>
      </c>
      <c r="O106" s="164">
        <f t="shared" si="27"/>
        <v>0.70000000000000018</v>
      </c>
      <c r="P106" s="329">
        <v>11.82</v>
      </c>
      <c r="Q106" s="178">
        <f t="shared" si="28"/>
        <v>0.8955280000000001</v>
      </c>
      <c r="R106" s="178">
        <f t="shared" si="21"/>
        <v>1.016359</v>
      </c>
      <c r="S106" s="91">
        <f t="shared" si="29"/>
        <v>1.9118870000000001</v>
      </c>
      <c r="T106" s="11"/>
      <c r="U106" s="27"/>
    </row>
    <row r="107" spans="1:21" s="15" customFormat="1" ht="16.5" customHeight="1" x14ac:dyDescent="0.2">
      <c r="A107" s="365">
        <v>40996</v>
      </c>
      <c r="B107" s="333">
        <v>11.997999999999999</v>
      </c>
      <c r="C107" s="368">
        <f t="shared" si="20"/>
        <v>9.7958529999999993</v>
      </c>
      <c r="D107" s="95">
        <v>2.1</v>
      </c>
      <c r="E107" s="95">
        <v>1.4</v>
      </c>
      <c r="F107" s="360">
        <v>204.29900000000001</v>
      </c>
      <c r="G107" s="116">
        <f t="shared" si="22"/>
        <v>0.20429900000000001</v>
      </c>
      <c r="H107" s="360">
        <v>410</v>
      </c>
      <c r="I107" s="360">
        <v>1297.848</v>
      </c>
      <c r="J107" s="116">
        <f t="shared" si="23"/>
        <v>1.2978479999999999</v>
      </c>
      <c r="K107" s="323">
        <f t="shared" si="24"/>
        <v>0.41</v>
      </c>
      <c r="L107" s="359">
        <v>825</v>
      </c>
      <c r="M107" s="95">
        <f t="shared" si="25"/>
        <v>0.82499999999999996</v>
      </c>
      <c r="N107" s="123">
        <f t="shared" si="26"/>
        <v>4.1250000000000002E-2</v>
      </c>
      <c r="O107" s="164">
        <f>D107-E107</f>
        <v>0.70000000000000018</v>
      </c>
      <c r="P107" s="329">
        <v>11.54</v>
      </c>
      <c r="Q107" s="178">
        <f>G107+N107+O107</f>
        <v>0.94554900000000019</v>
      </c>
      <c r="R107" s="178">
        <f t="shared" si="21"/>
        <v>1.2565979999999999</v>
      </c>
      <c r="S107" s="91">
        <f t="shared" si="29"/>
        <v>2.2021470000000001</v>
      </c>
      <c r="T107" s="11"/>
      <c r="U107" s="27"/>
    </row>
    <row r="108" spans="1:21" s="15" customFormat="1" ht="16.5" customHeight="1" x14ac:dyDescent="0.2">
      <c r="A108" s="365">
        <v>40997</v>
      </c>
      <c r="B108" s="333">
        <v>11.978</v>
      </c>
      <c r="C108" s="368">
        <f t="shared" si="20"/>
        <v>9.6203149999999997</v>
      </c>
      <c r="D108" s="95">
        <v>2.1</v>
      </c>
      <c r="E108" s="95">
        <v>1.4</v>
      </c>
      <c r="F108" s="360">
        <v>167.417</v>
      </c>
      <c r="G108" s="116">
        <f t="shared" si="22"/>
        <v>0.16741700000000001</v>
      </c>
      <c r="H108" s="360">
        <v>410</v>
      </c>
      <c r="I108" s="360">
        <v>1490.268</v>
      </c>
      <c r="J108" s="116">
        <f t="shared" si="23"/>
        <v>1.4902679999999999</v>
      </c>
      <c r="K108" s="323">
        <f t="shared" si="24"/>
        <v>0.41</v>
      </c>
      <c r="L108" s="359">
        <v>1075</v>
      </c>
      <c r="M108" s="95">
        <f t="shared" si="25"/>
        <v>1.075</v>
      </c>
      <c r="N108" s="123">
        <f t="shared" si="26"/>
        <v>5.3749999999999999E-2</v>
      </c>
      <c r="O108" s="164">
        <f>D108-E108</f>
        <v>0.70000000000000018</v>
      </c>
      <c r="P108" s="329">
        <v>11.91</v>
      </c>
      <c r="Q108" s="178">
        <f>G108+N108+O108</f>
        <v>0.92116700000000018</v>
      </c>
      <c r="R108" s="178">
        <f t="shared" si="21"/>
        <v>1.436518</v>
      </c>
      <c r="S108" s="91">
        <f t="shared" si="29"/>
        <v>2.357685</v>
      </c>
      <c r="T108" s="11"/>
      <c r="U108" s="27"/>
    </row>
    <row r="109" spans="1:21" s="15" customFormat="1" ht="16.5" customHeight="1" x14ac:dyDescent="0.2">
      <c r="A109" s="365">
        <v>40998</v>
      </c>
      <c r="B109" s="333">
        <v>11.987</v>
      </c>
      <c r="C109" s="368">
        <f t="shared" si="20"/>
        <v>9.8606289999999994</v>
      </c>
      <c r="D109" s="95">
        <v>2.1</v>
      </c>
      <c r="E109" s="95">
        <v>1.4</v>
      </c>
      <c r="F109" s="360">
        <v>172.953</v>
      </c>
      <c r="G109" s="116">
        <f t="shared" si="22"/>
        <v>0.172953</v>
      </c>
      <c r="H109" s="360">
        <v>149</v>
      </c>
      <c r="I109" s="360">
        <v>1253.4179999999999</v>
      </c>
      <c r="J109" s="116">
        <f t="shared" si="23"/>
        <v>1.2534179999999999</v>
      </c>
      <c r="K109" s="323">
        <f t="shared" si="24"/>
        <v>0.14899999999999999</v>
      </c>
      <c r="L109" s="359">
        <v>1201</v>
      </c>
      <c r="M109" s="95">
        <f t="shared" si="25"/>
        <v>1.2010000000000001</v>
      </c>
      <c r="N109" s="123">
        <f t="shared" si="26"/>
        <v>6.0050000000000006E-2</v>
      </c>
      <c r="O109" s="164">
        <f>D109-E109</f>
        <v>0.70000000000000018</v>
      </c>
      <c r="P109" s="329">
        <v>10.84</v>
      </c>
      <c r="Q109" s="178">
        <f>G109+N109+O109</f>
        <v>0.93300300000000025</v>
      </c>
      <c r="R109" s="178">
        <f t="shared" si="21"/>
        <v>1.193368</v>
      </c>
      <c r="S109" s="91">
        <f t="shared" si="29"/>
        <v>2.1263710000000002</v>
      </c>
      <c r="T109" s="11"/>
      <c r="U109" s="27"/>
    </row>
    <row r="110" spans="1:21" s="15" customFormat="1" ht="16.5" customHeight="1" thickBot="1" x14ac:dyDescent="0.25">
      <c r="A110" s="366">
        <v>40999</v>
      </c>
      <c r="B110" s="334">
        <v>11.000999999999999</v>
      </c>
      <c r="C110" s="369">
        <f t="shared" si="20"/>
        <v>8.6281489999999987</v>
      </c>
      <c r="D110" s="153">
        <v>2.1</v>
      </c>
      <c r="E110" s="153">
        <v>1.4</v>
      </c>
      <c r="F110" s="363">
        <v>166.96799999999999</v>
      </c>
      <c r="G110" s="152">
        <f t="shared" si="22"/>
        <v>0.16696799999999998</v>
      </c>
      <c r="H110" s="363">
        <v>478</v>
      </c>
      <c r="I110" s="363">
        <v>1505.883</v>
      </c>
      <c r="J110" s="152">
        <f t="shared" si="23"/>
        <v>1.5058830000000001</v>
      </c>
      <c r="K110" s="324">
        <f t="shared" si="24"/>
        <v>0.47799999999999998</v>
      </c>
      <c r="L110" s="362">
        <v>816</v>
      </c>
      <c r="M110" s="153">
        <f t="shared" si="25"/>
        <v>0.81599999999999995</v>
      </c>
      <c r="N110" s="156">
        <f t="shared" si="26"/>
        <v>4.0800000000000003E-2</v>
      </c>
      <c r="O110" s="169">
        <f t="shared" si="27"/>
        <v>0.70000000000000018</v>
      </c>
      <c r="P110" s="353">
        <v>10.65</v>
      </c>
      <c r="Q110" s="190">
        <f t="shared" si="28"/>
        <v>0.90776800000000013</v>
      </c>
      <c r="R110" s="190">
        <f t="shared" si="21"/>
        <v>1.4650830000000001</v>
      </c>
      <c r="S110" s="298">
        <f t="shared" si="29"/>
        <v>2.3728510000000003</v>
      </c>
      <c r="T110" s="11"/>
      <c r="U110" s="27"/>
    </row>
    <row r="111" spans="1:21" s="15" customFormat="1" ht="11.25" x14ac:dyDescent="0.2">
      <c r="A111" s="35"/>
      <c r="B111" s="330"/>
      <c r="C111" s="10"/>
      <c r="D111" s="10"/>
      <c r="E111" s="380"/>
      <c r="F111" s="318"/>
      <c r="G111" s="115"/>
      <c r="H111" s="314"/>
      <c r="I111" s="314"/>
      <c r="J111" s="36"/>
      <c r="K111" s="314"/>
      <c r="L111" s="314"/>
      <c r="M111" s="36"/>
      <c r="N111" s="10"/>
      <c r="O111" s="13"/>
      <c r="P111" s="346"/>
      <c r="Q111" s="11"/>
      <c r="R111" s="11"/>
      <c r="S111" s="11"/>
      <c r="T111" s="11"/>
      <c r="U111" s="27"/>
    </row>
    <row r="112" spans="1:21" s="15" customFormat="1" ht="11.25" x14ac:dyDescent="0.2">
      <c r="A112" s="35"/>
      <c r="B112" s="330"/>
      <c r="C112" s="10"/>
      <c r="D112" s="10"/>
      <c r="E112" s="380"/>
      <c r="F112" s="318"/>
      <c r="G112" s="115"/>
      <c r="H112" s="314"/>
      <c r="I112" s="314"/>
      <c r="J112" s="36"/>
      <c r="K112" s="314"/>
      <c r="L112" s="314"/>
      <c r="M112" s="36"/>
      <c r="N112" s="10"/>
      <c r="O112" s="13"/>
      <c r="P112" s="346"/>
      <c r="Q112" s="11"/>
      <c r="R112" s="11"/>
      <c r="S112" s="11"/>
      <c r="T112" s="11"/>
      <c r="U112" s="27"/>
    </row>
    <row r="113" spans="1:21" s="15" customFormat="1" ht="11.25" x14ac:dyDescent="0.2">
      <c r="A113" s="35"/>
      <c r="B113" s="330"/>
      <c r="C113" s="10"/>
      <c r="D113" s="10"/>
      <c r="E113" s="380"/>
      <c r="F113" s="318"/>
      <c r="G113" s="115"/>
      <c r="H113" s="314"/>
      <c r="I113" s="314"/>
      <c r="J113" s="36"/>
      <c r="K113" s="314"/>
      <c r="L113" s="314"/>
      <c r="M113" s="36"/>
      <c r="N113" s="10"/>
      <c r="O113" s="13"/>
      <c r="P113" s="346"/>
      <c r="Q113" s="11"/>
      <c r="R113" s="11"/>
      <c r="S113" s="11"/>
      <c r="T113" s="11"/>
      <c r="U113" s="27"/>
    </row>
    <row r="114" spans="1:21" s="15" customFormat="1" ht="12" thickBot="1" x14ac:dyDescent="0.25">
      <c r="A114" s="35"/>
      <c r="B114" s="330"/>
      <c r="C114" s="10"/>
      <c r="D114" s="10"/>
      <c r="E114" s="380"/>
      <c r="F114" s="318"/>
      <c r="G114" s="115"/>
      <c r="H114" s="314"/>
      <c r="I114" s="314"/>
      <c r="J114" s="36"/>
      <c r="K114" s="314"/>
      <c r="L114" s="314"/>
      <c r="M114" s="36"/>
      <c r="N114" s="10"/>
      <c r="O114" s="13"/>
      <c r="P114" s="346"/>
      <c r="Q114" s="11"/>
      <c r="R114" s="11"/>
      <c r="S114" s="11"/>
      <c r="T114" s="11"/>
      <c r="U114" s="27"/>
    </row>
    <row r="115" spans="1:21" s="15" customFormat="1" ht="36.75" customHeight="1" x14ac:dyDescent="0.2">
      <c r="A115" s="406" t="s">
        <v>0</v>
      </c>
      <c r="B115" s="436" t="s">
        <v>84</v>
      </c>
      <c r="C115" s="406" t="s">
        <v>7</v>
      </c>
      <c r="D115" s="422" t="s">
        <v>9</v>
      </c>
      <c r="E115" s="422" t="s">
        <v>32</v>
      </c>
      <c r="F115" s="438" t="s">
        <v>12</v>
      </c>
      <c r="G115" s="406" t="s">
        <v>12</v>
      </c>
      <c r="H115" s="438" t="s">
        <v>11</v>
      </c>
      <c r="I115" s="325" t="s">
        <v>73</v>
      </c>
      <c r="J115" s="422" t="s">
        <v>82</v>
      </c>
      <c r="K115" s="438" t="s">
        <v>74</v>
      </c>
      <c r="L115" s="440" t="s">
        <v>15</v>
      </c>
      <c r="M115" s="422" t="s">
        <v>75</v>
      </c>
      <c r="N115" s="422" t="s">
        <v>76</v>
      </c>
      <c r="O115" s="431" t="s">
        <v>77</v>
      </c>
      <c r="P115" s="434" t="s">
        <v>85</v>
      </c>
      <c r="Q115" s="422" t="s">
        <v>79</v>
      </c>
      <c r="R115" s="422" t="s">
        <v>80</v>
      </c>
      <c r="S115" s="422" t="s">
        <v>81</v>
      </c>
      <c r="T115" s="11"/>
      <c r="U115" s="27"/>
    </row>
    <row r="116" spans="1:21" s="15" customFormat="1" ht="11.25" customHeight="1" x14ac:dyDescent="0.2">
      <c r="A116" s="407"/>
      <c r="B116" s="437"/>
      <c r="C116" s="407"/>
      <c r="D116" s="425"/>
      <c r="E116" s="425"/>
      <c r="F116" s="443"/>
      <c r="G116" s="413"/>
      <c r="H116" s="439"/>
      <c r="I116" s="326"/>
      <c r="J116" s="423"/>
      <c r="K116" s="439"/>
      <c r="L116" s="441"/>
      <c r="M116" s="423"/>
      <c r="N116" s="423"/>
      <c r="O116" s="432"/>
      <c r="P116" s="435"/>
      <c r="Q116" s="423"/>
      <c r="R116" s="423"/>
      <c r="S116" s="423"/>
      <c r="T116" s="11"/>
      <c r="U116" s="27"/>
    </row>
    <row r="117" spans="1:21" s="15" customFormat="1" ht="12" customHeight="1" thickBot="1" x14ac:dyDescent="0.25">
      <c r="A117" s="418"/>
      <c r="B117" s="437"/>
      <c r="C117" s="407"/>
      <c r="D117" s="425"/>
      <c r="E117" s="425"/>
      <c r="F117" s="443"/>
      <c r="G117" s="413"/>
      <c r="H117" s="439"/>
      <c r="I117" s="326"/>
      <c r="J117" s="423"/>
      <c r="K117" s="439"/>
      <c r="L117" s="441"/>
      <c r="M117" s="423"/>
      <c r="N117" s="442"/>
      <c r="O117" s="432"/>
      <c r="P117" s="435"/>
      <c r="Q117" s="423"/>
      <c r="R117" s="423"/>
      <c r="S117" s="423"/>
      <c r="T117" s="11"/>
      <c r="U117" s="27"/>
    </row>
    <row r="118" spans="1:21" s="15" customFormat="1" ht="16.5" customHeight="1" x14ac:dyDescent="0.2">
      <c r="A118" s="146">
        <v>41000</v>
      </c>
      <c r="B118" s="332">
        <v>11.374000000000001</v>
      </c>
      <c r="C118" s="119">
        <f t="shared" ref="C118:C147" si="30">B118-S118</f>
        <v>9.3493270000000006</v>
      </c>
      <c r="D118" s="119">
        <v>2.4</v>
      </c>
      <c r="E118" s="119">
        <v>1.6</v>
      </c>
      <c r="F118" s="358">
        <v>161.80600000000001</v>
      </c>
      <c r="G118" s="118">
        <f>F118/1000</f>
        <v>0.16180600000000001</v>
      </c>
      <c r="H118" s="358">
        <v>407</v>
      </c>
      <c r="I118" s="358">
        <v>1062.867</v>
      </c>
      <c r="J118" s="118">
        <f>I118/1000</f>
        <v>1.062867</v>
      </c>
      <c r="K118" s="322">
        <f>H118/1000</f>
        <v>0.40699999999999997</v>
      </c>
      <c r="L118" s="357">
        <v>833</v>
      </c>
      <c r="M118" s="119">
        <f>L118/1000</f>
        <v>0.83299999999999996</v>
      </c>
      <c r="N118" s="120">
        <f>M118*0.05</f>
        <v>4.165E-2</v>
      </c>
      <c r="O118" s="121">
        <f>D118-E118</f>
        <v>0.79999999999999982</v>
      </c>
      <c r="P118" s="370">
        <v>10.88</v>
      </c>
      <c r="Q118" s="142">
        <f>G118+N118+O118</f>
        <v>1.0034559999999999</v>
      </c>
      <c r="R118" s="223">
        <f t="shared" ref="R118:R147" si="31">IF(J118&lt;N118, "0.00", J118-N118)</f>
        <v>1.021217</v>
      </c>
      <c r="S118" s="143">
        <f>Q118+R118</f>
        <v>2.0246729999999999</v>
      </c>
      <c r="T118" s="11"/>
      <c r="U118" s="27"/>
    </row>
    <row r="119" spans="1:21" s="15" customFormat="1" ht="16.5" customHeight="1" x14ac:dyDescent="0.2">
      <c r="A119" s="148">
        <v>41001</v>
      </c>
      <c r="B119" s="333">
        <v>12.622</v>
      </c>
      <c r="C119" s="95">
        <f t="shared" si="30"/>
        <v>9.3207000000000004</v>
      </c>
      <c r="D119" s="95">
        <v>2.4</v>
      </c>
      <c r="E119" s="95">
        <v>1.6</v>
      </c>
      <c r="F119" s="360">
        <v>168.68899999999999</v>
      </c>
      <c r="G119" s="116">
        <f t="shared" ref="G119:G147" si="32">F119/1000</f>
        <v>0.16868900000000001</v>
      </c>
      <c r="H119" s="360">
        <v>956</v>
      </c>
      <c r="I119" s="360">
        <v>2332.6109999999999</v>
      </c>
      <c r="J119" s="116">
        <f t="shared" ref="J119:J147" si="33">I119/1000</f>
        <v>2.332611</v>
      </c>
      <c r="K119" s="323">
        <f t="shared" ref="K119:K147" si="34">H119/1000</f>
        <v>0.95599999999999996</v>
      </c>
      <c r="L119" s="359">
        <v>893</v>
      </c>
      <c r="M119" s="95">
        <f t="shared" ref="M119:M147" si="35">L119/1000</f>
        <v>0.89300000000000002</v>
      </c>
      <c r="N119" s="123">
        <f t="shared" ref="N119:N147" si="36">M119*0.05</f>
        <v>4.4650000000000002E-2</v>
      </c>
      <c r="O119" s="124">
        <f t="shared" ref="O119:O144" si="37">D119-E119</f>
        <v>0.79999999999999982</v>
      </c>
      <c r="P119" s="347">
        <v>10.82</v>
      </c>
      <c r="Q119" s="144">
        <f t="shared" ref="Q119:Q144" si="38">G119+N119+O119</f>
        <v>1.0133389999999998</v>
      </c>
      <c r="R119" s="178">
        <f t="shared" si="31"/>
        <v>2.2879610000000001</v>
      </c>
      <c r="S119" s="145">
        <f>Q119+R119</f>
        <v>3.3012999999999999</v>
      </c>
      <c r="T119" s="11"/>
      <c r="U119" s="27"/>
    </row>
    <row r="120" spans="1:21" s="15" customFormat="1" ht="16.5" customHeight="1" x14ac:dyDescent="0.2">
      <c r="A120" s="148">
        <v>41002</v>
      </c>
      <c r="B120" s="333">
        <v>11.66</v>
      </c>
      <c r="C120" s="95">
        <f t="shared" si="30"/>
        <v>9.5974789999999999</v>
      </c>
      <c r="D120" s="95">
        <v>2.4</v>
      </c>
      <c r="E120" s="95">
        <v>1.6</v>
      </c>
      <c r="F120" s="360">
        <v>164.125</v>
      </c>
      <c r="G120" s="116">
        <f t="shared" si="32"/>
        <v>0.16412499999999999</v>
      </c>
      <c r="H120" s="360">
        <v>93</v>
      </c>
      <c r="I120" s="360">
        <v>1098.396</v>
      </c>
      <c r="J120" s="116">
        <f t="shared" si="33"/>
        <v>1.0983959999999999</v>
      </c>
      <c r="K120" s="323">
        <f t="shared" si="34"/>
        <v>9.2999999999999999E-2</v>
      </c>
      <c r="L120" s="359">
        <v>504</v>
      </c>
      <c r="M120" s="95">
        <f t="shared" si="35"/>
        <v>0.504</v>
      </c>
      <c r="N120" s="123">
        <f t="shared" si="36"/>
        <v>2.52E-2</v>
      </c>
      <c r="O120" s="124">
        <f t="shared" si="37"/>
        <v>0.79999999999999982</v>
      </c>
      <c r="P120" s="347">
        <v>10.51</v>
      </c>
      <c r="Q120" s="144">
        <f t="shared" si="38"/>
        <v>0.98932499999999979</v>
      </c>
      <c r="R120" s="178">
        <f t="shared" si="31"/>
        <v>1.0731959999999998</v>
      </c>
      <c r="S120" s="145">
        <f t="shared" ref="S120:S147" si="39">Q120+R120</f>
        <v>2.0625209999999994</v>
      </c>
      <c r="T120" s="11"/>
      <c r="U120" s="27"/>
    </row>
    <row r="121" spans="1:21" s="15" customFormat="1" ht="16.5" customHeight="1" x14ac:dyDescent="0.2">
      <c r="A121" s="148">
        <v>41003</v>
      </c>
      <c r="B121" s="333">
        <v>11.997999999999999</v>
      </c>
      <c r="C121" s="95">
        <f t="shared" si="30"/>
        <v>9.5739479999999997</v>
      </c>
      <c r="D121" s="95">
        <v>2.4</v>
      </c>
      <c r="E121" s="95">
        <v>1.6</v>
      </c>
      <c r="F121" s="360">
        <v>160.23500000000001</v>
      </c>
      <c r="G121" s="116">
        <f t="shared" si="32"/>
        <v>0.16023500000000002</v>
      </c>
      <c r="H121" s="360">
        <v>1163</v>
      </c>
      <c r="I121" s="360">
        <v>1463.817</v>
      </c>
      <c r="J121" s="116">
        <f t="shared" si="33"/>
        <v>1.4638169999999999</v>
      </c>
      <c r="K121" s="323">
        <f t="shared" si="34"/>
        <v>1.163</v>
      </c>
      <c r="L121" s="359">
        <v>504</v>
      </c>
      <c r="M121" s="95">
        <f t="shared" si="35"/>
        <v>0.504</v>
      </c>
      <c r="N121" s="123">
        <f t="shared" si="36"/>
        <v>2.52E-2</v>
      </c>
      <c r="O121" s="124">
        <f t="shared" si="37"/>
        <v>0.79999999999999982</v>
      </c>
      <c r="P121" s="347">
        <v>10.47</v>
      </c>
      <c r="Q121" s="144">
        <f t="shared" si="38"/>
        <v>0.98543499999999984</v>
      </c>
      <c r="R121" s="178">
        <f t="shared" si="31"/>
        <v>1.4386169999999998</v>
      </c>
      <c r="S121" s="145">
        <f t="shared" si="39"/>
        <v>2.4240519999999997</v>
      </c>
      <c r="T121" s="11"/>
      <c r="U121" s="27"/>
    </row>
    <row r="122" spans="1:21" s="15" customFormat="1" ht="16.5" customHeight="1" x14ac:dyDescent="0.2">
      <c r="A122" s="148">
        <v>41004</v>
      </c>
      <c r="B122" s="333">
        <v>11.08</v>
      </c>
      <c r="C122" s="95">
        <f t="shared" si="30"/>
        <v>9.2885600000000004</v>
      </c>
      <c r="D122" s="95">
        <v>2.4</v>
      </c>
      <c r="E122" s="95">
        <v>1.6</v>
      </c>
      <c r="F122" s="360">
        <v>159.93600000000001</v>
      </c>
      <c r="G122" s="116">
        <f t="shared" si="32"/>
        <v>0.15993599999999999</v>
      </c>
      <c r="H122" s="360">
        <v>226</v>
      </c>
      <c r="I122" s="360">
        <v>831.50400000000002</v>
      </c>
      <c r="J122" s="116">
        <f t="shared" si="33"/>
        <v>0.83150400000000002</v>
      </c>
      <c r="K122" s="323">
        <f t="shared" si="34"/>
        <v>0.22600000000000001</v>
      </c>
      <c r="L122" s="359">
        <v>430</v>
      </c>
      <c r="M122" s="95">
        <f t="shared" si="35"/>
        <v>0.43</v>
      </c>
      <c r="N122" s="123">
        <f t="shared" si="36"/>
        <v>2.1500000000000002E-2</v>
      </c>
      <c r="O122" s="124">
        <f t="shared" si="37"/>
        <v>0.79999999999999982</v>
      </c>
      <c r="P122" s="347">
        <v>10.66</v>
      </c>
      <c r="Q122" s="144">
        <f t="shared" si="38"/>
        <v>0.98143599999999975</v>
      </c>
      <c r="R122" s="178">
        <f t="shared" si="31"/>
        <v>0.81000400000000006</v>
      </c>
      <c r="S122" s="145">
        <f t="shared" si="39"/>
        <v>1.7914399999999997</v>
      </c>
      <c r="T122" s="11"/>
      <c r="U122" s="27"/>
    </row>
    <row r="123" spans="1:21" s="15" customFormat="1" ht="16.5" customHeight="1" x14ac:dyDescent="0.2">
      <c r="A123" s="148">
        <v>41005</v>
      </c>
      <c r="B123" s="333">
        <v>9.0220000000000002</v>
      </c>
      <c r="C123" s="95">
        <f t="shared" si="30"/>
        <v>8.0636200000000002</v>
      </c>
      <c r="D123" s="95">
        <v>2.4</v>
      </c>
      <c r="E123" s="95">
        <v>1.6</v>
      </c>
      <c r="F123" s="360">
        <v>158.36500000000001</v>
      </c>
      <c r="G123" s="116">
        <f t="shared" si="32"/>
        <v>0.15836500000000001</v>
      </c>
      <c r="H123" s="360">
        <v>400</v>
      </c>
      <c r="I123" s="360">
        <v>1.4999999999999999E-2</v>
      </c>
      <c r="J123" s="116">
        <f t="shared" si="33"/>
        <v>1.4999999999999999E-5</v>
      </c>
      <c r="K123" s="323">
        <f t="shared" si="34"/>
        <v>0.4</v>
      </c>
      <c r="L123" s="359">
        <v>0</v>
      </c>
      <c r="M123" s="95">
        <f t="shared" si="35"/>
        <v>0</v>
      </c>
      <c r="N123" s="123">
        <f t="shared" si="36"/>
        <v>0</v>
      </c>
      <c r="O123" s="124">
        <f t="shared" si="37"/>
        <v>0.79999999999999982</v>
      </c>
      <c r="P123" s="347">
        <v>10.15</v>
      </c>
      <c r="Q123" s="144">
        <f t="shared" si="38"/>
        <v>0.9583649999999998</v>
      </c>
      <c r="R123" s="178">
        <f t="shared" si="31"/>
        <v>1.4999999999999999E-5</v>
      </c>
      <c r="S123" s="145">
        <f t="shared" si="39"/>
        <v>0.95837999999999979</v>
      </c>
      <c r="T123" s="11"/>
      <c r="U123" s="27"/>
    </row>
    <row r="124" spans="1:21" s="15" customFormat="1" ht="16.5" customHeight="1" x14ac:dyDescent="0.2">
      <c r="A124" s="148">
        <v>41006</v>
      </c>
      <c r="B124" s="333">
        <v>9.8789999999999996</v>
      </c>
      <c r="C124" s="95">
        <f t="shared" si="30"/>
        <v>8.2865389999999994</v>
      </c>
      <c r="D124" s="95">
        <v>2.4</v>
      </c>
      <c r="E124" s="95">
        <v>1.6</v>
      </c>
      <c r="F124" s="360">
        <v>166.14500000000001</v>
      </c>
      <c r="G124" s="116">
        <f t="shared" si="32"/>
        <v>0.16614500000000001</v>
      </c>
      <c r="H124" s="360">
        <v>515</v>
      </c>
      <c r="I124" s="360">
        <v>626.31600000000003</v>
      </c>
      <c r="J124" s="116">
        <f t="shared" si="33"/>
        <v>0.62631599999999998</v>
      </c>
      <c r="K124" s="323">
        <f t="shared" si="34"/>
        <v>0.51500000000000001</v>
      </c>
      <c r="L124" s="359">
        <v>0</v>
      </c>
      <c r="M124" s="95">
        <f t="shared" si="35"/>
        <v>0</v>
      </c>
      <c r="N124" s="123">
        <f t="shared" si="36"/>
        <v>0</v>
      </c>
      <c r="O124" s="124">
        <f t="shared" si="37"/>
        <v>0.79999999999999982</v>
      </c>
      <c r="P124" s="347">
        <v>9.36</v>
      </c>
      <c r="Q124" s="144">
        <f t="shared" si="38"/>
        <v>0.96614499999999981</v>
      </c>
      <c r="R124" s="178">
        <f t="shared" si="31"/>
        <v>0.62631599999999998</v>
      </c>
      <c r="S124" s="145">
        <f t="shared" si="39"/>
        <v>1.5924609999999997</v>
      </c>
      <c r="T124" s="11"/>
      <c r="U124" s="27"/>
    </row>
    <row r="125" spans="1:21" s="15" customFormat="1" ht="16.5" customHeight="1" x14ac:dyDescent="0.2">
      <c r="A125" s="148">
        <v>41007</v>
      </c>
      <c r="B125" s="333">
        <v>9.4689999999999994</v>
      </c>
      <c r="C125" s="95">
        <f t="shared" si="30"/>
        <v>7.8796959999999991</v>
      </c>
      <c r="D125" s="95">
        <v>2.4</v>
      </c>
      <c r="E125" s="95">
        <v>1.6</v>
      </c>
      <c r="F125" s="360">
        <v>160.684</v>
      </c>
      <c r="G125" s="116">
        <f t="shared" si="32"/>
        <v>0.16068399999999999</v>
      </c>
      <c r="H125" s="360">
        <v>599</v>
      </c>
      <c r="I125" s="360">
        <v>628.62</v>
      </c>
      <c r="J125" s="116">
        <f t="shared" si="33"/>
        <v>0.62861999999999996</v>
      </c>
      <c r="K125" s="323">
        <f t="shared" si="34"/>
        <v>0.59899999999999998</v>
      </c>
      <c r="L125" s="359">
        <v>0</v>
      </c>
      <c r="M125" s="95">
        <f t="shared" si="35"/>
        <v>0</v>
      </c>
      <c r="N125" s="123">
        <f t="shared" si="36"/>
        <v>0</v>
      </c>
      <c r="O125" s="124">
        <f t="shared" si="37"/>
        <v>0.79999999999999982</v>
      </c>
      <c r="P125" s="347">
        <v>8.7200000000000006</v>
      </c>
      <c r="Q125" s="144">
        <f t="shared" si="38"/>
        <v>0.96068399999999987</v>
      </c>
      <c r="R125" s="178">
        <f t="shared" si="31"/>
        <v>0.62861999999999996</v>
      </c>
      <c r="S125" s="145">
        <f t="shared" si="39"/>
        <v>1.5893039999999998</v>
      </c>
      <c r="T125" s="11"/>
      <c r="U125" s="27"/>
    </row>
    <row r="126" spans="1:21" s="15" customFormat="1" ht="16.5" customHeight="1" x14ac:dyDescent="0.2">
      <c r="A126" s="148">
        <v>41008</v>
      </c>
      <c r="B126" s="333">
        <v>11.928000000000001</v>
      </c>
      <c r="C126" s="95">
        <f t="shared" si="30"/>
        <v>10.196207000000001</v>
      </c>
      <c r="D126" s="95">
        <v>2.4</v>
      </c>
      <c r="E126" s="95">
        <v>1.6</v>
      </c>
      <c r="F126" s="360">
        <v>182.97800000000001</v>
      </c>
      <c r="G126" s="116">
        <f t="shared" si="32"/>
        <v>0.182978</v>
      </c>
      <c r="H126" s="360">
        <v>607</v>
      </c>
      <c r="I126" s="360">
        <v>748.81500000000005</v>
      </c>
      <c r="J126" s="116">
        <f t="shared" si="33"/>
        <v>0.74881500000000001</v>
      </c>
      <c r="K126" s="323">
        <f t="shared" si="34"/>
        <v>0.60699999999999998</v>
      </c>
      <c r="L126" s="359">
        <v>77</v>
      </c>
      <c r="M126" s="95">
        <f t="shared" si="35"/>
        <v>7.6999999999999999E-2</v>
      </c>
      <c r="N126" s="123">
        <f t="shared" si="36"/>
        <v>3.8500000000000001E-3</v>
      </c>
      <c r="O126" s="124">
        <f t="shared" si="37"/>
        <v>0.79999999999999982</v>
      </c>
      <c r="P126" s="347">
        <v>9.94</v>
      </c>
      <c r="Q126" s="144">
        <f t="shared" si="38"/>
        <v>0.98682799999999982</v>
      </c>
      <c r="R126" s="178">
        <f t="shared" si="31"/>
        <v>0.74496499999999999</v>
      </c>
      <c r="S126" s="145">
        <f t="shared" si="39"/>
        <v>1.7317929999999997</v>
      </c>
      <c r="T126" s="11"/>
      <c r="U126" s="27"/>
    </row>
    <row r="127" spans="1:21" s="15" customFormat="1" ht="16.5" customHeight="1" x14ac:dyDescent="0.2">
      <c r="A127" s="148">
        <v>41009</v>
      </c>
      <c r="B127" s="333">
        <v>11.494</v>
      </c>
      <c r="C127" s="95">
        <f t="shared" si="30"/>
        <v>9.6354210000000009</v>
      </c>
      <c r="D127" s="95">
        <v>2.4</v>
      </c>
      <c r="E127" s="95">
        <v>1.6</v>
      </c>
      <c r="F127" s="360">
        <v>168.464</v>
      </c>
      <c r="G127" s="116">
        <f t="shared" si="32"/>
        <v>0.168464</v>
      </c>
      <c r="H127" s="360">
        <v>443</v>
      </c>
      <c r="I127" s="360">
        <v>890.11500000000001</v>
      </c>
      <c r="J127" s="116">
        <f t="shared" si="33"/>
        <v>0.89011499999999999</v>
      </c>
      <c r="K127" s="323">
        <f t="shared" si="34"/>
        <v>0.443</v>
      </c>
      <c r="L127" s="359">
        <v>309</v>
      </c>
      <c r="M127" s="95">
        <f t="shared" si="35"/>
        <v>0.309</v>
      </c>
      <c r="N127" s="123">
        <f t="shared" si="36"/>
        <v>1.545E-2</v>
      </c>
      <c r="O127" s="124">
        <f t="shared" si="37"/>
        <v>0.79999999999999982</v>
      </c>
      <c r="P127" s="347">
        <v>10.210000000000001</v>
      </c>
      <c r="Q127" s="144">
        <f t="shared" si="38"/>
        <v>0.98391399999999984</v>
      </c>
      <c r="R127" s="178">
        <f t="shared" si="31"/>
        <v>0.87466500000000003</v>
      </c>
      <c r="S127" s="145">
        <f t="shared" si="39"/>
        <v>1.8585789999999998</v>
      </c>
      <c r="T127" s="11"/>
      <c r="U127" s="27"/>
    </row>
    <row r="128" spans="1:21" s="15" customFormat="1" ht="16.5" customHeight="1" x14ac:dyDescent="0.2">
      <c r="A128" s="148">
        <v>41010</v>
      </c>
      <c r="B128" s="333">
        <v>11.632</v>
      </c>
      <c r="C128" s="95">
        <f t="shared" si="30"/>
        <v>9.5454369999999997</v>
      </c>
      <c r="D128" s="95">
        <v>2.4</v>
      </c>
      <c r="E128" s="95">
        <v>1.6</v>
      </c>
      <c r="F128" s="360">
        <v>180.88300000000001</v>
      </c>
      <c r="G128" s="116">
        <f t="shared" si="32"/>
        <v>0.18088300000000002</v>
      </c>
      <c r="H128" s="360">
        <v>410</v>
      </c>
      <c r="I128" s="360">
        <v>1105.68</v>
      </c>
      <c r="J128" s="116">
        <f t="shared" si="33"/>
        <v>1.10568</v>
      </c>
      <c r="K128" s="323">
        <f t="shared" si="34"/>
        <v>0.41</v>
      </c>
      <c r="L128" s="359">
        <v>641</v>
      </c>
      <c r="M128" s="95">
        <f t="shared" si="35"/>
        <v>0.64100000000000001</v>
      </c>
      <c r="N128" s="123">
        <f t="shared" si="36"/>
        <v>3.2050000000000002E-2</v>
      </c>
      <c r="O128" s="124">
        <f t="shared" si="37"/>
        <v>0.79999999999999982</v>
      </c>
      <c r="P128" s="348">
        <v>9.92</v>
      </c>
      <c r="Q128" s="144">
        <f t="shared" si="38"/>
        <v>1.0129329999999999</v>
      </c>
      <c r="R128" s="178">
        <f t="shared" si="31"/>
        <v>1.0736300000000001</v>
      </c>
      <c r="S128" s="145">
        <f t="shared" si="39"/>
        <v>2.0865629999999999</v>
      </c>
      <c r="T128" s="11"/>
      <c r="U128" s="27"/>
    </row>
    <row r="129" spans="1:21" s="15" customFormat="1" ht="16.5" customHeight="1" x14ac:dyDescent="0.2">
      <c r="A129" s="148">
        <v>41011</v>
      </c>
      <c r="B129" s="333">
        <v>11.302</v>
      </c>
      <c r="C129" s="95">
        <f t="shared" si="30"/>
        <v>9.3369009999999992</v>
      </c>
      <c r="D129" s="95">
        <v>2.4</v>
      </c>
      <c r="E129" s="95">
        <v>1.6</v>
      </c>
      <c r="F129" s="360">
        <v>179.61099999999999</v>
      </c>
      <c r="G129" s="116">
        <f t="shared" si="32"/>
        <v>0.17961099999999999</v>
      </c>
      <c r="H129" s="360">
        <v>316</v>
      </c>
      <c r="I129" s="360">
        <v>985.48800000000006</v>
      </c>
      <c r="J129" s="116">
        <f t="shared" si="33"/>
        <v>0.98548800000000003</v>
      </c>
      <c r="K129" s="323">
        <f t="shared" si="34"/>
        <v>0.316</v>
      </c>
      <c r="L129" s="359">
        <v>663</v>
      </c>
      <c r="M129" s="95">
        <f t="shared" si="35"/>
        <v>0.66300000000000003</v>
      </c>
      <c r="N129" s="123">
        <f t="shared" si="36"/>
        <v>3.3150000000000006E-2</v>
      </c>
      <c r="O129" s="124">
        <f t="shared" si="37"/>
        <v>0.79999999999999982</v>
      </c>
      <c r="P129" s="347">
        <v>9.74</v>
      </c>
      <c r="Q129" s="144">
        <f t="shared" si="38"/>
        <v>1.0127609999999998</v>
      </c>
      <c r="R129" s="178">
        <f t="shared" si="31"/>
        <v>0.95233800000000002</v>
      </c>
      <c r="S129" s="145">
        <f t="shared" si="39"/>
        <v>1.9650989999999999</v>
      </c>
      <c r="T129" s="11"/>
      <c r="U129" s="27"/>
    </row>
    <row r="130" spans="1:21" s="15" customFormat="1" ht="16.5" customHeight="1" x14ac:dyDescent="0.2">
      <c r="A130" s="148">
        <v>41012</v>
      </c>
      <c r="B130" s="333">
        <v>12.318</v>
      </c>
      <c r="C130" s="95">
        <f t="shared" si="30"/>
        <v>10.059398</v>
      </c>
      <c r="D130" s="95">
        <v>2.4</v>
      </c>
      <c r="E130" s="95">
        <v>1.6</v>
      </c>
      <c r="F130" s="360">
        <v>197.34200000000001</v>
      </c>
      <c r="G130" s="116">
        <f t="shared" si="32"/>
        <v>0.19734200000000002</v>
      </c>
      <c r="H130" s="360">
        <v>609</v>
      </c>
      <c r="I130" s="360">
        <v>1261.26</v>
      </c>
      <c r="J130" s="116">
        <f t="shared" si="33"/>
        <v>1.26126</v>
      </c>
      <c r="K130" s="323">
        <f t="shared" si="34"/>
        <v>0.60899999999999999</v>
      </c>
      <c r="L130" s="359">
        <v>811</v>
      </c>
      <c r="M130" s="95">
        <f t="shared" si="35"/>
        <v>0.81100000000000005</v>
      </c>
      <c r="N130" s="123">
        <f t="shared" si="36"/>
        <v>4.0550000000000003E-2</v>
      </c>
      <c r="O130" s="124">
        <f t="shared" si="37"/>
        <v>0.79999999999999982</v>
      </c>
      <c r="P130" s="347">
        <v>9.7100000000000009</v>
      </c>
      <c r="Q130" s="144">
        <f t="shared" si="38"/>
        <v>1.0378919999999998</v>
      </c>
      <c r="R130" s="178">
        <f t="shared" si="31"/>
        <v>1.22071</v>
      </c>
      <c r="S130" s="145">
        <f t="shared" si="39"/>
        <v>2.2586019999999998</v>
      </c>
      <c r="T130" s="11"/>
      <c r="U130" s="27"/>
    </row>
    <row r="131" spans="1:21" s="15" customFormat="1" ht="16.5" customHeight="1" x14ac:dyDescent="0.2">
      <c r="A131" s="148">
        <v>41013</v>
      </c>
      <c r="B131" s="333">
        <v>11.949</v>
      </c>
      <c r="C131" s="95">
        <f t="shared" si="30"/>
        <v>9.911283000000001</v>
      </c>
      <c r="D131" s="95">
        <v>2.4</v>
      </c>
      <c r="E131" s="95">
        <v>1.6</v>
      </c>
      <c r="F131" s="360">
        <v>185.52099999999999</v>
      </c>
      <c r="G131" s="116">
        <f t="shared" si="32"/>
        <v>0.18552099999999999</v>
      </c>
      <c r="H131" s="360">
        <v>104</v>
      </c>
      <c r="I131" s="360">
        <v>1052.1959999999999</v>
      </c>
      <c r="J131" s="116">
        <f t="shared" si="33"/>
        <v>1.0521959999999999</v>
      </c>
      <c r="K131" s="323">
        <f t="shared" si="34"/>
        <v>0.104</v>
      </c>
      <c r="L131" s="359">
        <v>1061</v>
      </c>
      <c r="M131" s="95">
        <f t="shared" si="35"/>
        <v>1.0609999999999999</v>
      </c>
      <c r="N131" s="123">
        <f t="shared" si="36"/>
        <v>5.305E-2</v>
      </c>
      <c r="O131" s="124">
        <f t="shared" si="37"/>
        <v>0.79999999999999982</v>
      </c>
      <c r="P131" s="347">
        <v>9.64</v>
      </c>
      <c r="Q131" s="144">
        <f t="shared" si="38"/>
        <v>1.0385709999999997</v>
      </c>
      <c r="R131" s="178">
        <f t="shared" si="31"/>
        <v>0.99914599999999987</v>
      </c>
      <c r="S131" s="145">
        <f t="shared" si="39"/>
        <v>2.0377169999999998</v>
      </c>
      <c r="T131" s="11"/>
      <c r="U131" s="27"/>
    </row>
    <row r="132" spans="1:21" s="15" customFormat="1" ht="16.5" customHeight="1" x14ac:dyDescent="0.2">
      <c r="A132" s="148">
        <v>41014</v>
      </c>
      <c r="B132" s="333">
        <v>13.071999999999999</v>
      </c>
      <c r="C132" s="95">
        <f t="shared" si="30"/>
        <v>10.36805</v>
      </c>
      <c r="D132" s="95">
        <v>2.4</v>
      </c>
      <c r="E132" s="95">
        <v>1.6</v>
      </c>
      <c r="F132" s="360">
        <v>205.27199999999999</v>
      </c>
      <c r="G132" s="116">
        <f t="shared" si="32"/>
        <v>0.20527199999999998</v>
      </c>
      <c r="H132" s="360">
        <v>591</v>
      </c>
      <c r="I132" s="360">
        <v>1698.6780000000001</v>
      </c>
      <c r="J132" s="116">
        <f t="shared" si="33"/>
        <v>1.6986780000000001</v>
      </c>
      <c r="K132" s="323">
        <f t="shared" si="34"/>
        <v>0.59099999999999997</v>
      </c>
      <c r="L132" s="359">
        <v>1166</v>
      </c>
      <c r="M132" s="95">
        <f t="shared" si="35"/>
        <v>1.1659999999999999</v>
      </c>
      <c r="N132" s="123">
        <f t="shared" si="36"/>
        <v>5.8299999999999998E-2</v>
      </c>
      <c r="O132" s="124">
        <f t="shared" si="37"/>
        <v>0.79999999999999982</v>
      </c>
      <c r="P132" s="347">
        <v>9.51</v>
      </c>
      <c r="Q132" s="144">
        <f t="shared" si="38"/>
        <v>1.0635719999999997</v>
      </c>
      <c r="R132" s="178">
        <f t="shared" si="31"/>
        <v>1.6403780000000001</v>
      </c>
      <c r="S132" s="145">
        <f t="shared" si="39"/>
        <v>2.7039499999999999</v>
      </c>
      <c r="T132" s="11"/>
      <c r="U132" s="27"/>
    </row>
    <row r="133" spans="1:21" s="15" customFormat="1" ht="16.5" customHeight="1" x14ac:dyDescent="0.2">
      <c r="A133" s="148">
        <v>41015</v>
      </c>
      <c r="B133" s="333">
        <v>13.718999999999999</v>
      </c>
      <c r="C133" s="95">
        <f t="shared" si="30"/>
        <v>10.781955999999999</v>
      </c>
      <c r="D133" s="95">
        <v>2.4</v>
      </c>
      <c r="E133" s="95">
        <v>1.6</v>
      </c>
      <c r="F133" s="360">
        <v>194.649</v>
      </c>
      <c r="G133" s="116">
        <f t="shared" si="32"/>
        <v>0.19464899999999999</v>
      </c>
      <c r="H133" s="360">
        <v>412</v>
      </c>
      <c r="I133" s="360">
        <v>1942.395</v>
      </c>
      <c r="J133" s="116">
        <f t="shared" si="33"/>
        <v>1.9423949999999999</v>
      </c>
      <c r="K133" s="323">
        <f t="shared" si="34"/>
        <v>0.41199999999999998</v>
      </c>
      <c r="L133" s="359">
        <v>1340</v>
      </c>
      <c r="M133" s="95">
        <f t="shared" si="35"/>
        <v>1.34</v>
      </c>
      <c r="N133" s="123">
        <f t="shared" si="36"/>
        <v>6.7000000000000004E-2</v>
      </c>
      <c r="O133" s="124">
        <f t="shared" si="37"/>
        <v>0.79999999999999982</v>
      </c>
      <c r="P133" s="347">
        <v>10.15</v>
      </c>
      <c r="Q133" s="144">
        <f t="shared" si="38"/>
        <v>1.0616489999999998</v>
      </c>
      <c r="R133" s="178">
        <f t="shared" si="31"/>
        <v>1.8753949999999999</v>
      </c>
      <c r="S133" s="145">
        <f t="shared" si="39"/>
        <v>2.9370439999999998</v>
      </c>
      <c r="T133" s="11"/>
      <c r="U133" s="27"/>
    </row>
    <row r="134" spans="1:21" s="15" customFormat="1" ht="16.5" customHeight="1" x14ac:dyDescent="0.2">
      <c r="A134" s="148">
        <v>41016</v>
      </c>
      <c r="B134" s="333">
        <v>13.356</v>
      </c>
      <c r="C134" s="95">
        <f t="shared" si="30"/>
        <v>10.612462000000001</v>
      </c>
      <c r="D134" s="95">
        <v>2.4</v>
      </c>
      <c r="E134" s="95">
        <v>1.6</v>
      </c>
      <c r="F134" s="360">
        <v>176.619</v>
      </c>
      <c r="G134" s="116">
        <f t="shared" si="32"/>
        <v>0.176619</v>
      </c>
      <c r="H134" s="360">
        <v>410</v>
      </c>
      <c r="I134" s="360">
        <v>1766.9190000000001</v>
      </c>
      <c r="J134" s="116">
        <f t="shared" si="33"/>
        <v>1.7669190000000001</v>
      </c>
      <c r="K134" s="323">
        <f t="shared" si="34"/>
        <v>0.41</v>
      </c>
      <c r="L134" s="359">
        <v>1352</v>
      </c>
      <c r="M134" s="95">
        <f t="shared" si="35"/>
        <v>1.3520000000000001</v>
      </c>
      <c r="N134" s="123">
        <f t="shared" si="36"/>
        <v>6.7600000000000007E-2</v>
      </c>
      <c r="O134" s="124">
        <f t="shared" si="37"/>
        <v>0.79999999999999982</v>
      </c>
      <c r="P134" s="347">
        <v>10.19</v>
      </c>
      <c r="Q134" s="144">
        <f t="shared" si="38"/>
        <v>1.0442189999999998</v>
      </c>
      <c r="R134" s="178">
        <f t="shared" si="31"/>
        <v>1.699319</v>
      </c>
      <c r="S134" s="145">
        <f t="shared" si="39"/>
        <v>2.743538</v>
      </c>
      <c r="T134" s="11"/>
      <c r="U134" s="27"/>
    </row>
    <row r="135" spans="1:21" s="15" customFormat="1" ht="16.5" customHeight="1" x14ac:dyDescent="0.2">
      <c r="A135" s="148">
        <v>41017</v>
      </c>
      <c r="B135" s="333">
        <v>13.643000000000001</v>
      </c>
      <c r="C135" s="95">
        <f t="shared" si="30"/>
        <v>10.879650000000002</v>
      </c>
      <c r="D135" s="95">
        <v>2.4</v>
      </c>
      <c r="E135" s="95">
        <v>1.6</v>
      </c>
      <c r="F135" s="360">
        <v>178.93799999999999</v>
      </c>
      <c r="G135" s="116">
        <f t="shared" si="32"/>
        <v>0.17893799999999999</v>
      </c>
      <c r="H135" s="360">
        <v>422</v>
      </c>
      <c r="I135" s="360">
        <v>1784.412</v>
      </c>
      <c r="J135" s="116">
        <f t="shared" si="33"/>
        <v>1.7844120000000001</v>
      </c>
      <c r="K135" s="323">
        <f t="shared" si="34"/>
        <v>0.42199999999999999</v>
      </c>
      <c r="L135" s="359">
        <v>1289</v>
      </c>
      <c r="M135" s="95">
        <f t="shared" si="35"/>
        <v>1.2889999999999999</v>
      </c>
      <c r="N135" s="123">
        <f t="shared" si="36"/>
        <v>6.4449999999999993E-2</v>
      </c>
      <c r="O135" s="124">
        <f t="shared" si="37"/>
        <v>0.79999999999999982</v>
      </c>
      <c r="P135" s="347">
        <v>9.8699999999999992</v>
      </c>
      <c r="Q135" s="144">
        <f t="shared" si="38"/>
        <v>1.0433879999999998</v>
      </c>
      <c r="R135" s="178">
        <f t="shared" si="31"/>
        <v>1.7199620000000002</v>
      </c>
      <c r="S135" s="145">
        <f t="shared" si="39"/>
        <v>2.76335</v>
      </c>
      <c r="T135" s="11"/>
      <c r="U135" s="27"/>
    </row>
    <row r="136" spans="1:21" s="15" customFormat="1" ht="16.5" customHeight="1" x14ac:dyDescent="0.2">
      <c r="A136" s="148">
        <v>41018</v>
      </c>
      <c r="B136" s="333">
        <v>12.347</v>
      </c>
      <c r="C136" s="95">
        <f t="shared" si="30"/>
        <v>9.5497040000000002</v>
      </c>
      <c r="D136" s="95">
        <v>2.4</v>
      </c>
      <c r="E136" s="95">
        <v>1.6</v>
      </c>
      <c r="F136" s="360">
        <v>166.744</v>
      </c>
      <c r="G136" s="116">
        <f t="shared" si="32"/>
        <v>0.166744</v>
      </c>
      <c r="H136" s="360">
        <v>410</v>
      </c>
      <c r="I136" s="360">
        <v>1830.5519999999999</v>
      </c>
      <c r="J136" s="116">
        <f t="shared" si="33"/>
        <v>1.830552</v>
      </c>
      <c r="K136" s="323">
        <f t="shared" si="34"/>
        <v>0.41</v>
      </c>
      <c r="L136" s="359">
        <v>1264</v>
      </c>
      <c r="M136" s="95">
        <f t="shared" si="35"/>
        <v>1.264</v>
      </c>
      <c r="N136" s="123">
        <f t="shared" si="36"/>
        <v>6.3200000000000006E-2</v>
      </c>
      <c r="O136" s="124">
        <f t="shared" si="37"/>
        <v>0.79999999999999982</v>
      </c>
      <c r="P136" s="347">
        <v>10.15</v>
      </c>
      <c r="Q136" s="144">
        <f t="shared" si="38"/>
        <v>1.0299439999999997</v>
      </c>
      <c r="R136" s="178">
        <f t="shared" si="31"/>
        <v>1.767352</v>
      </c>
      <c r="S136" s="145">
        <f t="shared" si="39"/>
        <v>2.7972959999999998</v>
      </c>
      <c r="T136" s="11"/>
      <c r="U136" s="27"/>
    </row>
    <row r="137" spans="1:21" s="15" customFormat="1" ht="16.5" customHeight="1" x14ac:dyDescent="0.2">
      <c r="A137" s="148">
        <v>41019</v>
      </c>
      <c r="B137" s="333">
        <v>12.255000000000001</v>
      </c>
      <c r="C137" s="95">
        <f t="shared" si="30"/>
        <v>11.227884000000001</v>
      </c>
      <c r="D137" s="95">
        <v>2.4</v>
      </c>
      <c r="E137" s="95">
        <v>1.6</v>
      </c>
      <c r="F137" s="360">
        <v>167.86600000000001</v>
      </c>
      <c r="G137" s="116">
        <f t="shared" si="32"/>
        <v>0.16786600000000002</v>
      </c>
      <c r="H137" s="360">
        <v>407</v>
      </c>
      <c r="I137" s="360">
        <v>0</v>
      </c>
      <c r="J137" s="116">
        <f t="shared" si="33"/>
        <v>0</v>
      </c>
      <c r="K137" s="323">
        <f t="shared" si="34"/>
        <v>0.40699999999999997</v>
      </c>
      <c r="L137" s="359">
        <v>1185</v>
      </c>
      <c r="M137" s="95">
        <f t="shared" si="35"/>
        <v>1.1850000000000001</v>
      </c>
      <c r="N137" s="123">
        <f t="shared" si="36"/>
        <v>5.9250000000000004E-2</v>
      </c>
      <c r="O137" s="124">
        <f t="shared" si="37"/>
        <v>0.79999999999999982</v>
      </c>
      <c r="P137" s="347">
        <v>9.8800000000000008</v>
      </c>
      <c r="Q137" s="144">
        <f t="shared" si="38"/>
        <v>1.0271159999999999</v>
      </c>
      <c r="R137" s="178" t="str">
        <f t="shared" si="31"/>
        <v>0.00</v>
      </c>
      <c r="S137" s="145">
        <f t="shared" si="39"/>
        <v>1.0271159999999999</v>
      </c>
      <c r="T137" s="11"/>
      <c r="U137" s="27"/>
    </row>
    <row r="138" spans="1:21" s="15" customFormat="1" ht="16.5" customHeight="1" x14ac:dyDescent="0.2">
      <c r="A138" s="148">
        <v>41020</v>
      </c>
      <c r="B138" s="333">
        <v>12.439</v>
      </c>
      <c r="C138" s="95">
        <f t="shared" si="30"/>
        <v>8.3498619999999999</v>
      </c>
      <c r="D138" s="95">
        <v>2.4</v>
      </c>
      <c r="E138" s="95">
        <v>1.6</v>
      </c>
      <c r="F138" s="360">
        <v>184.47399999999999</v>
      </c>
      <c r="G138" s="116">
        <f t="shared" si="32"/>
        <v>0.184474</v>
      </c>
      <c r="H138" s="360">
        <v>409</v>
      </c>
      <c r="I138" s="360">
        <v>3104.6640000000002</v>
      </c>
      <c r="J138" s="116">
        <f t="shared" si="33"/>
        <v>3.1046640000000001</v>
      </c>
      <c r="K138" s="323">
        <f t="shared" si="34"/>
        <v>0.40899999999999997</v>
      </c>
      <c r="L138" s="359">
        <v>1320</v>
      </c>
      <c r="M138" s="95">
        <f t="shared" si="35"/>
        <v>1.32</v>
      </c>
      <c r="N138" s="123">
        <f t="shared" si="36"/>
        <v>6.6000000000000003E-2</v>
      </c>
      <c r="O138" s="124">
        <f t="shared" si="37"/>
        <v>0.79999999999999982</v>
      </c>
      <c r="P138" s="347">
        <v>9.42</v>
      </c>
      <c r="Q138" s="144">
        <f t="shared" si="38"/>
        <v>1.0504739999999999</v>
      </c>
      <c r="R138" s="178">
        <f t="shared" si="31"/>
        <v>3.0386640000000003</v>
      </c>
      <c r="S138" s="384">
        <f t="shared" si="39"/>
        <v>4.0891380000000002</v>
      </c>
      <c r="T138" s="11"/>
      <c r="U138" s="27"/>
    </row>
    <row r="139" spans="1:21" s="15" customFormat="1" ht="16.5" customHeight="1" x14ac:dyDescent="0.2">
      <c r="A139" s="148">
        <v>41021</v>
      </c>
      <c r="B139" s="333">
        <v>11.994</v>
      </c>
      <c r="C139" s="95">
        <f t="shared" si="30"/>
        <v>8.9986579999999989</v>
      </c>
      <c r="D139" s="95">
        <v>2.4</v>
      </c>
      <c r="E139" s="95">
        <v>1.6</v>
      </c>
      <c r="F139" s="360">
        <v>168.464</v>
      </c>
      <c r="G139" s="116">
        <f t="shared" si="32"/>
        <v>0.168464</v>
      </c>
      <c r="H139" s="360">
        <v>412</v>
      </c>
      <c r="I139" s="360">
        <v>2026.8779999999999</v>
      </c>
      <c r="J139" s="116">
        <f t="shared" si="33"/>
        <v>2.026878</v>
      </c>
      <c r="K139" s="323">
        <f t="shared" si="34"/>
        <v>0.41199999999999998</v>
      </c>
      <c r="L139" s="359">
        <v>1204</v>
      </c>
      <c r="M139" s="95">
        <f t="shared" si="35"/>
        <v>1.204</v>
      </c>
      <c r="N139" s="123">
        <f t="shared" si="36"/>
        <v>6.0200000000000004E-2</v>
      </c>
      <c r="O139" s="124">
        <f t="shared" si="37"/>
        <v>0.79999999999999982</v>
      </c>
      <c r="P139" s="347">
        <v>10.25</v>
      </c>
      <c r="Q139" s="144">
        <f t="shared" si="38"/>
        <v>1.0286639999999998</v>
      </c>
      <c r="R139" s="178">
        <f t="shared" si="31"/>
        <v>1.9666779999999999</v>
      </c>
      <c r="S139" s="145">
        <f t="shared" si="39"/>
        <v>2.9953419999999999</v>
      </c>
      <c r="T139" s="11"/>
      <c r="U139" s="27"/>
    </row>
    <row r="140" spans="1:21" s="15" customFormat="1" ht="16.5" customHeight="1" x14ac:dyDescent="0.2">
      <c r="A140" s="148">
        <v>41022</v>
      </c>
      <c r="B140" s="333">
        <v>12.009</v>
      </c>
      <c r="C140" s="95">
        <f t="shared" si="30"/>
        <v>9.615005</v>
      </c>
      <c r="D140" s="95">
        <v>2.4</v>
      </c>
      <c r="E140" s="95">
        <v>1.6</v>
      </c>
      <c r="F140" s="360">
        <v>169.661</v>
      </c>
      <c r="G140" s="116">
        <f t="shared" si="32"/>
        <v>0.16966100000000001</v>
      </c>
      <c r="H140" s="360">
        <v>311</v>
      </c>
      <c r="I140" s="360">
        <v>1424.3340000000001</v>
      </c>
      <c r="J140" s="116">
        <f t="shared" si="33"/>
        <v>1.424334</v>
      </c>
      <c r="K140" s="323">
        <f t="shared" si="34"/>
        <v>0.311</v>
      </c>
      <c r="L140" s="359">
        <v>1218</v>
      </c>
      <c r="M140" s="95">
        <f t="shared" si="35"/>
        <v>1.218</v>
      </c>
      <c r="N140" s="123">
        <f t="shared" si="36"/>
        <v>6.0900000000000003E-2</v>
      </c>
      <c r="O140" s="124">
        <f t="shared" si="37"/>
        <v>0.79999999999999982</v>
      </c>
      <c r="P140" s="347">
        <v>10.29</v>
      </c>
      <c r="Q140" s="144">
        <f t="shared" si="38"/>
        <v>1.0305609999999998</v>
      </c>
      <c r="R140" s="178">
        <f t="shared" si="31"/>
        <v>1.363434</v>
      </c>
      <c r="S140" s="145">
        <f t="shared" si="39"/>
        <v>2.3939949999999999</v>
      </c>
      <c r="T140" s="11"/>
      <c r="U140" s="27"/>
    </row>
    <row r="141" spans="1:21" s="15" customFormat="1" ht="16.5" customHeight="1" x14ac:dyDescent="0.2">
      <c r="A141" s="148">
        <v>41023</v>
      </c>
      <c r="B141" s="333">
        <v>11.811</v>
      </c>
      <c r="C141" s="95">
        <f t="shared" si="30"/>
        <v>10.788244000000001</v>
      </c>
      <c r="D141" s="95">
        <v>2.4</v>
      </c>
      <c r="E141" s="95">
        <v>1.6</v>
      </c>
      <c r="F141" s="360">
        <v>161.80600000000001</v>
      </c>
      <c r="G141" s="116">
        <f t="shared" si="32"/>
        <v>0.16180600000000001</v>
      </c>
      <c r="H141" s="360">
        <v>310</v>
      </c>
      <c r="I141" s="360">
        <v>0</v>
      </c>
      <c r="J141" s="116">
        <f t="shared" si="33"/>
        <v>0</v>
      </c>
      <c r="K141" s="323">
        <f t="shared" si="34"/>
        <v>0.31</v>
      </c>
      <c r="L141" s="359">
        <v>1219</v>
      </c>
      <c r="M141" s="95">
        <f t="shared" si="35"/>
        <v>1.2190000000000001</v>
      </c>
      <c r="N141" s="123">
        <f t="shared" si="36"/>
        <v>6.0950000000000004E-2</v>
      </c>
      <c r="O141" s="124">
        <f t="shared" si="37"/>
        <v>0.79999999999999982</v>
      </c>
      <c r="P141" s="347">
        <v>10</v>
      </c>
      <c r="Q141" s="144">
        <f t="shared" si="38"/>
        <v>1.0227559999999998</v>
      </c>
      <c r="R141" s="178" t="str">
        <f t="shared" si="31"/>
        <v>0.00</v>
      </c>
      <c r="S141" s="145">
        <f t="shared" si="39"/>
        <v>1.0227559999999998</v>
      </c>
      <c r="T141" s="11"/>
      <c r="U141" s="27"/>
    </row>
    <row r="142" spans="1:21" s="15" customFormat="1" ht="16.5" customHeight="1" x14ac:dyDescent="0.2">
      <c r="A142" s="148">
        <v>41024</v>
      </c>
      <c r="B142" s="333">
        <v>11.885</v>
      </c>
      <c r="C142" s="95">
        <f t="shared" si="30"/>
        <v>8.0835620000000006</v>
      </c>
      <c r="D142" s="95">
        <v>2.4</v>
      </c>
      <c r="E142" s="95">
        <v>1.6</v>
      </c>
      <c r="F142" s="360">
        <v>173.92599999999999</v>
      </c>
      <c r="G142" s="116">
        <f t="shared" si="32"/>
        <v>0.173926</v>
      </c>
      <c r="H142" s="360">
        <v>312</v>
      </c>
      <c r="I142" s="360">
        <v>2827.5120000000002</v>
      </c>
      <c r="J142" s="116">
        <f t="shared" si="33"/>
        <v>2.827512</v>
      </c>
      <c r="K142" s="323">
        <f t="shared" si="34"/>
        <v>0.312</v>
      </c>
      <c r="L142" s="359">
        <v>1158</v>
      </c>
      <c r="M142" s="95">
        <f t="shared" si="35"/>
        <v>1.1579999999999999</v>
      </c>
      <c r="N142" s="123">
        <f t="shared" si="36"/>
        <v>5.79E-2</v>
      </c>
      <c r="O142" s="124">
        <f t="shared" si="37"/>
        <v>0.79999999999999982</v>
      </c>
      <c r="P142" s="347">
        <v>9.98</v>
      </c>
      <c r="Q142" s="144">
        <f t="shared" si="38"/>
        <v>1.0318259999999999</v>
      </c>
      <c r="R142" s="178">
        <f t="shared" si="31"/>
        <v>2.769612</v>
      </c>
      <c r="S142" s="145">
        <f t="shared" si="39"/>
        <v>3.8014380000000001</v>
      </c>
      <c r="T142" s="11"/>
      <c r="U142" s="27"/>
    </row>
    <row r="143" spans="1:21" s="15" customFormat="1" ht="16.5" customHeight="1" x14ac:dyDescent="0.2">
      <c r="A143" s="148">
        <v>41025</v>
      </c>
      <c r="B143" s="333">
        <v>12.585000000000001</v>
      </c>
      <c r="C143" s="95">
        <f t="shared" si="30"/>
        <v>9.8142780000000016</v>
      </c>
      <c r="D143" s="95">
        <v>2.4</v>
      </c>
      <c r="E143" s="95">
        <v>1.6</v>
      </c>
      <c r="F143" s="360">
        <v>167.791</v>
      </c>
      <c r="G143" s="116">
        <f t="shared" si="32"/>
        <v>0.167791</v>
      </c>
      <c r="H143" s="360">
        <v>308</v>
      </c>
      <c r="I143" s="360">
        <v>1802.931</v>
      </c>
      <c r="J143" s="116">
        <f t="shared" si="33"/>
        <v>1.8029310000000001</v>
      </c>
      <c r="K143" s="323">
        <f t="shared" si="34"/>
        <v>0.308</v>
      </c>
      <c r="L143" s="359">
        <v>1380</v>
      </c>
      <c r="M143" s="95">
        <f t="shared" si="35"/>
        <v>1.38</v>
      </c>
      <c r="N143" s="123">
        <f t="shared" si="36"/>
        <v>6.8999999999999992E-2</v>
      </c>
      <c r="O143" s="124">
        <f t="shared" si="37"/>
        <v>0.79999999999999982</v>
      </c>
      <c r="P143" s="347">
        <v>10.02</v>
      </c>
      <c r="Q143" s="144">
        <f t="shared" si="38"/>
        <v>1.0367909999999998</v>
      </c>
      <c r="R143" s="178">
        <f t="shared" si="31"/>
        <v>1.7339310000000001</v>
      </c>
      <c r="S143" s="145">
        <f t="shared" si="39"/>
        <v>2.7707220000000001</v>
      </c>
      <c r="T143" s="11"/>
      <c r="U143" s="27"/>
    </row>
    <row r="144" spans="1:21" s="15" customFormat="1" ht="16.5" customHeight="1" x14ac:dyDescent="0.2">
      <c r="A144" s="148">
        <v>41026</v>
      </c>
      <c r="B144" s="333">
        <v>13.352</v>
      </c>
      <c r="C144" s="95">
        <f t="shared" si="30"/>
        <v>10.405923000000001</v>
      </c>
      <c r="D144" s="95">
        <v>2.4</v>
      </c>
      <c r="E144" s="95">
        <v>1.6</v>
      </c>
      <c r="F144" s="360">
        <v>169.43700000000001</v>
      </c>
      <c r="G144" s="116">
        <f t="shared" si="32"/>
        <v>0.169437</v>
      </c>
      <c r="H144" s="360">
        <v>308</v>
      </c>
      <c r="I144" s="360">
        <v>1976.64</v>
      </c>
      <c r="J144" s="116">
        <f t="shared" si="33"/>
        <v>1.9766400000000002</v>
      </c>
      <c r="K144" s="323">
        <f t="shared" si="34"/>
        <v>0.308</v>
      </c>
      <c r="L144" s="359">
        <v>1589</v>
      </c>
      <c r="M144" s="95">
        <f t="shared" si="35"/>
        <v>1.589</v>
      </c>
      <c r="N144" s="123">
        <f t="shared" si="36"/>
        <v>7.9450000000000007E-2</v>
      </c>
      <c r="O144" s="124">
        <f t="shared" si="37"/>
        <v>0.79999999999999982</v>
      </c>
      <c r="P144" s="347">
        <v>9.8699999999999992</v>
      </c>
      <c r="Q144" s="144">
        <f t="shared" si="38"/>
        <v>1.0488869999999999</v>
      </c>
      <c r="R144" s="178">
        <f t="shared" si="31"/>
        <v>1.8971900000000002</v>
      </c>
      <c r="S144" s="145">
        <f t="shared" si="39"/>
        <v>2.9460769999999998</v>
      </c>
      <c r="T144" s="11"/>
      <c r="U144" s="27"/>
    </row>
    <row r="145" spans="1:21" s="15" customFormat="1" ht="16.5" customHeight="1" x14ac:dyDescent="0.2">
      <c r="A145" s="148">
        <v>41027</v>
      </c>
      <c r="B145" s="333">
        <v>11.866</v>
      </c>
      <c r="C145" s="95">
        <f t="shared" si="30"/>
        <v>9.0987270000000002</v>
      </c>
      <c r="D145" s="95">
        <v>2.4</v>
      </c>
      <c r="E145" s="95">
        <v>1.6</v>
      </c>
      <c r="F145" s="360">
        <v>169.81100000000001</v>
      </c>
      <c r="G145" s="116">
        <f t="shared" si="32"/>
        <v>0.16981100000000002</v>
      </c>
      <c r="H145" s="360">
        <v>334</v>
      </c>
      <c r="I145" s="360">
        <v>1797.462</v>
      </c>
      <c r="J145" s="116">
        <f t="shared" si="33"/>
        <v>1.7974619999999999</v>
      </c>
      <c r="K145" s="323">
        <f t="shared" si="34"/>
        <v>0.33400000000000002</v>
      </c>
      <c r="L145" s="359">
        <v>1652</v>
      </c>
      <c r="M145" s="95">
        <f t="shared" si="35"/>
        <v>1.6519999999999999</v>
      </c>
      <c r="N145" s="123">
        <f t="shared" si="36"/>
        <v>8.2600000000000007E-2</v>
      </c>
      <c r="O145" s="124">
        <f>D145-E145</f>
        <v>0.79999999999999982</v>
      </c>
      <c r="P145" s="347">
        <v>9.2899999999999991</v>
      </c>
      <c r="Q145" s="144">
        <f>G145+N145+O145</f>
        <v>1.0524109999999998</v>
      </c>
      <c r="R145" s="178">
        <f t="shared" si="31"/>
        <v>1.7148619999999999</v>
      </c>
      <c r="S145" s="145">
        <f t="shared" si="39"/>
        <v>2.7672729999999994</v>
      </c>
      <c r="T145" s="11"/>
      <c r="U145" s="27"/>
    </row>
    <row r="146" spans="1:21" s="15" customFormat="1" ht="16.5" customHeight="1" x14ac:dyDescent="0.2">
      <c r="A146" s="148">
        <v>41028</v>
      </c>
      <c r="B146" s="333">
        <v>12.935</v>
      </c>
      <c r="C146" s="95">
        <f t="shared" si="30"/>
        <v>9.8203300000000002</v>
      </c>
      <c r="D146" s="95">
        <v>2.4</v>
      </c>
      <c r="E146" s="95">
        <v>1.6</v>
      </c>
      <c r="F146" s="360">
        <v>181.631</v>
      </c>
      <c r="G146" s="116">
        <f t="shared" si="32"/>
        <v>0.18163099999999999</v>
      </c>
      <c r="H146" s="360">
        <v>436</v>
      </c>
      <c r="I146" s="360">
        <v>2133.0390000000002</v>
      </c>
      <c r="J146" s="116">
        <f t="shared" si="33"/>
        <v>2.1330390000000001</v>
      </c>
      <c r="K146" s="323">
        <f t="shared" si="34"/>
        <v>0.436</v>
      </c>
      <c r="L146" s="359">
        <v>1663</v>
      </c>
      <c r="M146" s="95">
        <f t="shared" si="35"/>
        <v>1.663</v>
      </c>
      <c r="N146" s="123">
        <f t="shared" si="36"/>
        <v>8.3150000000000002E-2</v>
      </c>
      <c r="O146" s="124">
        <f>D146-E146</f>
        <v>0.79999999999999982</v>
      </c>
      <c r="P146" s="347">
        <v>9.3800000000000008</v>
      </c>
      <c r="Q146" s="144">
        <f>G146+N146+O146</f>
        <v>1.0647809999999998</v>
      </c>
      <c r="R146" s="178">
        <f t="shared" si="31"/>
        <v>2.0498890000000003</v>
      </c>
      <c r="S146" s="145">
        <f t="shared" si="39"/>
        <v>3.1146700000000003</v>
      </c>
      <c r="T146" s="11"/>
      <c r="U146" s="27"/>
    </row>
    <row r="147" spans="1:21" s="15" customFormat="1" ht="16.5" customHeight="1" thickBot="1" x14ac:dyDescent="0.25">
      <c r="A147" s="151">
        <v>41029</v>
      </c>
      <c r="B147" s="334">
        <v>13.33</v>
      </c>
      <c r="C147" s="153">
        <f t="shared" si="30"/>
        <v>10.162931</v>
      </c>
      <c r="D147" s="153">
        <v>2.4</v>
      </c>
      <c r="E147" s="153">
        <v>1.6</v>
      </c>
      <c r="F147" s="363">
        <v>192.10499999999999</v>
      </c>
      <c r="G147" s="152">
        <f t="shared" si="32"/>
        <v>0.192105</v>
      </c>
      <c r="H147" s="363">
        <v>310</v>
      </c>
      <c r="I147" s="363">
        <v>2174.9639999999999</v>
      </c>
      <c r="J147" s="152">
        <f t="shared" si="33"/>
        <v>2.1749640000000001</v>
      </c>
      <c r="K147" s="324">
        <f t="shared" si="34"/>
        <v>0.31</v>
      </c>
      <c r="L147" s="362">
        <v>1778</v>
      </c>
      <c r="M147" s="153">
        <f t="shared" si="35"/>
        <v>1.778</v>
      </c>
      <c r="N147" s="156">
        <f t="shared" si="36"/>
        <v>8.8900000000000007E-2</v>
      </c>
      <c r="O147" s="157">
        <f>D147-E147</f>
        <v>0.79999999999999982</v>
      </c>
      <c r="P147" s="371">
        <v>10.029999999999999</v>
      </c>
      <c r="Q147" s="158">
        <f>G147+N147+O147</f>
        <v>1.0810049999999998</v>
      </c>
      <c r="R147" s="190">
        <f t="shared" si="31"/>
        <v>2.0860639999999999</v>
      </c>
      <c r="S147" s="159">
        <f t="shared" si="39"/>
        <v>3.1670689999999997</v>
      </c>
      <c r="T147" s="11"/>
      <c r="U147" s="27"/>
    </row>
    <row r="148" spans="1:21" s="15" customFormat="1" x14ac:dyDescent="0.2">
      <c r="A148" s="171"/>
      <c r="B148" s="331"/>
      <c r="C148" s="246"/>
      <c r="D148" s="203"/>
      <c r="E148" s="203"/>
      <c r="F148" s="327"/>
      <c r="G148" s="173"/>
      <c r="H148" s="315"/>
      <c r="I148" s="315"/>
      <c r="J148" s="246"/>
      <c r="K148" s="315"/>
      <c r="L148" s="374"/>
      <c r="M148" s="246"/>
      <c r="N148" s="171"/>
      <c r="O148" s="173"/>
      <c r="P148" s="349"/>
      <c r="Q148" s="246"/>
      <c r="R148" s="246"/>
      <c r="S148" s="246"/>
      <c r="T148" s="11"/>
      <c r="U148" s="27"/>
    </row>
    <row r="149" spans="1:21" s="15" customFormat="1" ht="13.5" thickBot="1" x14ac:dyDescent="0.25">
      <c r="A149" s="171"/>
      <c r="B149" s="331"/>
      <c r="C149" s="246"/>
      <c r="D149" s="203"/>
      <c r="E149" s="203"/>
      <c r="F149" s="327"/>
      <c r="G149" s="173"/>
      <c r="H149" s="315"/>
      <c r="I149" s="315"/>
      <c r="J149" s="246"/>
      <c r="K149" s="315"/>
      <c r="L149" s="374"/>
      <c r="M149" s="246"/>
      <c r="N149" s="171"/>
      <c r="O149" s="173"/>
      <c r="P149" s="349"/>
      <c r="Q149" s="246"/>
      <c r="R149" s="246"/>
      <c r="S149" s="246"/>
      <c r="T149" s="11"/>
      <c r="U149" s="27"/>
    </row>
    <row r="150" spans="1:21" s="15" customFormat="1" ht="36.75" customHeight="1" x14ac:dyDescent="0.2">
      <c r="A150" s="406" t="s">
        <v>0</v>
      </c>
      <c r="B150" s="436" t="s">
        <v>84</v>
      </c>
      <c r="C150" s="406" t="s">
        <v>7</v>
      </c>
      <c r="D150" s="422" t="s">
        <v>9</v>
      </c>
      <c r="E150" s="422" t="s">
        <v>32</v>
      </c>
      <c r="F150" s="438" t="s">
        <v>12</v>
      </c>
      <c r="G150" s="406" t="s">
        <v>12</v>
      </c>
      <c r="H150" s="438" t="s">
        <v>11</v>
      </c>
      <c r="I150" s="325" t="s">
        <v>73</v>
      </c>
      <c r="J150" s="422" t="s">
        <v>82</v>
      </c>
      <c r="K150" s="438" t="s">
        <v>74</v>
      </c>
      <c r="L150" s="440" t="s">
        <v>15</v>
      </c>
      <c r="M150" s="422" t="s">
        <v>75</v>
      </c>
      <c r="N150" s="422" t="s">
        <v>76</v>
      </c>
      <c r="O150" s="431" t="s">
        <v>77</v>
      </c>
      <c r="P150" s="434" t="s">
        <v>85</v>
      </c>
      <c r="Q150" s="422" t="s">
        <v>79</v>
      </c>
      <c r="R150" s="422" t="s">
        <v>80</v>
      </c>
      <c r="S150" s="422" t="s">
        <v>81</v>
      </c>
      <c r="T150" s="11"/>
      <c r="U150" s="27"/>
    </row>
    <row r="151" spans="1:21" s="15" customFormat="1" ht="11.25" customHeight="1" x14ac:dyDescent="0.2">
      <c r="A151" s="407"/>
      <c r="B151" s="437"/>
      <c r="C151" s="407"/>
      <c r="D151" s="425"/>
      <c r="E151" s="425"/>
      <c r="F151" s="443"/>
      <c r="G151" s="413"/>
      <c r="H151" s="439"/>
      <c r="I151" s="326"/>
      <c r="J151" s="423"/>
      <c r="K151" s="439"/>
      <c r="L151" s="441"/>
      <c r="M151" s="423"/>
      <c r="N151" s="423"/>
      <c r="O151" s="432"/>
      <c r="P151" s="435"/>
      <c r="Q151" s="423"/>
      <c r="R151" s="423"/>
      <c r="S151" s="423"/>
      <c r="T151" s="11"/>
      <c r="U151" s="27"/>
    </row>
    <row r="152" spans="1:21" s="15" customFormat="1" ht="12" customHeight="1" thickBot="1" x14ac:dyDescent="0.25">
      <c r="A152" s="418"/>
      <c r="B152" s="437"/>
      <c r="C152" s="407"/>
      <c r="D152" s="425"/>
      <c r="E152" s="425"/>
      <c r="F152" s="443"/>
      <c r="G152" s="413"/>
      <c r="H152" s="439"/>
      <c r="I152" s="326"/>
      <c r="J152" s="423"/>
      <c r="K152" s="439"/>
      <c r="L152" s="441"/>
      <c r="M152" s="423"/>
      <c r="N152" s="442"/>
      <c r="O152" s="432"/>
      <c r="P152" s="435"/>
      <c r="Q152" s="423"/>
      <c r="R152" s="423"/>
      <c r="S152" s="423"/>
      <c r="T152" s="11"/>
      <c r="U152" s="27"/>
    </row>
    <row r="153" spans="1:21" s="15" customFormat="1" ht="16.5" customHeight="1" x14ac:dyDescent="0.2">
      <c r="A153" s="185">
        <v>41030</v>
      </c>
      <c r="B153" s="332">
        <v>14.242000000000001</v>
      </c>
      <c r="C153" s="119">
        <f t="shared" ref="C153:C183" si="40">B153-S153</f>
        <v>11.488799</v>
      </c>
      <c r="D153" s="94">
        <v>2.2000000000000002</v>
      </c>
      <c r="E153" s="119">
        <v>1.5</v>
      </c>
      <c r="F153" s="358">
        <v>183.27699999999999</v>
      </c>
      <c r="G153" s="118">
        <f>F153/1000</f>
        <v>0.183277</v>
      </c>
      <c r="H153" s="358">
        <v>212</v>
      </c>
      <c r="I153" s="358">
        <v>1869.924</v>
      </c>
      <c r="J153" s="118">
        <f>I153/1000</f>
        <v>1.8699239999999999</v>
      </c>
      <c r="K153" s="322">
        <f>H153/1000</f>
        <v>0.21199999999999999</v>
      </c>
      <c r="L153" s="357">
        <v>1578</v>
      </c>
      <c r="M153" s="119">
        <f>L153/1000</f>
        <v>1.5780000000000001</v>
      </c>
      <c r="N153" s="120">
        <f>M153*0.05</f>
        <v>7.8900000000000012E-2</v>
      </c>
      <c r="O153" s="161">
        <f>D153-E153</f>
        <v>0.70000000000000018</v>
      </c>
      <c r="P153" s="370">
        <v>9.92</v>
      </c>
      <c r="Q153" s="177">
        <f>G153+N153+O153</f>
        <v>0.96217700000000017</v>
      </c>
      <c r="R153" s="223">
        <f t="shared" ref="R153:R183" si="41">IF(J153&lt;N153, "0.00", J153-N153)</f>
        <v>1.7910239999999999</v>
      </c>
      <c r="S153" s="181">
        <f>Q153+R153</f>
        <v>2.7532010000000002</v>
      </c>
      <c r="T153" s="11"/>
      <c r="U153" s="27"/>
    </row>
    <row r="154" spans="1:21" s="15" customFormat="1" ht="16.5" customHeight="1" x14ac:dyDescent="0.2">
      <c r="A154" s="188">
        <v>41031</v>
      </c>
      <c r="B154" s="333">
        <v>15.169</v>
      </c>
      <c r="C154" s="95">
        <f t="shared" si="40"/>
        <v>12.359102</v>
      </c>
      <c r="D154" s="95">
        <v>2.2000000000000002</v>
      </c>
      <c r="E154" s="95">
        <v>1.5</v>
      </c>
      <c r="F154" s="360">
        <v>210.65799999999999</v>
      </c>
      <c r="G154" s="116">
        <f t="shared" ref="G154:G183" si="42">F154/1000</f>
        <v>0.21065799999999998</v>
      </c>
      <c r="H154" s="360">
        <v>205</v>
      </c>
      <c r="I154" s="360">
        <v>1899.24</v>
      </c>
      <c r="J154" s="116">
        <f t="shared" ref="J154:J183" si="43">I154/1000</f>
        <v>1.89924</v>
      </c>
      <c r="K154" s="323">
        <f t="shared" ref="K154:K183" si="44">H154/1000</f>
        <v>0.20499999999999999</v>
      </c>
      <c r="L154" s="359">
        <v>1512</v>
      </c>
      <c r="M154" s="95">
        <f t="shared" ref="M154:M183" si="45">L154/1000</f>
        <v>1.512</v>
      </c>
      <c r="N154" s="123">
        <f t="shared" ref="N154:N183" si="46">M154*0.05</f>
        <v>7.5600000000000001E-2</v>
      </c>
      <c r="O154" s="164">
        <f t="shared" ref="O154:O183" si="47">D154-E154</f>
        <v>0.70000000000000018</v>
      </c>
      <c r="P154" s="347">
        <v>9.56</v>
      </c>
      <c r="Q154" s="178">
        <f t="shared" ref="Q154:Q183" si="48">G154+N154+O154</f>
        <v>0.98625800000000019</v>
      </c>
      <c r="R154" s="178">
        <f t="shared" si="41"/>
        <v>1.8236400000000001</v>
      </c>
      <c r="S154" s="182">
        <f>Q154+R154</f>
        <v>2.8098980000000005</v>
      </c>
      <c r="T154" s="11"/>
      <c r="U154" s="27"/>
    </row>
    <row r="155" spans="1:21" s="15" customFormat="1" ht="16.5" customHeight="1" x14ac:dyDescent="0.2">
      <c r="A155" s="188">
        <v>41032</v>
      </c>
      <c r="B155" s="333">
        <v>14.707000000000001</v>
      </c>
      <c r="C155" s="95">
        <f t="shared" si="40"/>
        <v>12.040787000000002</v>
      </c>
      <c r="D155" s="95">
        <v>2.2000000000000002</v>
      </c>
      <c r="E155" s="95">
        <v>1.5</v>
      </c>
      <c r="F155" s="360">
        <v>221.80600000000001</v>
      </c>
      <c r="G155" s="116">
        <f t="shared" si="42"/>
        <v>0.221806</v>
      </c>
      <c r="H155" s="360">
        <v>214</v>
      </c>
      <c r="I155" s="360">
        <v>1744.4069999999999</v>
      </c>
      <c r="J155" s="116">
        <f t="shared" si="43"/>
        <v>1.7444069999999998</v>
      </c>
      <c r="K155" s="323">
        <f t="shared" si="44"/>
        <v>0.214</v>
      </c>
      <c r="L155" s="359">
        <v>1725</v>
      </c>
      <c r="M155" s="95">
        <f t="shared" si="45"/>
        <v>1.7250000000000001</v>
      </c>
      <c r="N155" s="123">
        <f t="shared" si="46"/>
        <v>8.6250000000000007E-2</v>
      </c>
      <c r="O155" s="164">
        <f t="shared" si="47"/>
        <v>0.70000000000000018</v>
      </c>
      <c r="P155" s="347">
        <v>9.9</v>
      </c>
      <c r="Q155" s="178">
        <f t="shared" si="48"/>
        <v>1.0080560000000003</v>
      </c>
      <c r="R155" s="178">
        <f t="shared" si="41"/>
        <v>1.6581569999999999</v>
      </c>
      <c r="S155" s="182">
        <f t="shared" ref="S155:S183" si="49">Q155+R155</f>
        <v>2.6662129999999999</v>
      </c>
      <c r="T155" s="11"/>
      <c r="U155" s="27"/>
    </row>
    <row r="156" spans="1:21" s="15" customFormat="1" ht="16.5" customHeight="1" x14ac:dyDescent="0.2">
      <c r="A156" s="188">
        <v>41033</v>
      </c>
      <c r="B156" s="333">
        <v>14.608000000000001</v>
      </c>
      <c r="C156" s="95">
        <f t="shared" si="40"/>
        <v>11.285412000000001</v>
      </c>
      <c r="D156" s="95">
        <v>2.2000000000000002</v>
      </c>
      <c r="E156" s="95">
        <v>1.5</v>
      </c>
      <c r="F156" s="360">
        <v>209.01300000000001</v>
      </c>
      <c r="G156" s="116">
        <f t="shared" si="42"/>
        <v>0.209013</v>
      </c>
      <c r="H156" s="360">
        <v>411</v>
      </c>
      <c r="I156" s="360">
        <v>2413.5749999999998</v>
      </c>
      <c r="J156" s="116">
        <f t="shared" si="43"/>
        <v>2.4135749999999998</v>
      </c>
      <c r="K156" s="323">
        <f t="shared" si="44"/>
        <v>0.41099999999999998</v>
      </c>
      <c r="L156" s="359">
        <v>1578</v>
      </c>
      <c r="M156" s="95">
        <f t="shared" si="45"/>
        <v>1.5780000000000001</v>
      </c>
      <c r="N156" s="123">
        <f t="shared" si="46"/>
        <v>7.8900000000000012E-2</v>
      </c>
      <c r="O156" s="164">
        <f t="shared" si="47"/>
        <v>0.70000000000000018</v>
      </c>
      <c r="P156" s="347">
        <v>9.93</v>
      </c>
      <c r="Q156" s="178">
        <f t="shared" si="48"/>
        <v>0.98791300000000026</v>
      </c>
      <c r="R156" s="383">
        <f t="shared" si="41"/>
        <v>2.3346749999999998</v>
      </c>
      <c r="S156" s="182">
        <f t="shared" si="49"/>
        <v>3.3225880000000001</v>
      </c>
      <c r="T156" s="11"/>
      <c r="U156" s="27"/>
    </row>
    <row r="157" spans="1:21" s="15" customFormat="1" ht="16.5" customHeight="1" x14ac:dyDescent="0.2">
      <c r="A157" s="188">
        <v>41034</v>
      </c>
      <c r="B157" s="333">
        <v>13.944000000000001</v>
      </c>
      <c r="C157" s="95">
        <f t="shared" si="40"/>
        <v>11.385408000000002</v>
      </c>
      <c r="D157" s="95">
        <v>2.2000000000000002</v>
      </c>
      <c r="E157" s="95">
        <v>1.5</v>
      </c>
      <c r="F157" s="360">
        <v>218.81299999999999</v>
      </c>
      <c r="G157" s="116">
        <f t="shared" si="42"/>
        <v>0.21881299999999998</v>
      </c>
      <c r="H157" s="360">
        <v>290</v>
      </c>
      <c r="I157" s="360">
        <v>1639.779</v>
      </c>
      <c r="J157" s="116">
        <f t="shared" si="43"/>
        <v>1.6397790000000001</v>
      </c>
      <c r="K157" s="323">
        <f t="shared" si="44"/>
        <v>0.28999999999999998</v>
      </c>
      <c r="L157" s="359">
        <v>1722</v>
      </c>
      <c r="M157" s="95">
        <f t="shared" si="45"/>
        <v>1.722</v>
      </c>
      <c r="N157" s="123">
        <f t="shared" si="46"/>
        <v>8.610000000000001E-2</v>
      </c>
      <c r="O157" s="164">
        <f t="shared" si="47"/>
        <v>0.70000000000000018</v>
      </c>
      <c r="P157" s="347">
        <v>9.2899999999999991</v>
      </c>
      <c r="Q157" s="178">
        <f t="shared" si="48"/>
        <v>1.0049130000000002</v>
      </c>
      <c r="R157" s="178">
        <f t="shared" si="41"/>
        <v>1.553679</v>
      </c>
      <c r="S157" s="182">
        <f t="shared" si="49"/>
        <v>2.558592</v>
      </c>
      <c r="T157" s="11"/>
      <c r="U157" s="27"/>
    </row>
    <row r="158" spans="1:21" s="15" customFormat="1" ht="16.5" customHeight="1" x14ac:dyDescent="0.2">
      <c r="A158" s="188">
        <v>41035</v>
      </c>
      <c r="B158" s="333">
        <v>12.88</v>
      </c>
      <c r="C158" s="95">
        <f t="shared" si="40"/>
        <v>9.8896000000000015</v>
      </c>
      <c r="D158" s="95">
        <v>2.2000000000000002</v>
      </c>
      <c r="E158" s="95">
        <v>1.5</v>
      </c>
      <c r="F158" s="360">
        <v>198.31399999999999</v>
      </c>
      <c r="G158" s="116">
        <f t="shared" si="42"/>
        <v>0.19831399999999999</v>
      </c>
      <c r="H158" s="360">
        <v>409</v>
      </c>
      <c r="I158" s="360">
        <v>2092.0859999999998</v>
      </c>
      <c r="J158" s="116">
        <f t="shared" si="43"/>
        <v>2.0920859999999997</v>
      </c>
      <c r="K158" s="323">
        <f t="shared" si="44"/>
        <v>0.40899999999999997</v>
      </c>
      <c r="L158" s="359">
        <v>1508</v>
      </c>
      <c r="M158" s="95">
        <f t="shared" si="45"/>
        <v>1.508</v>
      </c>
      <c r="N158" s="123">
        <f t="shared" si="46"/>
        <v>7.5400000000000009E-2</v>
      </c>
      <c r="O158" s="164">
        <f t="shared" si="47"/>
        <v>0.70000000000000018</v>
      </c>
      <c r="P158" s="347">
        <v>9.43</v>
      </c>
      <c r="Q158" s="178">
        <f t="shared" si="48"/>
        <v>0.97371400000000019</v>
      </c>
      <c r="R158" s="178">
        <f t="shared" si="41"/>
        <v>2.0166859999999995</v>
      </c>
      <c r="S158" s="182">
        <f t="shared" si="49"/>
        <v>2.9903999999999997</v>
      </c>
      <c r="T158" s="11"/>
      <c r="U158" s="27"/>
    </row>
    <row r="159" spans="1:21" s="15" customFormat="1" ht="16.5" customHeight="1" x14ac:dyDescent="0.2">
      <c r="A159" s="188">
        <v>41036</v>
      </c>
      <c r="B159" s="333">
        <v>12.204000000000001</v>
      </c>
      <c r="C159" s="95">
        <f t="shared" si="40"/>
        <v>10.138960000000001</v>
      </c>
      <c r="D159" s="95">
        <v>2.2000000000000002</v>
      </c>
      <c r="E159" s="95">
        <v>1.5</v>
      </c>
      <c r="F159" s="360">
        <v>191.73099999999999</v>
      </c>
      <c r="G159" s="116">
        <f t="shared" si="42"/>
        <v>0.19173099999999998</v>
      </c>
      <c r="H159" s="360">
        <v>212</v>
      </c>
      <c r="I159" s="360">
        <v>1173.309</v>
      </c>
      <c r="J159" s="116">
        <f t="shared" si="43"/>
        <v>1.1733089999999999</v>
      </c>
      <c r="K159" s="323">
        <f t="shared" si="44"/>
        <v>0.21199999999999999</v>
      </c>
      <c r="L159" s="359">
        <v>848</v>
      </c>
      <c r="M159" s="95">
        <f t="shared" si="45"/>
        <v>0.84799999999999998</v>
      </c>
      <c r="N159" s="123">
        <f t="shared" si="46"/>
        <v>4.24E-2</v>
      </c>
      <c r="O159" s="164">
        <f t="shared" si="47"/>
        <v>0.70000000000000018</v>
      </c>
      <c r="P159" s="347">
        <v>9.2100000000000009</v>
      </c>
      <c r="Q159" s="178">
        <f t="shared" si="48"/>
        <v>0.93413100000000016</v>
      </c>
      <c r="R159" s="178">
        <f t="shared" si="41"/>
        <v>1.1309089999999999</v>
      </c>
      <c r="S159" s="182">
        <f t="shared" si="49"/>
        <v>2.0650400000000002</v>
      </c>
      <c r="T159" s="11"/>
      <c r="U159" s="27"/>
    </row>
    <row r="160" spans="1:21" s="15" customFormat="1" ht="16.5" customHeight="1" x14ac:dyDescent="0.2">
      <c r="A160" s="188">
        <v>41037</v>
      </c>
      <c r="B160" s="333">
        <v>12.622999999999999</v>
      </c>
      <c r="C160" s="95">
        <f t="shared" si="40"/>
        <v>11.032331999999998</v>
      </c>
      <c r="D160" s="95">
        <v>2.2000000000000002</v>
      </c>
      <c r="E160" s="95">
        <v>1.5</v>
      </c>
      <c r="F160" s="360">
        <v>174.97300000000001</v>
      </c>
      <c r="G160" s="116">
        <f t="shared" si="42"/>
        <v>0.17497300000000002</v>
      </c>
      <c r="H160" s="360">
        <v>412</v>
      </c>
      <c r="I160" s="360">
        <v>715.69500000000005</v>
      </c>
      <c r="J160" s="116">
        <f t="shared" si="43"/>
        <v>0.71569500000000008</v>
      </c>
      <c r="K160" s="323">
        <f t="shared" si="44"/>
        <v>0.41199999999999998</v>
      </c>
      <c r="L160" s="359">
        <v>420</v>
      </c>
      <c r="M160" s="95">
        <f t="shared" si="45"/>
        <v>0.42</v>
      </c>
      <c r="N160" s="123">
        <f t="shared" si="46"/>
        <v>2.1000000000000001E-2</v>
      </c>
      <c r="O160" s="164">
        <f t="shared" si="47"/>
        <v>0.70000000000000018</v>
      </c>
      <c r="P160" s="347">
        <v>9.2200000000000006</v>
      </c>
      <c r="Q160" s="178">
        <f t="shared" si="48"/>
        <v>0.89597300000000013</v>
      </c>
      <c r="R160" s="178">
        <f t="shared" si="41"/>
        <v>0.69469500000000006</v>
      </c>
      <c r="S160" s="182">
        <f t="shared" si="49"/>
        <v>1.5906680000000002</v>
      </c>
      <c r="T160" s="11"/>
      <c r="U160" s="27"/>
    </row>
    <row r="161" spans="1:21" s="15" customFormat="1" ht="16.5" customHeight="1" x14ac:dyDescent="0.2">
      <c r="A161" s="188">
        <v>41038</v>
      </c>
      <c r="B161" s="333">
        <v>11.574</v>
      </c>
      <c r="C161" s="95">
        <f t="shared" si="40"/>
        <v>10.16399</v>
      </c>
      <c r="D161" s="95">
        <v>2.2000000000000002</v>
      </c>
      <c r="E161" s="95">
        <v>1.5</v>
      </c>
      <c r="F161" s="360">
        <v>173.02799999999999</v>
      </c>
      <c r="G161" s="116">
        <f t="shared" si="42"/>
        <v>0.17302799999999999</v>
      </c>
      <c r="H161" s="360">
        <v>213</v>
      </c>
      <c r="I161" s="360">
        <v>536.98199999999997</v>
      </c>
      <c r="J161" s="116">
        <f t="shared" si="43"/>
        <v>0.53698199999999996</v>
      </c>
      <c r="K161" s="323">
        <f t="shared" si="44"/>
        <v>0.21299999999999999</v>
      </c>
      <c r="L161" s="359">
        <v>426</v>
      </c>
      <c r="M161" s="95">
        <f t="shared" si="45"/>
        <v>0.42599999999999999</v>
      </c>
      <c r="N161" s="123">
        <f t="shared" si="46"/>
        <v>2.1299999999999999E-2</v>
      </c>
      <c r="O161" s="164">
        <f t="shared" si="47"/>
        <v>0.70000000000000018</v>
      </c>
      <c r="P161" s="347">
        <v>10.96</v>
      </c>
      <c r="Q161" s="178">
        <f t="shared" si="48"/>
        <v>0.89432800000000023</v>
      </c>
      <c r="R161" s="178">
        <f t="shared" si="41"/>
        <v>0.51568199999999997</v>
      </c>
      <c r="S161" s="182">
        <f t="shared" si="49"/>
        <v>1.4100100000000002</v>
      </c>
      <c r="T161" s="11"/>
      <c r="U161" s="27"/>
    </row>
    <row r="162" spans="1:21" s="15" customFormat="1" ht="16.5" customHeight="1" x14ac:dyDescent="0.2">
      <c r="A162" s="188">
        <v>41039</v>
      </c>
      <c r="B162" s="333">
        <v>11.617000000000001</v>
      </c>
      <c r="C162" s="95">
        <f t="shared" si="40"/>
        <v>9.9970350000000003</v>
      </c>
      <c r="D162" s="95">
        <v>2.2000000000000002</v>
      </c>
      <c r="E162" s="95">
        <v>1.5</v>
      </c>
      <c r="F162" s="360">
        <v>162.33000000000001</v>
      </c>
      <c r="G162" s="116">
        <f t="shared" si="42"/>
        <v>0.16233</v>
      </c>
      <c r="H162" s="360">
        <v>212</v>
      </c>
      <c r="I162" s="360">
        <v>757.63499999999999</v>
      </c>
      <c r="J162" s="116">
        <f t="shared" si="43"/>
        <v>0.75763499999999995</v>
      </c>
      <c r="K162" s="323">
        <f t="shared" si="44"/>
        <v>0.21199999999999999</v>
      </c>
      <c r="L162" s="359">
        <v>522</v>
      </c>
      <c r="M162" s="95">
        <f t="shared" si="45"/>
        <v>0.52200000000000002</v>
      </c>
      <c r="N162" s="123">
        <f t="shared" si="46"/>
        <v>2.6100000000000002E-2</v>
      </c>
      <c r="O162" s="164">
        <f t="shared" si="47"/>
        <v>0.70000000000000018</v>
      </c>
      <c r="P162" s="347">
        <v>10.84</v>
      </c>
      <c r="Q162" s="178">
        <f t="shared" si="48"/>
        <v>0.88843000000000016</v>
      </c>
      <c r="R162" s="178">
        <f t="shared" si="41"/>
        <v>0.73153499999999994</v>
      </c>
      <c r="S162" s="182">
        <f t="shared" si="49"/>
        <v>1.6199650000000001</v>
      </c>
      <c r="T162" s="11"/>
      <c r="U162" s="27"/>
    </row>
    <row r="163" spans="1:21" s="15" customFormat="1" ht="16.5" customHeight="1" x14ac:dyDescent="0.2">
      <c r="A163" s="188">
        <v>41040</v>
      </c>
      <c r="B163" s="333">
        <v>11.788</v>
      </c>
      <c r="C163" s="95">
        <f t="shared" si="40"/>
        <v>10.558675000000001</v>
      </c>
      <c r="D163" s="95">
        <v>2.2000000000000002</v>
      </c>
      <c r="E163" s="95">
        <v>1.5</v>
      </c>
      <c r="F163" s="360">
        <v>167.417</v>
      </c>
      <c r="G163" s="116">
        <f t="shared" si="42"/>
        <v>0.16741700000000001</v>
      </c>
      <c r="H163" s="360">
        <v>10</v>
      </c>
      <c r="I163" s="360">
        <v>361.90800000000002</v>
      </c>
      <c r="J163" s="116">
        <f t="shared" si="43"/>
        <v>0.36190800000000001</v>
      </c>
      <c r="K163" s="323">
        <f t="shared" si="44"/>
        <v>0.01</v>
      </c>
      <c r="L163" s="359">
        <v>490</v>
      </c>
      <c r="M163" s="95">
        <f t="shared" si="45"/>
        <v>0.49</v>
      </c>
      <c r="N163" s="123">
        <f t="shared" si="46"/>
        <v>2.4500000000000001E-2</v>
      </c>
      <c r="O163" s="164">
        <f t="shared" si="47"/>
        <v>0.70000000000000018</v>
      </c>
      <c r="P163" s="348">
        <v>9.64</v>
      </c>
      <c r="Q163" s="178">
        <f t="shared" si="48"/>
        <v>0.89191700000000018</v>
      </c>
      <c r="R163" s="178">
        <f t="shared" si="41"/>
        <v>0.33740799999999999</v>
      </c>
      <c r="S163" s="182">
        <f t="shared" si="49"/>
        <v>1.2293250000000002</v>
      </c>
      <c r="T163" s="11"/>
      <c r="U163" s="27"/>
    </row>
    <row r="164" spans="1:21" s="15" customFormat="1" ht="16.5" customHeight="1" x14ac:dyDescent="0.2">
      <c r="A164" s="188">
        <v>41041</v>
      </c>
      <c r="B164" s="333">
        <v>10.926</v>
      </c>
      <c r="C164" s="95">
        <f t="shared" si="40"/>
        <v>9.7685899999999997</v>
      </c>
      <c r="D164" s="95">
        <v>2.2000000000000002</v>
      </c>
      <c r="E164" s="95">
        <v>1.5</v>
      </c>
      <c r="F164" s="360">
        <v>190.90799999999999</v>
      </c>
      <c r="G164" s="116">
        <f t="shared" si="42"/>
        <v>0.19090799999999999</v>
      </c>
      <c r="H164" s="360">
        <v>10</v>
      </c>
      <c r="I164" s="360">
        <v>266.50200000000001</v>
      </c>
      <c r="J164" s="116">
        <f t="shared" si="43"/>
        <v>0.26650200000000002</v>
      </c>
      <c r="K164" s="323">
        <f t="shared" si="44"/>
        <v>0.01</v>
      </c>
      <c r="L164" s="359">
        <v>152</v>
      </c>
      <c r="M164" s="95">
        <f t="shared" si="45"/>
        <v>0.152</v>
      </c>
      <c r="N164" s="123">
        <f t="shared" si="46"/>
        <v>7.6E-3</v>
      </c>
      <c r="O164" s="164">
        <f t="shared" si="47"/>
        <v>0.70000000000000018</v>
      </c>
      <c r="P164" s="347">
        <v>8.74</v>
      </c>
      <c r="Q164" s="178">
        <f t="shared" si="48"/>
        <v>0.8985080000000002</v>
      </c>
      <c r="R164" s="178">
        <f t="shared" si="41"/>
        <v>0.25890200000000002</v>
      </c>
      <c r="S164" s="182">
        <f t="shared" si="49"/>
        <v>1.1574100000000003</v>
      </c>
      <c r="T164" s="11"/>
      <c r="U164" s="27"/>
    </row>
    <row r="165" spans="1:21" s="15" customFormat="1" ht="16.5" customHeight="1" x14ac:dyDescent="0.2">
      <c r="A165" s="188">
        <v>41042</v>
      </c>
      <c r="B165" s="333">
        <v>10.368</v>
      </c>
      <c r="C165" s="95">
        <f t="shared" si="40"/>
        <v>9.4828270000000003</v>
      </c>
      <c r="D165" s="95">
        <v>2.2000000000000002</v>
      </c>
      <c r="E165" s="95">
        <v>1.5</v>
      </c>
      <c r="F165" s="360">
        <v>184.923</v>
      </c>
      <c r="G165" s="116">
        <f t="shared" si="42"/>
        <v>0.184923</v>
      </c>
      <c r="H165" s="360">
        <v>23</v>
      </c>
      <c r="I165" s="360">
        <v>8.9999999999999993E-3</v>
      </c>
      <c r="J165" s="116">
        <f t="shared" si="43"/>
        <v>8.9999999999999985E-6</v>
      </c>
      <c r="K165" s="323">
        <f t="shared" si="44"/>
        <v>2.3E-2</v>
      </c>
      <c r="L165" s="359">
        <v>5</v>
      </c>
      <c r="M165" s="95">
        <f t="shared" si="45"/>
        <v>5.0000000000000001E-3</v>
      </c>
      <c r="N165" s="123">
        <f t="shared" si="46"/>
        <v>2.5000000000000001E-4</v>
      </c>
      <c r="O165" s="164">
        <f t="shared" si="47"/>
        <v>0.70000000000000018</v>
      </c>
      <c r="P165" s="347">
        <v>8.6300000000000008</v>
      </c>
      <c r="Q165" s="178">
        <f t="shared" si="48"/>
        <v>0.88517300000000021</v>
      </c>
      <c r="R165" s="178" t="str">
        <f t="shared" si="41"/>
        <v>0.00</v>
      </c>
      <c r="S165" s="182">
        <f t="shared" si="49"/>
        <v>0.88517300000000021</v>
      </c>
      <c r="T165" s="11"/>
      <c r="U165" s="27"/>
    </row>
    <row r="166" spans="1:21" s="15" customFormat="1" ht="16.5" customHeight="1" x14ac:dyDescent="0.2">
      <c r="A166" s="188">
        <v>41043</v>
      </c>
      <c r="B166" s="333">
        <v>11.75</v>
      </c>
      <c r="C166" s="95">
        <f t="shared" si="40"/>
        <v>9.9586690000000004</v>
      </c>
      <c r="D166" s="95">
        <v>2.2000000000000002</v>
      </c>
      <c r="E166" s="95">
        <v>1.5</v>
      </c>
      <c r="F166" s="360">
        <v>175.27199999999999</v>
      </c>
      <c r="G166" s="116">
        <f t="shared" si="42"/>
        <v>0.17527199999999998</v>
      </c>
      <c r="H166" s="360">
        <v>210</v>
      </c>
      <c r="I166" s="360">
        <v>916.05899999999997</v>
      </c>
      <c r="J166" s="116">
        <f t="shared" si="43"/>
        <v>0.91605899999999996</v>
      </c>
      <c r="K166" s="323">
        <f t="shared" si="44"/>
        <v>0.21</v>
      </c>
      <c r="L166" s="359">
        <v>341</v>
      </c>
      <c r="M166" s="95">
        <f t="shared" si="45"/>
        <v>0.34100000000000003</v>
      </c>
      <c r="N166" s="123">
        <f t="shared" si="46"/>
        <v>1.7050000000000003E-2</v>
      </c>
      <c r="O166" s="164">
        <f t="shared" si="47"/>
        <v>0.70000000000000018</v>
      </c>
      <c r="P166" s="347">
        <v>9.51</v>
      </c>
      <c r="Q166" s="178">
        <f t="shared" si="48"/>
        <v>0.89232200000000017</v>
      </c>
      <c r="R166" s="178">
        <f t="shared" si="41"/>
        <v>0.89900899999999995</v>
      </c>
      <c r="S166" s="182">
        <f t="shared" si="49"/>
        <v>1.791331</v>
      </c>
      <c r="T166" s="11"/>
      <c r="U166" s="27"/>
    </row>
    <row r="167" spans="1:21" s="15" customFormat="1" ht="16.5" customHeight="1" x14ac:dyDescent="0.2">
      <c r="A167" s="188">
        <v>41044</v>
      </c>
      <c r="B167" s="333">
        <v>11.178000000000001</v>
      </c>
      <c r="C167" s="95">
        <f t="shared" si="40"/>
        <v>9.7027540000000005</v>
      </c>
      <c r="D167" s="95">
        <v>2.2000000000000002</v>
      </c>
      <c r="E167" s="95">
        <v>1.5</v>
      </c>
      <c r="F167" s="360">
        <v>163.00299999999999</v>
      </c>
      <c r="G167" s="116">
        <f t="shared" si="42"/>
        <v>0.16300299999999998</v>
      </c>
      <c r="H167" s="360">
        <v>210</v>
      </c>
      <c r="I167" s="360">
        <v>612.24300000000005</v>
      </c>
      <c r="J167" s="116">
        <f t="shared" si="43"/>
        <v>0.61224300000000009</v>
      </c>
      <c r="K167" s="323">
        <f t="shared" si="44"/>
        <v>0.21</v>
      </c>
      <c r="L167" s="359">
        <v>359</v>
      </c>
      <c r="M167" s="95">
        <f t="shared" si="45"/>
        <v>0.35899999999999999</v>
      </c>
      <c r="N167" s="123">
        <f t="shared" si="46"/>
        <v>1.7950000000000001E-2</v>
      </c>
      <c r="O167" s="164">
        <f t="shared" si="47"/>
        <v>0.70000000000000018</v>
      </c>
      <c r="P167" s="347">
        <v>10.49</v>
      </c>
      <c r="Q167" s="178">
        <f t="shared" si="48"/>
        <v>0.8809530000000001</v>
      </c>
      <c r="R167" s="178">
        <f t="shared" si="41"/>
        <v>0.59429300000000007</v>
      </c>
      <c r="S167" s="182">
        <f t="shared" si="49"/>
        <v>1.4752460000000003</v>
      </c>
      <c r="T167" s="11"/>
      <c r="U167" s="27"/>
    </row>
    <row r="168" spans="1:21" s="15" customFormat="1" ht="16.5" customHeight="1" x14ac:dyDescent="0.2">
      <c r="A168" s="188">
        <v>41045</v>
      </c>
      <c r="B168" s="333">
        <v>11.369</v>
      </c>
      <c r="C168" s="95">
        <f t="shared" si="40"/>
        <v>9.996594</v>
      </c>
      <c r="D168" s="95">
        <v>2.2000000000000002</v>
      </c>
      <c r="E168" s="95">
        <v>1.5</v>
      </c>
      <c r="F168" s="360">
        <v>171.30699999999999</v>
      </c>
      <c r="G168" s="116">
        <f t="shared" si="42"/>
        <v>0.17130699999999999</v>
      </c>
      <c r="H168" s="360">
        <v>215</v>
      </c>
      <c r="I168" s="360">
        <v>501.09899999999999</v>
      </c>
      <c r="J168" s="116">
        <f t="shared" si="43"/>
        <v>0.50109899999999996</v>
      </c>
      <c r="K168" s="323">
        <f t="shared" si="44"/>
        <v>0.215</v>
      </c>
      <c r="L168" s="359">
        <v>419</v>
      </c>
      <c r="M168" s="95">
        <f t="shared" si="45"/>
        <v>0.41899999999999998</v>
      </c>
      <c r="N168" s="123">
        <f t="shared" si="46"/>
        <v>2.095E-2</v>
      </c>
      <c r="O168" s="164">
        <f t="shared" si="47"/>
        <v>0.70000000000000018</v>
      </c>
      <c r="P168" s="347">
        <v>9.89</v>
      </c>
      <c r="Q168" s="178">
        <f t="shared" si="48"/>
        <v>0.89225700000000019</v>
      </c>
      <c r="R168" s="178">
        <f t="shared" si="41"/>
        <v>0.48014899999999994</v>
      </c>
      <c r="S168" s="182">
        <f t="shared" si="49"/>
        <v>1.3724060000000002</v>
      </c>
      <c r="T168" s="11"/>
      <c r="U168" s="27"/>
    </row>
    <row r="169" spans="1:21" s="15" customFormat="1" ht="16.5" customHeight="1" x14ac:dyDescent="0.2">
      <c r="A169" s="188">
        <v>41046</v>
      </c>
      <c r="B169" s="333">
        <v>11.414999999999999</v>
      </c>
      <c r="C169" s="95">
        <f t="shared" si="40"/>
        <v>9.8684159999999999</v>
      </c>
      <c r="D169" s="95">
        <v>2.2000000000000002</v>
      </c>
      <c r="E169" s="95">
        <v>1.5</v>
      </c>
      <c r="F169" s="360">
        <v>164.94800000000001</v>
      </c>
      <c r="G169" s="116">
        <f t="shared" si="42"/>
        <v>0.16494800000000001</v>
      </c>
      <c r="H169" s="360">
        <v>212</v>
      </c>
      <c r="I169" s="360">
        <v>681.63599999999997</v>
      </c>
      <c r="J169" s="116">
        <f t="shared" si="43"/>
        <v>0.68163600000000002</v>
      </c>
      <c r="K169" s="323">
        <f t="shared" si="44"/>
        <v>0.21199999999999999</v>
      </c>
      <c r="L169" s="359">
        <v>415</v>
      </c>
      <c r="M169" s="95">
        <f t="shared" si="45"/>
        <v>0.41499999999999998</v>
      </c>
      <c r="N169" s="123">
        <f t="shared" si="46"/>
        <v>2.0750000000000001E-2</v>
      </c>
      <c r="O169" s="164">
        <f t="shared" si="47"/>
        <v>0.70000000000000018</v>
      </c>
      <c r="P169" s="347">
        <v>10.1</v>
      </c>
      <c r="Q169" s="178">
        <f t="shared" si="48"/>
        <v>0.88569800000000021</v>
      </c>
      <c r="R169" s="178">
        <f t="shared" si="41"/>
        <v>0.66088599999999997</v>
      </c>
      <c r="S169" s="182">
        <f t="shared" si="49"/>
        <v>1.5465840000000002</v>
      </c>
      <c r="T169" s="11"/>
      <c r="U169" s="27"/>
    </row>
    <row r="170" spans="1:21" s="15" customFormat="1" ht="16.5" customHeight="1" x14ac:dyDescent="0.2">
      <c r="A170" s="188">
        <v>41047</v>
      </c>
      <c r="B170" s="333">
        <v>10.866</v>
      </c>
      <c r="C170" s="95">
        <f t="shared" si="40"/>
        <v>9.6333190000000002</v>
      </c>
      <c r="D170" s="95">
        <v>2.2000000000000002</v>
      </c>
      <c r="E170" s="95">
        <v>1.5</v>
      </c>
      <c r="F170" s="360">
        <v>160.53399999999999</v>
      </c>
      <c r="G170" s="116">
        <f t="shared" si="42"/>
        <v>0.16053399999999998</v>
      </c>
      <c r="H170" s="360">
        <v>215</v>
      </c>
      <c r="I170" s="360">
        <v>372.14699999999999</v>
      </c>
      <c r="J170" s="116">
        <f t="shared" si="43"/>
        <v>0.37214700000000001</v>
      </c>
      <c r="K170" s="323">
        <f t="shared" si="44"/>
        <v>0.215</v>
      </c>
      <c r="L170" s="359">
        <v>300</v>
      </c>
      <c r="M170" s="95">
        <f t="shared" si="45"/>
        <v>0.3</v>
      </c>
      <c r="N170" s="123">
        <f t="shared" si="46"/>
        <v>1.4999999999999999E-2</v>
      </c>
      <c r="O170" s="164">
        <f t="shared" si="47"/>
        <v>0.70000000000000018</v>
      </c>
      <c r="P170" s="347">
        <v>9.5</v>
      </c>
      <c r="Q170" s="178">
        <f t="shared" si="48"/>
        <v>0.87553400000000015</v>
      </c>
      <c r="R170" s="178">
        <f t="shared" si="41"/>
        <v>0.35714699999999999</v>
      </c>
      <c r="S170" s="182">
        <f t="shared" si="49"/>
        <v>1.2326810000000001</v>
      </c>
      <c r="T170" s="11"/>
      <c r="U170" s="27"/>
    </row>
    <row r="171" spans="1:21" s="15" customFormat="1" ht="16.5" customHeight="1" x14ac:dyDescent="0.2">
      <c r="A171" s="188">
        <v>41048</v>
      </c>
      <c r="B171" s="333">
        <v>10.760999999999999</v>
      </c>
      <c r="C171" s="95">
        <f t="shared" si="40"/>
        <v>9.8855689999999985</v>
      </c>
      <c r="D171" s="95">
        <v>2.2000000000000002</v>
      </c>
      <c r="E171" s="95">
        <v>1.5</v>
      </c>
      <c r="F171" s="360">
        <v>175.422</v>
      </c>
      <c r="G171" s="116">
        <f t="shared" si="42"/>
        <v>0.17542199999999999</v>
      </c>
      <c r="H171" s="360">
        <v>9</v>
      </c>
      <c r="I171" s="360">
        <v>8.9999999999999993E-3</v>
      </c>
      <c r="J171" s="116">
        <f t="shared" si="43"/>
        <v>8.9999999999999985E-6</v>
      </c>
      <c r="K171" s="323">
        <f t="shared" si="44"/>
        <v>8.9999999999999993E-3</v>
      </c>
      <c r="L171" s="359">
        <v>0</v>
      </c>
      <c r="M171" s="95">
        <f t="shared" si="45"/>
        <v>0</v>
      </c>
      <c r="N171" s="123">
        <f t="shared" si="46"/>
        <v>0</v>
      </c>
      <c r="O171" s="164">
        <f t="shared" si="47"/>
        <v>0.70000000000000018</v>
      </c>
      <c r="P171" s="347">
        <v>9.11</v>
      </c>
      <c r="Q171" s="178">
        <f t="shared" si="48"/>
        <v>0.87542200000000014</v>
      </c>
      <c r="R171" s="178">
        <f t="shared" si="41"/>
        <v>8.9999999999999985E-6</v>
      </c>
      <c r="S171" s="182">
        <f t="shared" si="49"/>
        <v>0.87543100000000018</v>
      </c>
      <c r="T171" s="11"/>
      <c r="U171" s="27"/>
    </row>
    <row r="172" spans="1:21" s="15" customFormat="1" ht="16.5" customHeight="1" x14ac:dyDescent="0.2">
      <c r="A172" s="188">
        <v>41049</v>
      </c>
      <c r="B172" s="333">
        <v>10.632999999999999</v>
      </c>
      <c r="C172" s="95">
        <f t="shared" si="40"/>
        <v>9.4412659999999988</v>
      </c>
      <c r="D172" s="95">
        <v>2.2000000000000002</v>
      </c>
      <c r="E172" s="95">
        <v>1.5</v>
      </c>
      <c r="F172" s="360">
        <v>184.54900000000001</v>
      </c>
      <c r="G172" s="116">
        <f t="shared" si="42"/>
        <v>0.18454900000000002</v>
      </c>
      <c r="H172" s="360">
        <v>214</v>
      </c>
      <c r="I172" s="360">
        <v>307.185</v>
      </c>
      <c r="J172" s="116">
        <f t="shared" si="43"/>
        <v>0.30718499999999999</v>
      </c>
      <c r="K172" s="323">
        <f t="shared" si="44"/>
        <v>0.214</v>
      </c>
      <c r="L172" s="359">
        <v>0</v>
      </c>
      <c r="M172" s="95">
        <f t="shared" si="45"/>
        <v>0</v>
      </c>
      <c r="N172" s="123">
        <f t="shared" si="46"/>
        <v>0</v>
      </c>
      <c r="O172" s="164">
        <f t="shared" si="47"/>
        <v>0.70000000000000018</v>
      </c>
      <c r="P172" s="347">
        <v>8.85</v>
      </c>
      <c r="Q172" s="178">
        <f t="shared" si="48"/>
        <v>0.88454900000000025</v>
      </c>
      <c r="R172" s="178">
        <f t="shared" si="41"/>
        <v>0.30718499999999999</v>
      </c>
      <c r="S172" s="182">
        <f t="shared" si="49"/>
        <v>1.1917340000000003</v>
      </c>
      <c r="T172" s="11"/>
      <c r="U172" s="27"/>
    </row>
    <row r="173" spans="1:21" s="15" customFormat="1" ht="16.5" customHeight="1" x14ac:dyDescent="0.2">
      <c r="A173" s="188">
        <v>41050</v>
      </c>
      <c r="B173" s="333">
        <v>11.557</v>
      </c>
      <c r="C173" s="95">
        <f t="shared" si="40"/>
        <v>10.258273000000001</v>
      </c>
      <c r="D173" s="95">
        <v>2.2000000000000002</v>
      </c>
      <c r="E173" s="95">
        <v>1.5</v>
      </c>
      <c r="F173" s="360">
        <v>179.16200000000001</v>
      </c>
      <c r="G173" s="116">
        <f t="shared" si="42"/>
        <v>0.17916200000000002</v>
      </c>
      <c r="H173" s="360">
        <v>192</v>
      </c>
      <c r="I173" s="360">
        <v>419.565</v>
      </c>
      <c r="J173" s="116">
        <f t="shared" si="43"/>
        <v>0.41956500000000002</v>
      </c>
      <c r="K173" s="323">
        <f t="shared" si="44"/>
        <v>0.192</v>
      </c>
      <c r="L173" s="359">
        <v>0</v>
      </c>
      <c r="M173" s="95">
        <f t="shared" si="45"/>
        <v>0</v>
      </c>
      <c r="N173" s="123">
        <f t="shared" si="46"/>
        <v>0</v>
      </c>
      <c r="O173" s="164">
        <f t="shared" si="47"/>
        <v>0.70000000000000018</v>
      </c>
      <c r="P173" s="347">
        <v>9.6999999999999993</v>
      </c>
      <c r="Q173" s="178">
        <f t="shared" si="48"/>
        <v>0.87916200000000022</v>
      </c>
      <c r="R173" s="178">
        <f t="shared" si="41"/>
        <v>0.41956500000000002</v>
      </c>
      <c r="S173" s="182">
        <f t="shared" si="49"/>
        <v>1.2987270000000002</v>
      </c>
      <c r="T173" s="11"/>
      <c r="U173" s="27"/>
    </row>
    <row r="174" spans="1:21" s="15" customFormat="1" ht="16.5" customHeight="1" x14ac:dyDescent="0.2">
      <c r="A174" s="188">
        <v>41051</v>
      </c>
      <c r="B174" s="333">
        <v>11.102</v>
      </c>
      <c r="C174" s="95">
        <f t="shared" si="40"/>
        <v>10.061107</v>
      </c>
      <c r="D174" s="95">
        <v>2.2000000000000002</v>
      </c>
      <c r="E174" s="95">
        <v>1.5</v>
      </c>
      <c r="F174" s="360">
        <v>171</v>
      </c>
      <c r="G174" s="116">
        <f t="shared" si="42"/>
        <v>0.17100000000000001</v>
      </c>
      <c r="H174" s="360">
        <v>294</v>
      </c>
      <c r="I174" s="360">
        <v>169.893</v>
      </c>
      <c r="J174" s="116">
        <f t="shared" si="43"/>
        <v>0.16989299999999999</v>
      </c>
      <c r="K174" s="323">
        <f t="shared" si="44"/>
        <v>0.29399999999999998</v>
      </c>
      <c r="L174" s="359">
        <v>286</v>
      </c>
      <c r="M174" s="95">
        <f t="shared" si="45"/>
        <v>0.28599999999999998</v>
      </c>
      <c r="N174" s="123">
        <f t="shared" si="46"/>
        <v>1.43E-2</v>
      </c>
      <c r="O174" s="164">
        <f t="shared" si="47"/>
        <v>0.70000000000000018</v>
      </c>
      <c r="P174" s="347">
        <v>10.17</v>
      </c>
      <c r="Q174" s="178">
        <f t="shared" si="48"/>
        <v>0.8853000000000002</v>
      </c>
      <c r="R174" s="178">
        <f t="shared" si="41"/>
        <v>0.15559299999999998</v>
      </c>
      <c r="S174" s="182">
        <f t="shared" si="49"/>
        <v>1.0408930000000001</v>
      </c>
      <c r="T174" s="11"/>
      <c r="U174" s="27"/>
    </row>
    <row r="175" spans="1:21" s="15" customFormat="1" ht="16.5" customHeight="1" x14ac:dyDescent="0.2">
      <c r="A175" s="188">
        <v>41052</v>
      </c>
      <c r="B175" s="333">
        <v>11.215999999999999</v>
      </c>
      <c r="C175" s="95">
        <f t="shared" si="40"/>
        <v>9.4096089999999997</v>
      </c>
      <c r="D175" s="95">
        <v>2.2000000000000002</v>
      </c>
      <c r="E175" s="95">
        <v>1.5</v>
      </c>
      <c r="F175" s="360">
        <v>171</v>
      </c>
      <c r="G175" s="116">
        <f t="shared" si="42"/>
        <v>0.17100000000000001</v>
      </c>
      <c r="H175" s="360">
        <v>220</v>
      </c>
      <c r="I175" s="360">
        <v>935.39099999999996</v>
      </c>
      <c r="J175" s="116">
        <f t="shared" si="43"/>
        <v>0.93539099999999997</v>
      </c>
      <c r="K175" s="323">
        <f t="shared" si="44"/>
        <v>0.22</v>
      </c>
      <c r="L175" s="359">
        <v>547</v>
      </c>
      <c r="M175" s="95">
        <f t="shared" si="45"/>
        <v>0.54700000000000004</v>
      </c>
      <c r="N175" s="123">
        <f t="shared" si="46"/>
        <v>2.7350000000000003E-2</v>
      </c>
      <c r="O175" s="164">
        <f t="shared" si="47"/>
        <v>0.70000000000000018</v>
      </c>
      <c r="P175" s="347">
        <v>11.29</v>
      </c>
      <c r="Q175" s="178">
        <f t="shared" si="48"/>
        <v>0.8983500000000002</v>
      </c>
      <c r="R175" s="178">
        <f t="shared" si="41"/>
        <v>0.90804099999999999</v>
      </c>
      <c r="S175" s="182">
        <f t="shared" si="49"/>
        <v>1.8063910000000001</v>
      </c>
      <c r="T175" s="11"/>
      <c r="U175" s="27"/>
    </row>
    <row r="176" spans="1:21" s="15" customFormat="1" ht="16.5" customHeight="1" x14ac:dyDescent="0.2">
      <c r="A176" s="188">
        <v>41053</v>
      </c>
      <c r="B176" s="333">
        <v>11.101000000000001</v>
      </c>
      <c r="C176" s="95">
        <f t="shared" si="40"/>
        <v>9.8461020000000001</v>
      </c>
      <c r="D176" s="95">
        <v>2.2000000000000002</v>
      </c>
      <c r="E176" s="95">
        <v>1.5</v>
      </c>
      <c r="F176" s="360">
        <v>171</v>
      </c>
      <c r="G176" s="116">
        <f t="shared" si="42"/>
        <v>0.17100000000000001</v>
      </c>
      <c r="H176" s="360">
        <v>212</v>
      </c>
      <c r="I176" s="360">
        <v>383.89800000000002</v>
      </c>
      <c r="J176" s="116">
        <f t="shared" si="43"/>
        <v>0.38389800000000002</v>
      </c>
      <c r="K176" s="323">
        <f t="shared" si="44"/>
        <v>0.21199999999999999</v>
      </c>
      <c r="L176" s="359">
        <v>213</v>
      </c>
      <c r="M176" s="95">
        <f t="shared" si="45"/>
        <v>0.21299999999999999</v>
      </c>
      <c r="N176" s="123">
        <f t="shared" si="46"/>
        <v>1.065E-2</v>
      </c>
      <c r="O176" s="164">
        <f t="shared" si="47"/>
        <v>0.70000000000000018</v>
      </c>
      <c r="P176" s="347">
        <v>18.72</v>
      </c>
      <c r="Q176" s="178">
        <f t="shared" si="48"/>
        <v>0.88165000000000016</v>
      </c>
      <c r="R176" s="178">
        <f t="shared" si="41"/>
        <v>0.37324800000000002</v>
      </c>
      <c r="S176" s="182">
        <f t="shared" si="49"/>
        <v>1.2548980000000003</v>
      </c>
      <c r="T176" s="11"/>
      <c r="U176" s="27"/>
    </row>
    <row r="177" spans="1:21" s="15" customFormat="1" ht="16.5" customHeight="1" x14ac:dyDescent="0.2">
      <c r="A177" s="188">
        <v>41054</v>
      </c>
      <c r="B177" s="333">
        <v>11.515000000000001</v>
      </c>
      <c r="C177" s="95">
        <f t="shared" si="40"/>
        <v>9.8431770000000007</v>
      </c>
      <c r="D177" s="95">
        <v>2.2000000000000002</v>
      </c>
      <c r="E177" s="95">
        <v>1.5</v>
      </c>
      <c r="F177" s="360">
        <v>171</v>
      </c>
      <c r="G177" s="116">
        <f t="shared" si="42"/>
        <v>0.17100000000000001</v>
      </c>
      <c r="H177" s="360">
        <v>403</v>
      </c>
      <c r="I177" s="360">
        <v>800.82299999999998</v>
      </c>
      <c r="J177" s="116">
        <f t="shared" si="43"/>
        <v>0.80082299999999995</v>
      </c>
      <c r="K177" s="323">
        <f t="shared" si="44"/>
        <v>0.40300000000000002</v>
      </c>
      <c r="L177" s="359">
        <v>381</v>
      </c>
      <c r="M177" s="95">
        <f t="shared" si="45"/>
        <v>0.38100000000000001</v>
      </c>
      <c r="N177" s="123">
        <f t="shared" si="46"/>
        <v>1.9050000000000001E-2</v>
      </c>
      <c r="O177" s="164">
        <f t="shared" si="47"/>
        <v>0.70000000000000018</v>
      </c>
      <c r="P177" s="347">
        <v>13.14</v>
      </c>
      <c r="Q177" s="178">
        <f t="shared" si="48"/>
        <v>0.89005000000000023</v>
      </c>
      <c r="R177" s="178">
        <f t="shared" si="41"/>
        <v>0.78177299999999994</v>
      </c>
      <c r="S177" s="182">
        <f t="shared" si="49"/>
        <v>1.6718230000000003</v>
      </c>
      <c r="T177" s="11"/>
      <c r="U177" s="27"/>
    </row>
    <row r="178" spans="1:21" s="15" customFormat="1" ht="16.5" customHeight="1" x14ac:dyDescent="0.2">
      <c r="A178" s="188">
        <v>41055</v>
      </c>
      <c r="B178" s="333">
        <v>10.798</v>
      </c>
      <c r="C178" s="95">
        <f t="shared" si="40"/>
        <v>9.0961560000000006</v>
      </c>
      <c r="D178" s="95">
        <v>2.2000000000000002</v>
      </c>
      <c r="E178" s="95">
        <v>1.5</v>
      </c>
      <c r="F178" s="360">
        <v>171</v>
      </c>
      <c r="G178" s="116">
        <f t="shared" si="42"/>
        <v>0.17100000000000001</v>
      </c>
      <c r="H178" s="360">
        <v>408</v>
      </c>
      <c r="I178" s="360">
        <v>830.84400000000005</v>
      </c>
      <c r="J178" s="116">
        <f t="shared" si="43"/>
        <v>0.83084400000000003</v>
      </c>
      <c r="K178" s="323">
        <f t="shared" si="44"/>
        <v>0.40799999999999997</v>
      </c>
      <c r="L178" s="359">
        <v>451</v>
      </c>
      <c r="M178" s="95">
        <f t="shared" si="45"/>
        <v>0.45100000000000001</v>
      </c>
      <c r="N178" s="123">
        <f t="shared" si="46"/>
        <v>2.2550000000000001E-2</v>
      </c>
      <c r="O178" s="164">
        <f t="shared" si="47"/>
        <v>0.70000000000000018</v>
      </c>
      <c r="P178" s="347">
        <v>12.19</v>
      </c>
      <c r="Q178" s="178">
        <f t="shared" si="48"/>
        <v>0.89355000000000018</v>
      </c>
      <c r="R178" s="178">
        <f t="shared" si="41"/>
        <v>0.80829400000000007</v>
      </c>
      <c r="S178" s="182">
        <f t="shared" si="49"/>
        <v>1.7018440000000004</v>
      </c>
      <c r="T178" s="11"/>
      <c r="U178" s="27"/>
    </row>
    <row r="179" spans="1:21" s="15" customFormat="1" ht="16.5" customHeight="1" x14ac:dyDescent="0.2">
      <c r="A179" s="188">
        <v>41056</v>
      </c>
      <c r="B179" s="333">
        <v>10.419</v>
      </c>
      <c r="C179" s="95">
        <f t="shared" si="40"/>
        <v>8.6700020000000002</v>
      </c>
      <c r="D179" s="95">
        <v>2.2000000000000002</v>
      </c>
      <c r="E179" s="95">
        <v>1.5</v>
      </c>
      <c r="F179" s="360">
        <v>171</v>
      </c>
      <c r="G179" s="116">
        <f t="shared" si="42"/>
        <v>0.17100000000000001</v>
      </c>
      <c r="H179" s="360">
        <v>410</v>
      </c>
      <c r="I179" s="360">
        <v>877.99800000000005</v>
      </c>
      <c r="J179" s="116">
        <f t="shared" si="43"/>
        <v>0.87799800000000006</v>
      </c>
      <c r="K179" s="323">
        <f t="shared" si="44"/>
        <v>0.41</v>
      </c>
      <c r="L179" s="359">
        <v>399</v>
      </c>
      <c r="M179" s="95">
        <f t="shared" si="45"/>
        <v>0.39900000000000002</v>
      </c>
      <c r="N179" s="123">
        <f t="shared" si="46"/>
        <v>1.9950000000000002E-2</v>
      </c>
      <c r="O179" s="164">
        <f t="shared" si="47"/>
        <v>0.70000000000000018</v>
      </c>
      <c r="P179" s="347">
        <v>10.7</v>
      </c>
      <c r="Q179" s="178">
        <f t="shared" si="48"/>
        <v>0.89095000000000013</v>
      </c>
      <c r="R179" s="178">
        <f t="shared" si="41"/>
        <v>0.85804800000000003</v>
      </c>
      <c r="S179" s="182">
        <f t="shared" si="49"/>
        <v>1.7489980000000003</v>
      </c>
      <c r="T179" s="11"/>
      <c r="U179" s="27"/>
    </row>
    <row r="180" spans="1:21" s="15" customFormat="1" ht="16.5" customHeight="1" x14ac:dyDescent="0.2">
      <c r="A180" s="188">
        <v>41057</v>
      </c>
      <c r="B180" s="333">
        <v>11.504</v>
      </c>
      <c r="C180" s="95">
        <f t="shared" si="40"/>
        <v>9.7218279999999986</v>
      </c>
      <c r="D180" s="95">
        <v>2.2000000000000002</v>
      </c>
      <c r="E180" s="95">
        <v>1.5</v>
      </c>
      <c r="F180" s="360">
        <v>171</v>
      </c>
      <c r="G180" s="116">
        <f t="shared" si="42"/>
        <v>0.17100000000000001</v>
      </c>
      <c r="H180" s="360">
        <v>411</v>
      </c>
      <c r="I180" s="360">
        <v>911.17200000000003</v>
      </c>
      <c r="J180" s="116">
        <f t="shared" si="43"/>
        <v>0.91117199999999998</v>
      </c>
      <c r="K180" s="323">
        <f t="shared" si="44"/>
        <v>0.41099999999999998</v>
      </c>
      <c r="L180" s="359">
        <v>465</v>
      </c>
      <c r="M180" s="95">
        <f t="shared" si="45"/>
        <v>0.46500000000000002</v>
      </c>
      <c r="N180" s="123">
        <f t="shared" si="46"/>
        <v>2.3250000000000003E-2</v>
      </c>
      <c r="O180" s="164">
        <f>D180-E180</f>
        <v>0.70000000000000018</v>
      </c>
      <c r="P180" s="347">
        <v>9.7200000000000006</v>
      </c>
      <c r="Q180" s="178">
        <f>G180+N180+O180</f>
        <v>0.89425000000000021</v>
      </c>
      <c r="R180" s="178">
        <f t="shared" si="41"/>
        <v>0.88792199999999999</v>
      </c>
      <c r="S180" s="182">
        <f t="shared" si="49"/>
        <v>1.7821720000000001</v>
      </c>
      <c r="T180" s="11"/>
      <c r="U180" s="27"/>
    </row>
    <row r="181" spans="1:21" s="15" customFormat="1" ht="16.5" customHeight="1" x14ac:dyDescent="0.2">
      <c r="A181" s="188">
        <v>41058</v>
      </c>
      <c r="B181" s="333">
        <v>11.531000000000001</v>
      </c>
      <c r="C181" s="95">
        <f t="shared" si="40"/>
        <v>9.6474039999999999</v>
      </c>
      <c r="D181" s="95">
        <v>2.2000000000000002</v>
      </c>
      <c r="E181" s="95">
        <v>1.5</v>
      </c>
      <c r="F181" s="360">
        <v>171</v>
      </c>
      <c r="G181" s="116">
        <f t="shared" si="42"/>
        <v>0.17100000000000001</v>
      </c>
      <c r="H181" s="360">
        <v>413</v>
      </c>
      <c r="I181" s="360">
        <v>1012.596</v>
      </c>
      <c r="J181" s="116">
        <f t="shared" si="43"/>
        <v>1.0125960000000001</v>
      </c>
      <c r="K181" s="323">
        <f t="shared" si="44"/>
        <v>0.41299999999999998</v>
      </c>
      <c r="L181" s="359">
        <v>455</v>
      </c>
      <c r="M181" s="95">
        <f t="shared" si="45"/>
        <v>0.45500000000000002</v>
      </c>
      <c r="N181" s="123">
        <f t="shared" si="46"/>
        <v>2.2750000000000003E-2</v>
      </c>
      <c r="O181" s="164">
        <f>D181-E181</f>
        <v>0.70000000000000018</v>
      </c>
      <c r="P181" s="347">
        <v>10.33</v>
      </c>
      <c r="Q181" s="178">
        <f>G181+N181+O181</f>
        <v>0.89375000000000016</v>
      </c>
      <c r="R181" s="178">
        <f t="shared" si="41"/>
        <v>0.989846</v>
      </c>
      <c r="S181" s="182">
        <f t="shared" si="49"/>
        <v>1.8835960000000003</v>
      </c>
      <c r="T181" s="11"/>
      <c r="U181" s="27"/>
    </row>
    <row r="182" spans="1:21" s="15" customFormat="1" ht="16.5" customHeight="1" x14ac:dyDescent="0.2">
      <c r="A182" s="188">
        <v>41059</v>
      </c>
      <c r="B182" s="333">
        <v>10.763999999999999</v>
      </c>
      <c r="C182" s="95">
        <f t="shared" si="40"/>
        <v>9.3157099999999993</v>
      </c>
      <c r="D182" s="95">
        <v>2.2000000000000002</v>
      </c>
      <c r="E182" s="95">
        <v>1.5</v>
      </c>
      <c r="F182" s="360">
        <v>171</v>
      </c>
      <c r="G182" s="116">
        <f t="shared" si="42"/>
        <v>0.17100000000000001</v>
      </c>
      <c r="H182" s="360">
        <v>262</v>
      </c>
      <c r="I182" s="360">
        <v>577.29</v>
      </c>
      <c r="J182" s="116">
        <f t="shared" si="43"/>
        <v>0.57728999999999997</v>
      </c>
      <c r="K182" s="323">
        <f t="shared" si="44"/>
        <v>0.26200000000000001</v>
      </c>
      <c r="L182" s="359">
        <v>391</v>
      </c>
      <c r="M182" s="95">
        <f t="shared" si="45"/>
        <v>0.39100000000000001</v>
      </c>
      <c r="N182" s="123">
        <f t="shared" si="46"/>
        <v>1.9550000000000001E-2</v>
      </c>
      <c r="O182" s="164">
        <f>D182-E182</f>
        <v>0.70000000000000018</v>
      </c>
      <c r="P182" s="347">
        <v>15.53</v>
      </c>
      <c r="Q182" s="178">
        <f>G182+N182+O182</f>
        <v>0.89055000000000017</v>
      </c>
      <c r="R182" s="178">
        <f t="shared" si="41"/>
        <v>0.55774000000000001</v>
      </c>
      <c r="S182" s="182">
        <f t="shared" si="49"/>
        <v>1.4482900000000001</v>
      </c>
      <c r="T182" s="11"/>
      <c r="U182" s="27"/>
    </row>
    <row r="183" spans="1:21" s="15" customFormat="1" ht="16.5" customHeight="1" thickBot="1" x14ac:dyDescent="0.25">
      <c r="A183" s="189">
        <v>41060</v>
      </c>
      <c r="B183" s="334">
        <v>11.045999999999999</v>
      </c>
      <c r="C183" s="153">
        <f t="shared" si="40"/>
        <v>9.548722999999999</v>
      </c>
      <c r="D183" s="153">
        <v>2.2000000000000002</v>
      </c>
      <c r="E183" s="153">
        <v>1.5</v>
      </c>
      <c r="F183" s="363">
        <v>171</v>
      </c>
      <c r="G183" s="152">
        <f t="shared" si="42"/>
        <v>0.17100000000000001</v>
      </c>
      <c r="H183" s="363">
        <v>262</v>
      </c>
      <c r="I183" s="363">
        <v>626.27700000000004</v>
      </c>
      <c r="J183" s="152">
        <f t="shared" si="43"/>
        <v>0.62627700000000008</v>
      </c>
      <c r="K183" s="324">
        <f t="shared" si="44"/>
        <v>0.26200000000000001</v>
      </c>
      <c r="L183" s="362">
        <v>388</v>
      </c>
      <c r="M183" s="153">
        <f t="shared" si="45"/>
        <v>0.38800000000000001</v>
      </c>
      <c r="N183" s="156">
        <f t="shared" si="46"/>
        <v>1.9400000000000001E-2</v>
      </c>
      <c r="O183" s="169">
        <f t="shared" si="47"/>
        <v>0.70000000000000018</v>
      </c>
      <c r="P183" s="371">
        <v>14.39</v>
      </c>
      <c r="Q183" s="190">
        <f t="shared" si="48"/>
        <v>0.89040000000000019</v>
      </c>
      <c r="R183" s="190">
        <f t="shared" si="41"/>
        <v>0.60687700000000011</v>
      </c>
      <c r="S183" s="191">
        <f t="shared" si="49"/>
        <v>1.4972770000000004</v>
      </c>
      <c r="T183" s="11"/>
      <c r="U183" s="27"/>
    </row>
    <row r="184" spans="1:21" s="15" customFormat="1" ht="13.5" thickBot="1" x14ac:dyDescent="0.25">
      <c r="A184" s="171"/>
      <c r="B184" s="331"/>
      <c r="C184" s="246"/>
      <c r="D184" s="203"/>
      <c r="E184" s="203"/>
      <c r="F184" s="327"/>
      <c r="G184" s="173"/>
      <c r="H184" s="315"/>
      <c r="I184" s="315"/>
      <c r="J184" s="246"/>
      <c r="K184" s="315"/>
      <c r="L184" s="374"/>
      <c r="M184" s="246"/>
      <c r="N184" s="171"/>
      <c r="O184" s="173"/>
      <c r="P184" s="349"/>
      <c r="Q184" s="246"/>
      <c r="R184" s="246"/>
      <c r="S184" s="246"/>
      <c r="T184" s="11"/>
      <c r="U184" s="27"/>
    </row>
    <row r="185" spans="1:21" s="15" customFormat="1" ht="36.75" customHeight="1" x14ac:dyDescent="0.2">
      <c r="A185" s="406" t="s">
        <v>0</v>
      </c>
      <c r="B185" s="436" t="s">
        <v>84</v>
      </c>
      <c r="C185" s="406" t="s">
        <v>7</v>
      </c>
      <c r="D185" s="422" t="s">
        <v>9</v>
      </c>
      <c r="E185" s="422" t="s">
        <v>32</v>
      </c>
      <c r="F185" s="438" t="s">
        <v>12</v>
      </c>
      <c r="G185" s="406" t="s">
        <v>12</v>
      </c>
      <c r="H185" s="438" t="s">
        <v>11</v>
      </c>
      <c r="I185" s="325" t="s">
        <v>73</v>
      </c>
      <c r="J185" s="422" t="s">
        <v>82</v>
      </c>
      <c r="K185" s="438" t="s">
        <v>74</v>
      </c>
      <c r="L185" s="440" t="s">
        <v>15</v>
      </c>
      <c r="M185" s="422" t="s">
        <v>75</v>
      </c>
      <c r="N185" s="422" t="s">
        <v>76</v>
      </c>
      <c r="O185" s="431" t="s">
        <v>77</v>
      </c>
      <c r="P185" s="434" t="s">
        <v>85</v>
      </c>
      <c r="Q185" s="422" t="s">
        <v>79</v>
      </c>
      <c r="R185" s="422" t="s">
        <v>80</v>
      </c>
      <c r="S185" s="422" t="s">
        <v>81</v>
      </c>
      <c r="T185" s="11"/>
      <c r="U185" s="27"/>
    </row>
    <row r="186" spans="1:21" s="15" customFormat="1" ht="11.25" customHeight="1" x14ac:dyDescent="0.2">
      <c r="A186" s="407"/>
      <c r="B186" s="437"/>
      <c r="C186" s="407"/>
      <c r="D186" s="425"/>
      <c r="E186" s="425"/>
      <c r="F186" s="443"/>
      <c r="G186" s="413"/>
      <c r="H186" s="439"/>
      <c r="I186" s="326"/>
      <c r="J186" s="423"/>
      <c r="K186" s="439"/>
      <c r="L186" s="441"/>
      <c r="M186" s="423"/>
      <c r="N186" s="423"/>
      <c r="O186" s="432"/>
      <c r="P186" s="435"/>
      <c r="Q186" s="423"/>
      <c r="R186" s="423"/>
      <c r="S186" s="423"/>
      <c r="T186" s="11"/>
      <c r="U186" s="27"/>
    </row>
    <row r="187" spans="1:21" s="15" customFormat="1" ht="12" customHeight="1" thickBot="1" x14ac:dyDescent="0.25">
      <c r="A187" s="418"/>
      <c r="B187" s="437"/>
      <c r="C187" s="407"/>
      <c r="D187" s="425"/>
      <c r="E187" s="425"/>
      <c r="F187" s="443"/>
      <c r="G187" s="413"/>
      <c r="H187" s="439"/>
      <c r="I187" s="326"/>
      <c r="J187" s="423"/>
      <c r="K187" s="439"/>
      <c r="L187" s="441"/>
      <c r="M187" s="423"/>
      <c r="N187" s="442"/>
      <c r="O187" s="432"/>
      <c r="P187" s="435"/>
      <c r="Q187" s="423"/>
      <c r="R187" s="423"/>
      <c r="S187" s="423"/>
      <c r="T187" s="11"/>
      <c r="U187" s="27"/>
    </row>
    <row r="188" spans="1:21" s="15" customFormat="1" ht="16.5" customHeight="1" x14ac:dyDescent="0.2">
      <c r="A188" s="185">
        <v>41061</v>
      </c>
      <c r="B188" s="332">
        <v>11.234999999999999</v>
      </c>
      <c r="C188" s="119">
        <f t="shared" ref="C188:C217" si="50">B188-S188</f>
        <v>8.9417869999999997</v>
      </c>
      <c r="D188" s="119">
        <v>3.3</v>
      </c>
      <c r="E188" s="119">
        <v>1.9</v>
      </c>
      <c r="F188" s="358">
        <v>171.27500000000001</v>
      </c>
      <c r="G188" s="118">
        <f>F188/1000</f>
        <v>0.17127500000000001</v>
      </c>
      <c r="H188" s="358">
        <v>310</v>
      </c>
      <c r="I188" s="358">
        <v>721.93799999999999</v>
      </c>
      <c r="J188" s="118">
        <f>I188/1000</f>
        <v>0.72193799999999997</v>
      </c>
      <c r="K188" s="322">
        <f>H188/1000</f>
        <v>0.31</v>
      </c>
      <c r="L188" s="357">
        <v>403</v>
      </c>
      <c r="M188" s="119">
        <f>L188/1000</f>
        <v>0.40300000000000002</v>
      </c>
      <c r="N188" s="120">
        <f>M188*0.05</f>
        <v>2.0150000000000001E-2</v>
      </c>
      <c r="O188" s="161">
        <f>D188-E188</f>
        <v>1.4</v>
      </c>
      <c r="P188" s="352">
        <v>13.28</v>
      </c>
      <c r="Q188" s="177">
        <f>G188+N188+O188</f>
        <v>1.5914249999999999</v>
      </c>
      <c r="R188" s="223">
        <f t="shared" ref="R188:R217" si="51">IF(J188&lt;N188, "0.00", J188-N188)</f>
        <v>0.70178799999999997</v>
      </c>
      <c r="S188" s="181">
        <f>Q188+R188</f>
        <v>2.2932129999999997</v>
      </c>
      <c r="T188" s="11"/>
      <c r="U188" s="27"/>
    </row>
    <row r="189" spans="1:21" s="15" customFormat="1" ht="16.5" customHeight="1" x14ac:dyDescent="0.2">
      <c r="A189" s="188">
        <v>41062</v>
      </c>
      <c r="B189" s="333">
        <v>11.222</v>
      </c>
      <c r="C189" s="95">
        <f t="shared" si="50"/>
        <v>8.9302649999999986</v>
      </c>
      <c r="D189" s="95">
        <v>3.3</v>
      </c>
      <c r="E189" s="95">
        <v>1.9</v>
      </c>
      <c r="F189" s="360">
        <v>171</v>
      </c>
      <c r="G189" s="116">
        <f t="shared" ref="G189:G217" si="52">F189/1000</f>
        <v>0.17100000000000001</v>
      </c>
      <c r="H189" s="360">
        <v>290</v>
      </c>
      <c r="I189" s="360">
        <v>720.73500000000001</v>
      </c>
      <c r="J189" s="116">
        <f t="shared" ref="J189:J217" si="53">I189/1000</f>
        <v>0.72073500000000001</v>
      </c>
      <c r="K189" s="323">
        <f t="shared" ref="K189:K217" si="54">H189/1000</f>
        <v>0.28999999999999998</v>
      </c>
      <c r="L189" s="359">
        <v>441</v>
      </c>
      <c r="M189" s="95">
        <f t="shared" ref="M189:M217" si="55">L189/1000</f>
        <v>0.441</v>
      </c>
      <c r="N189" s="123">
        <f t="shared" ref="N189:N217" si="56">M189*0.05</f>
        <v>2.205E-2</v>
      </c>
      <c r="O189" s="164">
        <f t="shared" ref="O189:O214" si="57">D189-E189</f>
        <v>1.4</v>
      </c>
      <c r="P189" s="329">
        <v>11.95</v>
      </c>
      <c r="Q189" s="178">
        <f t="shared" ref="Q189:Q214" si="58">G189+N189+O189</f>
        <v>1.5930499999999999</v>
      </c>
      <c r="R189" s="178">
        <f t="shared" si="51"/>
        <v>0.698685</v>
      </c>
      <c r="S189" s="182">
        <f>Q189+R189</f>
        <v>2.2917350000000001</v>
      </c>
      <c r="T189" s="11"/>
      <c r="U189" s="27"/>
    </row>
    <row r="190" spans="1:21" s="15" customFormat="1" ht="16.5" customHeight="1" x14ac:dyDescent="0.2">
      <c r="A190" s="188">
        <v>41063</v>
      </c>
      <c r="B190" s="333">
        <v>11.394</v>
      </c>
      <c r="C190" s="95">
        <f t="shared" si="50"/>
        <v>9.0261430000000011</v>
      </c>
      <c r="D190" s="95">
        <v>3.3</v>
      </c>
      <c r="E190" s="95">
        <v>1.9</v>
      </c>
      <c r="F190" s="360">
        <v>171</v>
      </c>
      <c r="G190" s="116">
        <f t="shared" si="52"/>
        <v>0.17100000000000001</v>
      </c>
      <c r="H190" s="360">
        <v>309</v>
      </c>
      <c r="I190" s="360">
        <v>796.85699999999997</v>
      </c>
      <c r="J190" s="116">
        <f t="shared" si="53"/>
        <v>0.79685699999999993</v>
      </c>
      <c r="K190" s="323">
        <f t="shared" si="54"/>
        <v>0.309</v>
      </c>
      <c r="L190" s="359">
        <v>450</v>
      </c>
      <c r="M190" s="95">
        <f t="shared" si="55"/>
        <v>0.45</v>
      </c>
      <c r="N190" s="123">
        <f t="shared" si="56"/>
        <v>2.2500000000000003E-2</v>
      </c>
      <c r="O190" s="164">
        <f t="shared" si="57"/>
        <v>1.4</v>
      </c>
      <c r="P190" s="329">
        <v>11.22</v>
      </c>
      <c r="Q190" s="178">
        <f t="shared" si="58"/>
        <v>1.5934999999999999</v>
      </c>
      <c r="R190" s="178">
        <f t="shared" si="51"/>
        <v>0.77435699999999996</v>
      </c>
      <c r="S190" s="182">
        <f t="shared" ref="S190:S217" si="59">Q190+R190</f>
        <v>2.3678569999999999</v>
      </c>
      <c r="T190" s="11"/>
      <c r="U190" s="27"/>
    </row>
    <row r="191" spans="1:21" s="15" customFormat="1" ht="16.5" customHeight="1" x14ac:dyDescent="0.2">
      <c r="A191" s="188">
        <v>41064</v>
      </c>
      <c r="B191" s="333">
        <v>11.951000000000001</v>
      </c>
      <c r="C191" s="95">
        <f t="shared" si="50"/>
        <v>9.7290600000000005</v>
      </c>
      <c r="D191" s="95">
        <v>3.3</v>
      </c>
      <c r="E191" s="95">
        <v>1.9</v>
      </c>
      <c r="F191" s="360">
        <v>171</v>
      </c>
      <c r="G191" s="116">
        <f t="shared" si="52"/>
        <v>0.17100000000000001</v>
      </c>
      <c r="H191" s="360">
        <v>211</v>
      </c>
      <c r="I191" s="360">
        <v>650.94000000000005</v>
      </c>
      <c r="J191" s="116">
        <f t="shared" si="53"/>
        <v>0.65094000000000007</v>
      </c>
      <c r="K191" s="323">
        <f t="shared" si="54"/>
        <v>0.21099999999999999</v>
      </c>
      <c r="L191" s="359">
        <v>426</v>
      </c>
      <c r="M191" s="95">
        <f t="shared" si="55"/>
        <v>0.42599999999999999</v>
      </c>
      <c r="N191" s="123">
        <f t="shared" si="56"/>
        <v>2.1299999999999999E-2</v>
      </c>
      <c r="O191" s="164">
        <f t="shared" si="57"/>
        <v>1.4</v>
      </c>
      <c r="P191" s="329">
        <v>11.36</v>
      </c>
      <c r="Q191" s="178">
        <f t="shared" si="58"/>
        <v>1.5922999999999998</v>
      </c>
      <c r="R191" s="178">
        <f t="shared" si="51"/>
        <v>0.62964000000000009</v>
      </c>
      <c r="S191" s="182">
        <f t="shared" si="59"/>
        <v>2.22194</v>
      </c>
      <c r="T191" s="11"/>
      <c r="U191" s="27"/>
    </row>
    <row r="192" spans="1:21" s="15" customFormat="1" ht="16.5" customHeight="1" x14ac:dyDescent="0.2">
      <c r="A192" s="188">
        <v>41065</v>
      </c>
      <c r="B192" s="333">
        <v>11.21</v>
      </c>
      <c r="C192" s="95">
        <f t="shared" si="50"/>
        <v>9.1497390000000003</v>
      </c>
      <c r="D192" s="95">
        <v>3.3</v>
      </c>
      <c r="E192" s="95">
        <v>1.9</v>
      </c>
      <c r="F192" s="360">
        <v>169.083</v>
      </c>
      <c r="G192" s="116">
        <f t="shared" si="52"/>
        <v>0.16908300000000001</v>
      </c>
      <c r="H192" s="360">
        <v>112</v>
      </c>
      <c r="I192" s="360">
        <v>491.178</v>
      </c>
      <c r="J192" s="116">
        <f t="shared" si="53"/>
        <v>0.491178</v>
      </c>
      <c r="K192" s="323">
        <f t="shared" si="54"/>
        <v>0.112</v>
      </c>
      <c r="L192" s="359">
        <v>446</v>
      </c>
      <c r="M192" s="95">
        <f t="shared" si="55"/>
        <v>0.44600000000000001</v>
      </c>
      <c r="N192" s="123">
        <f t="shared" si="56"/>
        <v>2.23E-2</v>
      </c>
      <c r="O192" s="164">
        <f t="shared" si="57"/>
        <v>1.4</v>
      </c>
      <c r="P192" s="329">
        <v>11.44</v>
      </c>
      <c r="Q192" s="178">
        <f t="shared" si="58"/>
        <v>1.591383</v>
      </c>
      <c r="R192" s="178">
        <f t="shared" si="51"/>
        <v>0.46887800000000002</v>
      </c>
      <c r="S192" s="182">
        <f t="shared" si="59"/>
        <v>2.0602610000000001</v>
      </c>
      <c r="T192" s="11"/>
      <c r="U192" s="27"/>
    </row>
    <row r="193" spans="1:21" s="15" customFormat="1" ht="16.5" customHeight="1" x14ac:dyDescent="0.2">
      <c r="A193" s="188">
        <v>41066</v>
      </c>
      <c r="B193" s="333">
        <v>11.074</v>
      </c>
      <c r="C193" s="95">
        <f t="shared" si="50"/>
        <v>8.8813430000000011</v>
      </c>
      <c r="D193" s="95">
        <v>3.3</v>
      </c>
      <c r="E193" s="95">
        <v>1.9</v>
      </c>
      <c r="F193" s="360">
        <v>171.30600000000001</v>
      </c>
      <c r="G193" s="116">
        <f t="shared" si="52"/>
        <v>0.17130600000000001</v>
      </c>
      <c r="H193" s="360">
        <v>110</v>
      </c>
      <c r="I193" s="360">
        <v>621.351</v>
      </c>
      <c r="J193" s="116">
        <f t="shared" si="53"/>
        <v>0.62135099999999999</v>
      </c>
      <c r="K193" s="323">
        <f t="shared" si="54"/>
        <v>0.11</v>
      </c>
      <c r="L193" s="359">
        <v>442</v>
      </c>
      <c r="M193" s="95">
        <f t="shared" si="55"/>
        <v>0.442</v>
      </c>
      <c r="N193" s="123">
        <f t="shared" si="56"/>
        <v>2.2100000000000002E-2</v>
      </c>
      <c r="O193" s="164">
        <f t="shared" si="57"/>
        <v>1.4</v>
      </c>
      <c r="P193" s="329">
        <v>11.13</v>
      </c>
      <c r="Q193" s="178">
        <f t="shared" si="58"/>
        <v>1.5934059999999999</v>
      </c>
      <c r="R193" s="178">
        <f t="shared" si="51"/>
        <v>0.59925099999999998</v>
      </c>
      <c r="S193" s="182">
        <f t="shared" si="59"/>
        <v>2.1926569999999996</v>
      </c>
      <c r="T193" s="11"/>
      <c r="U193" s="27"/>
    </row>
    <row r="194" spans="1:21" s="15" customFormat="1" ht="16.5" customHeight="1" x14ac:dyDescent="0.2">
      <c r="A194" s="188">
        <v>41067</v>
      </c>
      <c r="B194" s="333">
        <v>11.419</v>
      </c>
      <c r="C194" s="95">
        <f t="shared" si="50"/>
        <v>9.1847209999999997</v>
      </c>
      <c r="D194" s="95">
        <v>3.3</v>
      </c>
      <c r="E194" s="95">
        <v>1.9</v>
      </c>
      <c r="F194" s="360">
        <v>186.13200000000001</v>
      </c>
      <c r="G194" s="116">
        <f t="shared" si="52"/>
        <v>0.18613199999999999</v>
      </c>
      <c r="H194" s="360">
        <v>111</v>
      </c>
      <c r="I194" s="360">
        <v>648.14700000000005</v>
      </c>
      <c r="J194" s="116">
        <f t="shared" si="53"/>
        <v>0.64814700000000003</v>
      </c>
      <c r="K194" s="323">
        <f t="shared" si="54"/>
        <v>0.111</v>
      </c>
      <c r="L194" s="359">
        <v>460</v>
      </c>
      <c r="M194" s="95">
        <f t="shared" si="55"/>
        <v>0.46</v>
      </c>
      <c r="N194" s="123">
        <f t="shared" si="56"/>
        <v>2.3000000000000003E-2</v>
      </c>
      <c r="O194" s="164">
        <f t="shared" si="57"/>
        <v>1.4</v>
      </c>
      <c r="P194" s="329">
        <v>10.77</v>
      </c>
      <c r="Q194" s="178">
        <f t="shared" si="58"/>
        <v>1.6091319999999998</v>
      </c>
      <c r="R194" s="178">
        <f t="shared" si="51"/>
        <v>0.62514700000000001</v>
      </c>
      <c r="S194" s="182">
        <f t="shared" si="59"/>
        <v>2.2342789999999999</v>
      </c>
      <c r="T194" s="11"/>
      <c r="U194" s="27"/>
    </row>
    <row r="195" spans="1:21" s="15" customFormat="1" ht="16.5" customHeight="1" x14ac:dyDescent="0.2">
      <c r="A195" s="188">
        <v>41068</v>
      </c>
      <c r="B195" s="333">
        <v>12.085000000000001</v>
      </c>
      <c r="C195" s="95">
        <f t="shared" si="50"/>
        <v>10.032533000000001</v>
      </c>
      <c r="D195" s="95">
        <v>3.3</v>
      </c>
      <c r="E195" s="95">
        <v>1.9</v>
      </c>
      <c r="F195" s="360">
        <v>197.02199999999999</v>
      </c>
      <c r="G195" s="116">
        <f t="shared" si="52"/>
        <v>0.197022</v>
      </c>
      <c r="H195" s="360">
        <v>143</v>
      </c>
      <c r="I195" s="360">
        <v>455.44499999999999</v>
      </c>
      <c r="J195" s="116">
        <f t="shared" si="53"/>
        <v>0.45544499999999999</v>
      </c>
      <c r="K195" s="323">
        <f t="shared" si="54"/>
        <v>0.14299999999999999</v>
      </c>
      <c r="L195" s="359">
        <v>458</v>
      </c>
      <c r="M195" s="95">
        <f t="shared" si="55"/>
        <v>0.45800000000000002</v>
      </c>
      <c r="N195" s="123">
        <f t="shared" si="56"/>
        <v>2.2900000000000004E-2</v>
      </c>
      <c r="O195" s="164">
        <f t="shared" si="57"/>
        <v>1.4</v>
      </c>
      <c r="P195" s="329">
        <v>10.46</v>
      </c>
      <c r="Q195" s="178">
        <f t="shared" si="58"/>
        <v>1.6199219999999999</v>
      </c>
      <c r="R195" s="178">
        <f t="shared" si="51"/>
        <v>0.43254499999999996</v>
      </c>
      <c r="S195" s="182">
        <f t="shared" si="59"/>
        <v>2.052467</v>
      </c>
      <c r="T195" s="11"/>
      <c r="U195" s="27"/>
    </row>
    <row r="196" spans="1:21" s="15" customFormat="1" ht="16.5" customHeight="1" x14ac:dyDescent="0.2">
      <c r="A196" s="188">
        <v>41069</v>
      </c>
      <c r="B196" s="333">
        <v>12.613</v>
      </c>
      <c r="C196" s="95">
        <f t="shared" si="50"/>
        <v>10.979818999999999</v>
      </c>
      <c r="D196" s="95">
        <v>3.3</v>
      </c>
      <c r="E196" s="95">
        <v>1.9</v>
      </c>
      <c r="F196" s="360">
        <v>209.43100000000001</v>
      </c>
      <c r="G196" s="116">
        <f t="shared" si="52"/>
        <v>0.20943100000000001</v>
      </c>
      <c r="H196" s="360">
        <v>210</v>
      </c>
      <c r="I196" s="360">
        <v>0</v>
      </c>
      <c r="J196" s="116">
        <f t="shared" si="53"/>
        <v>0</v>
      </c>
      <c r="K196" s="323">
        <f t="shared" si="54"/>
        <v>0.21</v>
      </c>
      <c r="L196" s="359">
        <v>475</v>
      </c>
      <c r="M196" s="95">
        <f t="shared" si="55"/>
        <v>0.47499999999999998</v>
      </c>
      <c r="N196" s="123">
        <f t="shared" si="56"/>
        <v>2.375E-2</v>
      </c>
      <c r="O196" s="164">
        <f t="shared" si="57"/>
        <v>1.4</v>
      </c>
      <c r="P196" s="329">
        <v>9.85</v>
      </c>
      <c r="Q196" s="178">
        <f t="shared" si="58"/>
        <v>1.633181</v>
      </c>
      <c r="R196" s="178" t="str">
        <f t="shared" si="51"/>
        <v>0.00</v>
      </c>
      <c r="S196" s="182">
        <f t="shared" si="59"/>
        <v>1.633181</v>
      </c>
      <c r="T196" s="11"/>
      <c r="U196" s="27"/>
    </row>
    <row r="197" spans="1:21" s="15" customFormat="1" ht="16.5" customHeight="1" x14ac:dyDescent="0.2">
      <c r="A197" s="188">
        <v>41070</v>
      </c>
      <c r="B197" s="333">
        <v>11.766</v>
      </c>
      <c r="C197" s="95">
        <f t="shared" si="50"/>
        <v>8.5130149999999993</v>
      </c>
      <c r="D197" s="95">
        <v>3.3</v>
      </c>
      <c r="E197" s="95">
        <v>1.9</v>
      </c>
      <c r="F197" s="360">
        <v>219.917</v>
      </c>
      <c r="G197" s="116">
        <f t="shared" si="52"/>
        <v>0.219917</v>
      </c>
      <c r="H197" s="360">
        <v>212</v>
      </c>
      <c r="I197" s="360">
        <v>1633.068</v>
      </c>
      <c r="J197" s="116">
        <f t="shared" si="53"/>
        <v>1.633068</v>
      </c>
      <c r="K197" s="323">
        <f t="shared" si="54"/>
        <v>0.21199999999999999</v>
      </c>
      <c r="L197" s="359">
        <v>623</v>
      </c>
      <c r="M197" s="95">
        <f t="shared" si="55"/>
        <v>0.623</v>
      </c>
      <c r="N197" s="123">
        <f t="shared" si="56"/>
        <v>3.1150000000000001E-2</v>
      </c>
      <c r="O197" s="164">
        <f t="shared" si="57"/>
        <v>1.4</v>
      </c>
      <c r="P197" s="329">
        <v>9.65</v>
      </c>
      <c r="Q197" s="178">
        <f t="shared" si="58"/>
        <v>1.6510669999999998</v>
      </c>
      <c r="R197" s="178">
        <f t="shared" si="51"/>
        <v>1.601918</v>
      </c>
      <c r="S197" s="182">
        <f t="shared" si="59"/>
        <v>3.2529849999999998</v>
      </c>
      <c r="T197" s="11"/>
      <c r="U197" s="27"/>
    </row>
    <row r="198" spans="1:21" s="15" customFormat="1" ht="16.5" customHeight="1" x14ac:dyDescent="0.2">
      <c r="A198" s="188">
        <v>41071</v>
      </c>
      <c r="B198" s="333">
        <v>12.122</v>
      </c>
      <c r="C198" s="95">
        <f t="shared" si="50"/>
        <v>9.6368620000000007</v>
      </c>
      <c r="D198" s="95">
        <v>3.3</v>
      </c>
      <c r="E198" s="95">
        <v>1.9</v>
      </c>
      <c r="F198" s="360">
        <v>182.93600000000001</v>
      </c>
      <c r="G198" s="116">
        <f t="shared" si="52"/>
        <v>0.18293600000000002</v>
      </c>
      <c r="H198" s="360">
        <v>208</v>
      </c>
      <c r="I198" s="360">
        <v>902.202</v>
      </c>
      <c r="J198" s="116">
        <f t="shared" si="53"/>
        <v>0.90220199999999995</v>
      </c>
      <c r="K198" s="323">
        <f t="shared" si="54"/>
        <v>0.20799999999999999</v>
      </c>
      <c r="L198" s="359">
        <v>640</v>
      </c>
      <c r="M198" s="95">
        <f t="shared" si="55"/>
        <v>0.64</v>
      </c>
      <c r="N198" s="123">
        <f t="shared" si="56"/>
        <v>3.2000000000000001E-2</v>
      </c>
      <c r="O198" s="164">
        <f t="shared" si="57"/>
        <v>1.4</v>
      </c>
      <c r="P198" s="329">
        <v>10.1</v>
      </c>
      <c r="Q198" s="178">
        <f t="shared" si="58"/>
        <v>1.6149359999999999</v>
      </c>
      <c r="R198" s="178">
        <f t="shared" si="51"/>
        <v>0.87020199999999992</v>
      </c>
      <c r="S198" s="182">
        <f t="shared" si="59"/>
        <v>2.4851380000000001</v>
      </c>
      <c r="T198" s="11"/>
      <c r="U198" s="27"/>
    </row>
    <row r="199" spans="1:21" s="15" customFormat="1" ht="16.5" customHeight="1" x14ac:dyDescent="0.2">
      <c r="A199" s="188">
        <v>41072</v>
      </c>
      <c r="B199" s="333">
        <v>11.808</v>
      </c>
      <c r="C199" s="95">
        <f t="shared" si="50"/>
        <v>9.693028</v>
      </c>
      <c r="D199" s="95">
        <v>3.3</v>
      </c>
      <c r="E199" s="95">
        <v>1.9</v>
      </c>
      <c r="F199" s="360">
        <v>171.261</v>
      </c>
      <c r="G199" s="116">
        <f t="shared" si="52"/>
        <v>0.171261</v>
      </c>
      <c r="H199" s="360">
        <v>15</v>
      </c>
      <c r="I199" s="360">
        <v>543.71100000000001</v>
      </c>
      <c r="J199" s="116">
        <f t="shared" si="53"/>
        <v>0.54371100000000006</v>
      </c>
      <c r="K199" s="323">
        <f t="shared" si="54"/>
        <v>1.4999999999999999E-2</v>
      </c>
      <c r="L199" s="359">
        <v>638</v>
      </c>
      <c r="M199" s="95">
        <f t="shared" si="55"/>
        <v>0.63800000000000001</v>
      </c>
      <c r="N199" s="123">
        <f t="shared" si="56"/>
        <v>3.1900000000000005E-2</v>
      </c>
      <c r="O199" s="164">
        <f t="shared" si="57"/>
        <v>1.4</v>
      </c>
      <c r="P199" s="329">
        <v>10.75</v>
      </c>
      <c r="Q199" s="178">
        <f t="shared" si="58"/>
        <v>1.6031609999999998</v>
      </c>
      <c r="R199" s="178">
        <f t="shared" si="51"/>
        <v>0.51181100000000002</v>
      </c>
      <c r="S199" s="182">
        <f t="shared" si="59"/>
        <v>2.1149719999999999</v>
      </c>
      <c r="T199" s="11"/>
      <c r="U199" s="27"/>
    </row>
    <row r="200" spans="1:21" s="15" customFormat="1" ht="16.5" customHeight="1" x14ac:dyDescent="0.2">
      <c r="A200" s="188">
        <v>41073</v>
      </c>
      <c r="B200" s="333">
        <v>13.302</v>
      </c>
      <c r="C200" s="95">
        <f t="shared" si="50"/>
        <v>9.983663</v>
      </c>
      <c r="D200" s="95">
        <v>3.3</v>
      </c>
      <c r="E200" s="95">
        <v>1.9</v>
      </c>
      <c r="F200" s="360">
        <v>194.77699999999999</v>
      </c>
      <c r="G200" s="116">
        <f t="shared" si="52"/>
        <v>0.19477699999999998</v>
      </c>
      <c r="H200" s="360">
        <v>762</v>
      </c>
      <c r="I200" s="360">
        <v>1723.56</v>
      </c>
      <c r="J200" s="116">
        <f t="shared" si="53"/>
        <v>1.72356</v>
      </c>
      <c r="K200" s="323">
        <f t="shared" si="54"/>
        <v>0.76200000000000001</v>
      </c>
      <c r="L200" s="359">
        <v>609</v>
      </c>
      <c r="M200" s="95">
        <f t="shared" si="55"/>
        <v>0.60899999999999999</v>
      </c>
      <c r="N200" s="123">
        <f t="shared" si="56"/>
        <v>3.0450000000000001E-2</v>
      </c>
      <c r="O200" s="164">
        <f t="shared" si="57"/>
        <v>1.4</v>
      </c>
      <c r="P200" s="329">
        <v>10.119999999999999</v>
      </c>
      <c r="Q200" s="178">
        <f t="shared" si="58"/>
        <v>1.625227</v>
      </c>
      <c r="R200" s="178">
        <f t="shared" si="51"/>
        <v>1.6931099999999999</v>
      </c>
      <c r="S200" s="182">
        <f t="shared" si="59"/>
        <v>3.3183369999999996</v>
      </c>
      <c r="T200" s="11"/>
      <c r="U200" s="27"/>
    </row>
    <row r="201" spans="1:21" s="15" customFormat="1" ht="16.5" customHeight="1" x14ac:dyDescent="0.2">
      <c r="A201" s="188">
        <v>41074</v>
      </c>
      <c r="B201" s="333">
        <v>12.436</v>
      </c>
      <c r="C201" s="95">
        <f t="shared" si="50"/>
        <v>9.7045159999999999</v>
      </c>
      <c r="D201" s="95">
        <v>3.3</v>
      </c>
      <c r="E201" s="95">
        <v>1.9</v>
      </c>
      <c r="F201" s="360">
        <v>179.898</v>
      </c>
      <c r="G201" s="116">
        <f t="shared" si="52"/>
        <v>0.179898</v>
      </c>
      <c r="H201" s="360">
        <v>329</v>
      </c>
      <c r="I201" s="360">
        <v>1151.586</v>
      </c>
      <c r="J201" s="116">
        <f t="shared" si="53"/>
        <v>1.151586</v>
      </c>
      <c r="K201" s="323">
        <f t="shared" si="54"/>
        <v>0.32900000000000001</v>
      </c>
      <c r="L201" s="359">
        <v>638</v>
      </c>
      <c r="M201" s="95">
        <f t="shared" si="55"/>
        <v>0.63800000000000001</v>
      </c>
      <c r="N201" s="123">
        <f t="shared" si="56"/>
        <v>3.1900000000000005E-2</v>
      </c>
      <c r="O201" s="164">
        <f t="shared" si="57"/>
        <v>1.4</v>
      </c>
      <c r="P201" s="329">
        <v>9.61</v>
      </c>
      <c r="Q201" s="178">
        <f t="shared" si="58"/>
        <v>1.6117979999999998</v>
      </c>
      <c r="R201" s="178">
        <f t="shared" si="51"/>
        <v>1.119686</v>
      </c>
      <c r="S201" s="182">
        <f t="shared" si="59"/>
        <v>2.731484</v>
      </c>
      <c r="T201" s="11"/>
      <c r="U201" s="27"/>
    </row>
    <row r="202" spans="1:21" s="15" customFormat="1" ht="16.5" customHeight="1" x14ac:dyDescent="0.2">
      <c r="A202" s="188">
        <v>41075</v>
      </c>
      <c r="B202" s="333">
        <v>12.602</v>
      </c>
      <c r="C202" s="95">
        <f t="shared" si="50"/>
        <v>9.8349970000000013</v>
      </c>
      <c r="D202" s="95">
        <v>3.3</v>
      </c>
      <c r="E202" s="95">
        <v>1.9</v>
      </c>
      <c r="F202" s="360">
        <v>200.12</v>
      </c>
      <c r="G202" s="116">
        <f t="shared" si="52"/>
        <v>0.20011999999999999</v>
      </c>
      <c r="H202" s="360">
        <v>937</v>
      </c>
      <c r="I202" s="360">
        <v>1166.883</v>
      </c>
      <c r="J202" s="116">
        <f t="shared" si="53"/>
        <v>1.1668830000000001</v>
      </c>
      <c r="K202" s="323">
        <f t="shared" si="54"/>
        <v>0.93700000000000006</v>
      </c>
      <c r="L202" s="359">
        <v>572</v>
      </c>
      <c r="M202" s="95">
        <f t="shared" si="55"/>
        <v>0.57199999999999995</v>
      </c>
      <c r="N202" s="123">
        <f t="shared" si="56"/>
        <v>2.86E-2</v>
      </c>
      <c r="O202" s="164">
        <f t="shared" si="57"/>
        <v>1.4</v>
      </c>
      <c r="P202" s="329">
        <v>9.32</v>
      </c>
      <c r="Q202" s="178">
        <f t="shared" si="58"/>
        <v>1.6287199999999999</v>
      </c>
      <c r="R202" s="178">
        <f t="shared" si="51"/>
        <v>1.1382830000000002</v>
      </c>
      <c r="S202" s="182">
        <f t="shared" si="59"/>
        <v>2.7670029999999999</v>
      </c>
      <c r="T202" s="11"/>
      <c r="U202" s="27"/>
    </row>
    <row r="203" spans="1:21" s="15" customFormat="1" ht="16.5" customHeight="1" x14ac:dyDescent="0.2">
      <c r="A203" s="188">
        <v>41076</v>
      </c>
      <c r="B203" s="333">
        <v>12.837999999999999</v>
      </c>
      <c r="C203" s="95">
        <f t="shared" si="50"/>
        <v>9.8659189999999981</v>
      </c>
      <c r="D203" s="95">
        <v>3.3</v>
      </c>
      <c r="E203" s="95">
        <v>1.9</v>
      </c>
      <c r="F203" s="360">
        <v>224.82599999999999</v>
      </c>
      <c r="G203" s="116">
        <f t="shared" si="52"/>
        <v>0.224826</v>
      </c>
      <c r="H203" s="360">
        <v>1010</v>
      </c>
      <c r="I203" s="360">
        <v>1347.2550000000001</v>
      </c>
      <c r="J203" s="116">
        <f t="shared" si="53"/>
        <v>1.3472550000000001</v>
      </c>
      <c r="K203" s="323">
        <f t="shared" si="54"/>
        <v>1.01</v>
      </c>
      <c r="L203" s="359">
        <v>356</v>
      </c>
      <c r="M203" s="95">
        <f t="shared" si="55"/>
        <v>0.35599999999999998</v>
      </c>
      <c r="N203" s="123">
        <f t="shared" si="56"/>
        <v>1.78E-2</v>
      </c>
      <c r="O203" s="164">
        <f t="shared" si="57"/>
        <v>1.4</v>
      </c>
      <c r="P203" s="329">
        <v>9.02</v>
      </c>
      <c r="Q203" s="178">
        <f t="shared" si="58"/>
        <v>1.6426259999999999</v>
      </c>
      <c r="R203" s="178">
        <f t="shared" si="51"/>
        <v>1.3294550000000001</v>
      </c>
      <c r="S203" s="182">
        <f t="shared" si="59"/>
        <v>2.9720810000000002</v>
      </c>
      <c r="T203" s="11"/>
      <c r="U203" s="27"/>
    </row>
    <row r="204" spans="1:21" s="15" customFormat="1" ht="16.5" customHeight="1" x14ac:dyDescent="0.2">
      <c r="A204" s="188">
        <v>41077</v>
      </c>
      <c r="B204" s="333">
        <v>12.638</v>
      </c>
      <c r="C204" s="95">
        <f t="shared" si="50"/>
        <v>10.317755999999999</v>
      </c>
      <c r="D204" s="95">
        <v>3.3</v>
      </c>
      <c r="E204" s="95">
        <v>1.9</v>
      </c>
      <c r="F204" s="360">
        <v>234.459</v>
      </c>
      <c r="G204" s="116">
        <f t="shared" si="52"/>
        <v>0.234459</v>
      </c>
      <c r="H204" s="360">
        <v>332</v>
      </c>
      <c r="I204" s="360">
        <v>685.78499999999997</v>
      </c>
      <c r="J204" s="116">
        <f t="shared" si="53"/>
        <v>0.68578499999999998</v>
      </c>
      <c r="K204" s="323">
        <f t="shared" si="54"/>
        <v>0.33200000000000002</v>
      </c>
      <c r="L204" s="359">
        <v>289</v>
      </c>
      <c r="M204" s="95">
        <f t="shared" si="55"/>
        <v>0.28899999999999998</v>
      </c>
      <c r="N204" s="123">
        <f t="shared" si="56"/>
        <v>1.4449999999999999E-2</v>
      </c>
      <c r="O204" s="164">
        <f t="shared" si="57"/>
        <v>1.4</v>
      </c>
      <c r="P204" s="329">
        <v>8.9499999999999993</v>
      </c>
      <c r="Q204" s="178">
        <f t="shared" si="58"/>
        <v>1.648909</v>
      </c>
      <c r="R204" s="178">
        <f t="shared" si="51"/>
        <v>0.67133500000000002</v>
      </c>
      <c r="S204" s="182">
        <f t="shared" si="59"/>
        <v>2.3202439999999998</v>
      </c>
      <c r="T204" s="11"/>
      <c r="U204" s="27"/>
    </row>
    <row r="205" spans="1:21" s="15" customFormat="1" ht="16.5" customHeight="1" x14ac:dyDescent="0.2">
      <c r="A205" s="188">
        <v>41078</v>
      </c>
      <c r="B205" s="333">
        <v>13.856999999999999</v>
      </c>
      <c r="C205" s="95">
        <f t="shared" si="50"/>
        <v>11.407025999999998</v>
      </c>
      <c r="D205" s="95">
        <v>3.3</v>
      </c>
      <c r="E205" s="95">
        <v>1.9</v>
      </c>
      <c r="F205" s="360">
        <v>235.31200000000001</v>
      </c>
      <c r="G205" s="116">
        <f t="shared" si="52"/>
        <v>0.23531200000000002</v>
      </c>
      <c r="H205" s="360">
        <v>9</v>
      </c>
      <c r="I205" s="360">
        <v>814.66200000000003</v>
      </c>
      <c r="J205" s="116">
        <f t="shared" si="53"/>
        <v>0.814662</v>
      </c>
      <c r="K205" s="323">
        <f t="shared" si="54"/>
        <v>8.9999999999999993E-3</v>
      </c>
      <c r="L205" s="359">
        <v>0</v>
      </c>
      <c r="M205" s="95">
        <f t="shared" si="55"/>
        <v>0</v>
      </c>
      <c r="N205" s="123">
        <f t="shared" si="56"/>
        <v>0</v>
      </c>
      <c r="O205" s="164">
        <f t="shared" si="57"/>
        <v>1.4</v>
      </c>
      <c r="P205" s="329">
        <v>9.65</v>
      </c>
      <c r="Q205" s="178">
        <f t="shared" si="58"/>
        <v>1.6353119999999999</v>
      </c>
      <c r="R205" s="178">
        <f t="shared" si="51"/>
        <v>0.814662</v>
      </c>
      <c r="S205" s="182">
        <f t="shared" si="59"/>
        <v>2.4499740000000001</v>
      </c>
      <c r="T205" s="11"/>
      <c r="U205" s="27"/>
    </row>
    <row r="206" spans="1:21" s="15" customFormat="1" ht="16.5" customHeight="1" x14ac:dyDescent="0.2">
      <c r="A206" s="188">
        <v>41079</v>
      </c>
      <c r="B206" s="333">
        <v>15.564</v>
      </c>
      <c r="C206" s="95">
        <f t="shared" si="50"/>
        <v>12.442325</v>
      </c>
      <c r="D206" s="95">
        <v>3.3</v>
      </c>
      <c r="E206" s="95">
        <v>1.9</v>
      </c>
      <c r="F206" s="360">
        <v>220.56800000000001</v>
      </c>
      <c r="G206" s="116">
        <f t="shared" si="52"/>
        <v>0.22056800000000001</v>
      </c>
      <c r="H206" s="360">
        <v>47</v>
      </c>
      <c r="I206" s="360">
        <v>1501.107</v>
      </c>
      <c r="J206" s="116">
        <f t="shared" si="53"/>
        <v>1.501107</v>
      </c>
      <c r="K206" s="323">
        <f t="shared" si="54"/>
        <v>4.7E-2</v>
      </c>
      <c r="L206" s="359">
        <v>410</v>
      </c>
      <c r="M206" s="95">
        <f t="shared" si="55"/>
        <v>0.41</v>
      </c>
      <c r="N206" s="123">
        <f t="shared" si="56"/>
        <v>2.0500000000000001E-2</v>
      </c>
      <c r="O206" s="164">
        <f t="shared" si="57"/>
        <v>1.4</v>
      </c>
      <c r="P206" s="329">
        <v>9.58</v>
      </c>
      <c r="Q206" s="178">
        <f t="shared" si="58"/>
        <v>1.641068</v>
      </c>
      <c r="R206" s="178">
        <f t="shared" si="51"/>
        <v>1.480607</v>
      </c>
      <c r="S206" s="182">
        <f t="shared" si="59"/>
        <v>3.1216749999999998</v>
      </c>
      <c r="T206" s="11"/>
      <c r="U206" s="27"/>
    </row>
    <row r="207" spans="1:21" s="15" customFormat="1" ht="16.5" customHeight="1" x14ac:dyDescent="0.2">
      <c r="A207" s="188">
        <v>41080</v>
      </c>
      <c r="B207" s="333">
        <v>13.215999999999999</v>
      </c>
      <c r="C207" s="95">
        <f t="shared" si="50"/>
        <v>11.113510999999999</v>
      </c>
      <c r="D207" s="95">
        <v>3.3</v>
      </c>
      <c r="E207" s="95">
        <v>1.9</v>
      </c>
      <c r="F207" s="360">
        <v>192.51599999999999</v>
      </c>
      <c r="G207" s="116">
        <f t="shared" si="52"/>
        <v>0.19251599999999999</v>
      </c>
      <c r="H207" s="360">
        <v>52</v>
      </c>
      <c r="I207" s="360">
        <v>509.97300000000001</v>
      </c>
      <c r="J207" s="116">
        <f t="shared" si="53"/>
        <v>0.50997300000000001</v>
      </c>
      <c r="K207" s="323">
        <f t="shared" si="54"/>
        <v>5.1999999999999998E-2</v>
      </c>
      <c r="L207" s="359">
        <v>395</v>
      </c>
      <c r="M207" s="95">
        <f t="shared" si="55"/>
        <v>0.39500000000000002</v>
      </c>
      <c r="N207" s="123">
        <f t="shared" si="56"/>
        <v>1.9750000000000004E-2</v>
      </c>
      <c r="O207" s="164">
        <f t="shared" si="57"/>
        <v>1.4</v>
      </c>
      <c r="P207" s="329">
        <v>9.5</v>
      </c>
      <c r="Q207" s="178">
        <f t="shared" si="58"/>
        <v>1.612266</v>
      </c>
      <c r="R207" s="178">
        <f t="shared" si="51"/>
        <v>0.49022300000000002</v>
      </c>
      <c r="S207" s="182">
        <f t="shared" si="59"/>
        <v>2.1024889999999998</v>
      </c>
      <c r="T207" s="11"/>
      <c r="U207" s="27"/>
    </row>
    <row r="208" spans="1:21" s="15" customFormat="1" ht="16.5" customHeight="1" x14ac:dyDescent="0.2">
      <c r="A208" s="188">
        <v>41081</v>
      </c>
      <c r="B208" s="333">
        <v>13.621</v>
      </c>
      <c r="C208" s="95">
        <f t="shared" si="50"/>
        <v>11.986930000000001</v>
      </c>
      <c r="D208" s="95">
        <v>3.3</v>
      </c>
      <c r="E208" s="95">
        <v>1.9</v>
      </c>
      <c r="F208" s="360">
        <v>214.67</v>
      </c>
      <c r="G208" s="116">
        <f t="shared" si="52"/>
        <v>0.21467</v>
      </c>
      <c r="H208" s="360">
        <v>332</v>
      </c>
      <c r="I208" s="360">
        <v>3.0000000000000001E-3</v>
      </c>
      <c r="J208" s="116">
        <f t="shared" si="53"/>
        <v>3.0000000000000001E-6</v>
      </c>
      <c r="K208" s="323">
        <f t="shared" si="54"/>
        <v>0.33200000000000002</v>
      </c>
      <c r="L208" s="359">
        <v>388</v>
      </c>
      <c r="M208" s="95">
        <f t="shared" si="55"/>
        <v>0.38800000000000001</v>
      </c>
      <c r="N208" s="123">
        <f t="shared" si="56"/>
        <v>1.9400000000000001E-2</v>
      </c>
      <c r="O208" s="164">
        <f t="shared" si="57"/>
        <v>1.4</v>
      </c>
      <c r="P208" s="329">
        <v>9.26</v>
      </c>
      <c r="Q208" s="178">
        <f t="shared" si="58"/>
        <v>1.6340699999999999</v>
      </c>
      <c r="R208" s="178" t="str">
        <f t="shared" si="51"/>
        <v>0.00</v>
      </c>
      <c r="S208" s="182">
        <f t="shared" si="59"/>
        <v>1.6340699999999999</v>
      </c>
      <c r="T208" s="11"/>
      <c r="U208" s="27"/>
    </row>
    <row r="209" spans="1:21" s="15" customFormat="1" ht="16.5" customHeight="1" x14ac:dyDescent="0.2">
      <c r="A209" s="188">
        <v>41082</v>
      </c>
      <c r="B209" s="333">
        <v>13.262</v>
      </c>
      <c r="C209" s="95">
        <f t="shared" si="50"/>
        <v>11.639476</v>
      </c>
      <c r="D209" s="95">
        <v>3.3</v>
      </c>
      <c r="E209" s="95">
        <v>1.9</v>
      </c>
      <c r="F209" s="360">
        <v>222.52099999999999</v>
      </c>
      <c r="G209" s="116">
        <f t="shared" si="52"/>
        <v>0.222521</v>
      </c>
      <c r="H209" s="360">
        <v>10</v>
      </c>
      <c r="I209" s="360">
        <v>3.0000000000000001E-3</v>
      </c>
      <c r="J209" s="116">
        <f t="shared" si="53"/>
        <v>3.0000000000000001E-6</v>
      </c>
      <c r="K209" s="323">
        <f t="shared" si="54"/>
        <v>0.01</v>
      </c>
      <c r="L209" s="359">
        <v>0</v>
      </c>
      <c r="M209" s="95">
        <f t="shared" si="55"/>
        <v>0</v>
      </c>
      <c r="N209" s="123">
        <f t="shared" si="56"/>
        <v>0</v>
      </c>
      <c r="O209" s="164">
        <f t="shared" si="57"/>
        <v>1.4</v>
      </c>
      <c r="P209" s="329">
        <v>9.4499999999999993</v>
      </c>
      <c r="Q209" s="178">
        <f t="shared" si="58"/>
        <v>1.6225209999999999</v>
      </c>
      <c r="R209" s="178">
        <f t="shared" si="51"/>
        <v>3.0000000000000001E-6</v>
      </c>
      <c r="S209" s="182">
        <f t="shared" si="59"/>
        <v>1.6225239999999999</v>
      </c>
      <c r="T209" s="11"/>
      <c r="U209" s="27"/>
    </row>
    <row r="210" spans="1:21" s="15" customFormat="1" ht="16.5" customHeight="1" x14ac:dyDescent="0.2">
      <c r="A210" s="188">
        <v>41083</v>
      </c>
      <c r="B210" s="333">
        <v>12.279</v>
      </c>
      <c r="C210" s="95">
        <f t="shared" si="50"/>
        <v>10.683652</v>
      </c>
      <c r="D210" s="95">
        <v>3.3</v>
      </c>
      <c r="E210" s="95">
        <v>1.9</v>
      </c>
      <c r="F210" s="360">
        <v>195.345</v>
      </c>
      <c r="G210" s="116">
        <f t="shared" si="52"/>
        <v>0.19534499999999999</v>
      </c>
      <c r="H210" s="360">
        <v>10</v>
      </c>
      <c r="I210" s="360">
        <v>3.0000000000000001E-3</v>
      </c>
      <c r="J210" s="116">
        <f t="shared" si="53"/>
        <v>3.0000000000000001E-6</v>
      </c>
      <c r="K210" s="323">
        <f t="shared" si="54"/>
        <v>0.01</v>
      </c>
      <c r="L210" s="359">
        <v>0</v>
      </c>
      <c r="M210" s="95">
        <f t="shared" si="55"/>
        <v>0</v>
      </c>
      <c r="N210" s="123">
        <f t="shared" si="56"/>
        <v>0</v>
      </c>
      <c r="O210" s="164">
        <f t="shared" si="57"/>
        <v>1.4</v>
      </c>
      <c r="P210" s="329">
        <v>9.2100000000000009</v>
      </c>
      <c r="Q210" s="178">
        <f t="shared" si="58"/>
        <v>1.595345</v>
      </c>
      <c r="R210" s="178">
        <f t="shared" si="51"/>
        <v>3.0000000000000001E-6</v>
      </c>
      <c r="S210" s="182">
        <f t="shared" si="59"/>
        <v>1.595348</v>
      </c>
      <c r="T210" s="11"/>
      <c r="U210" s="27"/>
    </row>
    <row r="211" spans="1:21" s="15" customFormat="1" ht="16.5" customHeight="1" x14ac:dyDescent="0.2">
      <c r="A211" s="188">
        <v>41084</v>
      </c>
      <c r="B211" s="333">
        <v>12.004</v>
      </c>
      <c r="C211" s="95">
        <f t="shared" si="50"/>
        <v>10.388278999999999</v>
      </c>
      <c r="D211" s="95">
        <v>3.3</v>
      </c>
      <c r="E211" s="95">
        <v>1.9</v>
      </c>
      <c r="F211" s="360">
        <v>215.71799999999999</v>
      </c>
      <c r="G211" s="116">
        <f t="shared" si="52"/>
        <v>0.21571799999999999</v>
      </c>
      <c r="H211" s="360">
        <v>10</v>
      </c>
      <c r="I211" s="360">
        <v>3.0000000000000001E-3</v>
      </c>
      <c r="J211" s="116">
        <f t="shared" si="53"/>
        <v>3.0000000000000001E-6</v>
      </c>
      <c r="K211" s="323">
        <f t="shared" si="54"/>
        <v>0.01</v>
      </c>
      <c r="L211" s="359">
        <v>0</v>
      </c>
      <c r="M211" s="95">
        <f t="shared" si="55"/>
        <v>0</v>
      </c>
      <c r="N211" s="123">
        <f t="shared" si="56"/>
        <v>0</v>
      </c>
      <c r="O211" s="164">
        <f t="shared" si="57"/>
        <v>1.4</v>
      </c>
      <c r="P211" s="329">
        <v>8.81</v>
      </c>
      <c r="Q211" s="178">
        <f t="shared" si="58"/>
        <v>1.615718</v>
      </c>
      <c r="R211" s="178">
        <f t="shared" si="51"/>
        <v>3.0000000000000001E-6</v>
      </c>
      <c r="S211" s="182">
        <f t="shared" si="59"/>
        <v>1.615721</v>
      </c>
      <c r="T211" s="11"/>
      <c r="U211" s="27"/>
    </row>
    <row r="212" spans="1:21" s="15" customFormat="1" ht="16.5" customHeight="1" x14ac:dyDescent="0.2">
      <c r="A212" s="188">
        <v>41085</v>
      </c>
      <c r="B212" s="333">
        <v>13.016</v>
      </c>
      <c r="C212" s="95">
        <f t="shared" si="50"/>
        <v>11.394254</v>
      </c>
      <c r="D212" s="95">
        <v>3.3</v>
      </c>
      <c r="E212" s="95">
        <v>1.9</v>
      </c>
      <c r="F212" s="360">
        <v>221.74299999999999</v>
      </c>
      <c r="G212" s="116">
        <f t="shared" si="52"/>
        <v>0.221743</v>
      </c>
      <c r="H212" s="360">
        <v>10</v>
      </c>
      <c r="I212" s="360">
        <v>3.0000000000000001E-3</v>
      </c>
      <c r="J212" s="116">
        <f t="shared" si="53"/>
        <v>3.0000000000000001E-6</v>
      </c>
      <c r="K212" s="323">
        <f t="shared" si="54"/>
        <v>0.01</v>
      </c>
      <c r="L212" s="359">
        <v>0</v>
      </c>
      <c r="M212" s="95">
        <f t="shared" si="55"/>
        <v>0</v>
      </c>
      <c r="N212" s="123">
        <f t="shared" si="56"/>
        <v>0</v>
      </c>
      <c r="O212" s="164">
        <f t="shared" si="57"/>
        <v>1.4</v>
      </c>
      <c r="P212" s="329">
        <v>9.27</v>
      </c>
      <c r="Q212" s="178">
        <f t="shared" si="58"/>
        <v>1.6217429999999999</v>
      </c>
      <c r="R212" s="178">
        <f t="shared" si="51"/>
        <v>3.0000000000000001E-6</v>
      </c>
      <c r="S212" s="182">
        <f t="shared" si="59"/>
        <v>1.6217459999999999</v>
      </c>
      <c r="T212" s="11"/>
      <c r="U212" s="27"/>
    </row>
    <row r="213" spans="1:21" s="15" customFormat="1" ht="16.5" customHeight="1" x14ac:dyDescent="0.2">
      <c r="A213" s="188">
        <v>41086</v>
      </c>
      <c r="B213" s="333">
        <v>12.786</v>
      </c>
      <c r="C213" s="95">
        <f t="shared" si="50"/>
        <v>11.205081</v>
      </c>
      <c r="D213" s="95">
        <v>3.3</v>
      </c>
      <c r="E213" s="95">
        <v>1.9</v>
      </c>
      <c r="F213" s="360">
        <v>180.916</v>
      </c>
      <c r="G213" s="116">
        <f t="shared" si="52"/>
        <v>0.18091599999999999</v>
      </c>
      <c r="H213" s="360">
        <v>10</v>
      </c>
      <c r="I213" s="360">
        <v>3.0000000000000001E-3</v>
      </c>
      <c r="J213" s="116">
        <f t="shared" si="53"/>
        <v>3.0000000000000001E-6</v>
      </c>
      <c r="K213" s="323">
        <f t="shared" si="54"/>
        <v>0.01</v>
      </c>
      <c r="L213" s="359">
        <v>0</v>
      </c>
      <c r="M213" s="95">
        <f t="shared" si="55"/>
        <v>0</v>
      </c>
      <c r="N213" s="123">
        <f t="shared" si="56"/>
        <v>0</v>
      </c>
      <c r="O213" s="164">
        <f t="shared" si="57"/>
        <v>1.4</v>
      </c>
      <c r="P213" s="329">
        <v>11.41</v>
      </c>
      <c r="Q213" s="178">
        <f t="shared" si="58"/>
        <v>1.580916</v>
      </c>
      <c r="R213" s="178">
        <f t="shared" si="51"/>
        <v>3.0000000000000001E-6</v>
      </c>
      <c r="S213" s="182">
        <f t="shared" si="59"/>
        <v>1.580919</v>
      </c>
      <c r="T213" s="11"/>
      <c r="U213" s="27"/>
    </row>
    <row r="214" spans="1:21" s="15" customFormat="1" ht="16.5" customHeight="1" x14ac:dyDescent="0.2">
      <c r="A214" s="188">
        <v>41087</v>
      </c>
      <c r="B214" s="333">
        <v>12.378</v>
      </c>
      <c r="C214" s="95">
        <f t="shared" si="50"/>
        <v>10.781836</v>
      </c>
      <c r="D214" s="95">
        <v>3.3</v>
      </c>
      <c r="E214" s="95">
        <v>1.9</v>
      </c>
      <c r="F214" s="360">
        <v>196.161</v>
      </c>
      <c r="G214" s="116">
        <f t="shared" si="52"/>
        <v>0.196161</v>
      </c>
      <c r="H214" s="360">
        <v>10</v>
      </c>
      <c r="I214" s="360">
        <v>3.0000000000000001E-3</v>
      </c>
      <c r="J214" s="116">
        <f t="shared" si="53"/>
        <v>3.0000000000000001E-6</v>
      </c>
      <c r="K214" s="323">
        <f t="shared" si="54"/>
        <v>0.01</v>
      </c>
      <c r="L214" s="359">
        <v>0</v>
      </c>
      <c r="M214" s="95">
        <f t="shared" si="55"/>
        <v>0</v>
      </c>
      <c r="N214" s="123">
        <f t="shared" si="56"/>
        <v>0</v>
      </c>
      <c r="O214" s="164">
        <f t="shared" si="57"/>
        <v>1.4</v>
      </c>
      <c r="P214" s="329">
        <v>9.5399999999999991</v>
      </c>
      <c r="Q214" s="178">
        <f t="shared" si="58"/>
        <v>1.5961609999999999</v>
      </c>
      <c r="R214" s="178">
        <f t="shared" si="51"/>
        <v>3.0000000000000001E-6</v>
      </c>
      <c r="S214" s="182">
        <f t="shared" si="59"/>
        <v>1.5961639999999999</v>
      </c>
      <c r="T214" s="11"/>
      <c r="U214" s="27"/>
    </row>
    <row r="215" spans="1:21" s="15" customFormat="1" ht="16.5" customHeight="1" x14ac:dyDescent="0.2">
      <c r="A215" s="188">
        <v>41088</v>
      </c>
      <c r="B215" s="333">
        <v>13.134</v>
      </c>
      <c r="C215" s="95">
        <f t="shared" si="50"/>
        <v>11.520295000000001</v>
      </c>
      <c r="D215" s="95">
        <v>3.3</v>
      </c>
      <c r="E215" s="95">
        <v>1.9</v>
      </c>
      <c r="F215" s="360">
        <v>213.70500000000001</v>
      </c>
      <c r="G215" s="116">
        <f t="shared" si="52"/>
        <v>0.21370500000000001</v>
      </c>
      <c r="H215" s="360">
        <v>195</v>
      </c>
      <c r="I215" s="360">
        <v>0</v>
      </c>
      <c r="J215" s="116">
        <f t="shared" si="53"/>
        <v>0</v>
      </c>
      <c r="K215" s="323">
        <f t="shared" si="54"/>
        <v>0.19500000000000001</v>
      </c>
      <c r="L215" s="359">
        <v>0</v>
      </c>
      <c r="M215" s="95">
        <f t="shared" si="55"/>
        <v>0</v>
      </c>
      <c r="N215" s="123">
        <f t="shared" si="56"/>
        <v>0</v>
      </c>
      <c r="O215" s="164">
        <f>D215-E215</f>
        <v>1.4</v>
      </c>
      <c r="P215" s="329">
        <v>9.4700000000000006</v>
      </c>
      <c r="Q215" s="178">
        <f>G215+N215+O215</f>
        <v>1.6137049999999999</v>
      </c>
      <c r="R215" s="178">
        <f t="shared" si="51"/>
        <v>0</v>
      </c>
      <c r="S215" s="182">
        <f t="shared" si="59"/>
        <v>1.6137049999999999</v>
      </c>
      <c r="T215" s="11"/>
      <c r="U215" s="27"/>
    </row>
    <row r="216" spans="1:21" s="15" customFormat="1" ht="16.5" customHeight="1" x14ac:dyDescent="0.2">
      <c r="A216" s="188">
        <v>41089</v>
      </c>
      <c r="B216" s="333">
        <v>13.814</v>
      </c>
      <c r="C216" s="95">
        <f t="shared" si="50"/>
        <v>12.149449000000001</v>
      </c>
      <c r="D216" s="95">
        <v>3.3</v>
      </c>
      <c r="E216" s="95">
        <v>1.9</v>
      </c>
      <c r="F216" s="360">
        <v>264.548</v>
      </c>
      <c r="G216" s="116">
        <f t="shared" si="52"/>
        <v>0.26454800000000001</v>
      </c>
      <c r="H216" s="360">
        <v>85</v>
      </c>
      <c r="I216" s="360">
        <v>3.0000000000000001E-3</v>
      </c>
      <c r="J216" s="116">
        <f t="shared" si="53"/>
        <v>3.0000000000000001E-6</v>
      </c>
      <c r="K216" s="323">
        <f t="shared" si="54"/>
        <v>8.5000000000000006E-2</v>
      </c>
      <c r="L216" s="359">
        <v>0</v>
      </c>
      <c r="M216" s="95">
        <f t="shared" si="55"/>
        <v>0</v>
      </c>
      <c r="N216" s="123">
        <f t="shared" si="56"/>
        <v>0</v>
      </c>
      <c r="O216" s="164">
        <f>D216-E216</f>
        <v>1.4</v>
      </c>
      <c r="P216" s="329">
        <v>9.15</v>
      </c>
      <c r="Q216" s="178">
        <f>G216+N216+O216</f>
        <v>1.6645479999999999</v>
      </c>
      <c r="R216" s="178">
        <f t="shared" si="51"/>
        <v>3.0000000000000001E-6</v>
      </c>
      <c r="S216" s="182">
        <f t="shared" si="59"/>
        <v>1.6645509999999999</v>
      </c>
      <c r="T216" s="11"/>
      <c r="U216" s="27"/>
    </row>
    <row r="217" spans="1:21" s="15" customFormat="1" ht="16.5" customHeight="1" thickBot="1" x14ac:dyDescent="0.25">
      <c r="A217" s="189">
        <v>41090</v>
      </c>
      <c r="B217" s="334">
        <v>14.097</v>
      </c>
      <c r="C217" s="153">
        <f t="shared" si="50"/>
        <v>12.433937999999999</v>
      </c>
      <c r="D217" s="153">
        <v>3.3</v>
      </c>
      <c r="E217" s="153">
        <v>1.9</v>
      </c>
      <c r="F217" s="363">
        <v>263.06200000000001</v>
      </c>
      <c r="G217" s="152">
        <f t="shared" si="52"/>
        <v>0.26306200000000002</v>
      </c>
      <c r="H217" s="363">
        <v>10</v>
      </c>
      <c r="I217" s="363">
        <v>0</v>
      </c>
      <c r="J217" s="152">
        <f t="shared" si="53"/>
        <v>0</v>
      </c>
      <c r="K217" s="324">
        <f t="shared" si="54"/>
        <v>0.01</v>
      </c>
      <c r="L217" s="362">
        <v>0</v>
      </c>
      <c r="M217" s="153">
        <f t="shared" si="55"/>
        <v>0</v>
      </c>
      <c r="N217" s="156">
        <f t="shared" si="56"/>
        <v>0</v>
      </c>
      <c r="O217" s="169">
        <f>D217-E217</f>
        <v>1.4</v>
      </c>
      <c r="P217" s="353">
        <v>8.67</v>
      </c>
      <c r="Q217" s="190">
        <f>G217+N217+O217</f>
        <v>1.663062</v>
      </c>
      <c r="R217" s="190">
        <f t="shared" si="51"/>
        <v>0</v>
      </c>
      <c r="S217" s="191">
        <f t="shared" si="59"/>
        <v>1.663062</v>
      </c>
      <c r="T217" s="11"/>
      <c r="U217" s="27"/>
    </row>
    <row r="218" spans="1:21" s="15" customFormat="1" x14ac:dyDescent="0.2">
      <c r="A218" s="171"/>
      <c r="B218" s="331"/>
      <c r="C218" s="246"/>
      <c r="D218" s="203"/>
      <c r="E218" s="203"/>
      <c r="F218" s="327"/>
      <c r="G218" s="173"/>
      <c r="H218" s="315"/>
      <c r="I218" s="315"/>
      <c r="J218" s="246"/>
      <c r="K218" s="315"/>
      <c r="L218" s="374"/>
      <c r="M218" s="246"/>
      <c r="N218" s="171"/>
      <c r="O218" s="173"/>
      <c r="P218" s="349"/>
      <c r="Q218" s="246"/>
      <c r="R218" s="246"/>
      <c r="S218" s="246"/>
      <c r="T218" s="11"/>
      <c r="U218" s="27"/>
    </row>
    <row r="219" spans="1:21" s="15" customFormat="1" x14ac:dyDescent="0.2">
      <c r="A219" s="171"/>
      <c r="B219" s="331"/>
      <c r="C219" s="246"/>
      <c r="D219" s="203"/>
      <c r="E219" s="203"/>
      <c r="F219" s="327"/>
      <c r="G219" s="173"/>
      <c r="H219" s="315"/>
      <c r="I219" s="315"/>
      <c r="J219" s="246"/>
      <c r="K219" s="315"/>
      <c r="L219" s="374"/>
      <c r="M219" s="246"/>
      <c r="N219" s="171"/>
      <c r="O219" s="173"/>
      <c r="P219" s="349"/>
      <c r="Q219" s="246"/>
      <c r="R219" s="246"/>
      <c r="S219" s="246"/>
      <c r="T219" s="11"/>
      <c r="U219" s="27"/>
    </row>
    <row r="220" spans="1:21" s="15" customFormat="1" ht="13.5" thickBot="1" x14ac:dyDescent="0.25">
      <c r="A220" s="171"/>
      <c r="B220" s="331"/>
      <c r="C220" s="246"/>
      <c r="D220" s="203"/>
      <c r="E220" s="203"/>
      <c r="F220" s="327"/>
      <c r="G220" s="173"/>
      <c r="H220" s="315"/>
      <c r="I220" s="315"/>
      <c r="J220" s="246"/>
      <c r="K220" s="315"/>
      <c r="L220" s="374"/>
      <c r="M220" s="246"/>
      <c r="N220" s="171"/>
      <c r="O220" s="173"/>
      <c r="P220" s="349"/>
      <c r="Q220" s="246"/>
      <c r="R220" s="246"/>
      <c r="S220" s="246"/>
      <c r="T220" s="11"/>
      <c r="U220" s="27"/>
    </row>
    <row r="221" spans="1:21" s="15" customFormat="1" ht="36.75" customHeight="1" x14ac:dyDescent="0.2">
      <c r="A221" s="406" t="s">
        <v>0</v>
      </c>
      <c r="B221" s="436" t="s">
        <v>84</v>
      </c>
      <c r="C221" s="406" t="s">
        <v>7</v>
      </c>
      <c r="D221" s="422" t="s">
        <v>9</v>
      </c>
      <c r="E221" s="422" t="s">
        <v>32</v>
      </c>
      <c r="F221" s="438" t="s">
        <v>12</v>
      </c>
      <c r="G221" s="406" t="s">
        <v>12</v>
      </c>
      <c r="H221" s="438" t="s">
        <v>11</v>
      </c>
      <c r="I221" s="325" t="s">
        <v>73</v>
      </c>
      <c r="J221" s="422" t="s">
        <v>82</v>
      </c>
      <c r="K221" s="438" t="s">
        <v>74</v>
      </c>
      <c r="L221" s="440" t="s">
        <v>15</v>
      </c>
      <c r="M221" s="422" t="s">
        <v>75</v>
      </c>
      <c r="N221" s="422" t="s">
        <v>76</v>
      </c>
      <c r="O221" s="431" t="s">
        <v>77</v>
      </c>
      <c r="P221" s="434" t="s">
        <v>85</v>
      </c>
      <c r="Q221" s="422" t="s">
        <v>79</v>
      </c>
      <c r="R221" s="422" t="s">
        <v>80</v>
      </c>
      <c r="S221" s="422" t="s">
        <v>81</v>
      </c>
      <c r="T221" s="11"/>
      <c r="U221" s="27"/>
    </row>
    <row r="222" spans="1:21" s="15" customFormat="1" ht="11.25" customHeight="1" x14ac:dyDescent="0.2">
      <c r="A222" s="407"/>
      <c r="B222" s="437"/>
      <c r="C222" s="407"/>
      <c r="D222" s="425"/>
      <c r="E222" s="425"/>
      <c r="F222" s="443"/>
      <c r="G222" s="413"/>
      <c r="H222" s="439"/>
      <c r="I222" s="326"/>
      <c r="J222" s="423"/>
      <c r="K222" s="439"/>
      <c r="L222" s="441"/>
      <c r="M222" s="423"/>
      <c r="N222" s="423"/>
      <c r="O222" s="432"/>
      <c r="P222" s="435"/>
      <c r="Q222" s="423"/>
      <c r="R222" s="423"/>
      <c r="S222" s="423"/>
      <c r="T222" s="11"/>
      <c r="U222" s="27"/>
    </row>
    <row r="223" spans="1:21" s="15" customFormat="1" ht="12" customHeight="1" thickBot="1" x14ac:dyDescent="0.25">
      <c r="A223" s="418"/>
      <c r="B223" s="437"/>
      <c r="C223" s="407"/>
      <c r="D223" s="425"/>
      <c r="E223" s="425"/>
      <c r="F223" s="443"/>
      <c r="G223" s="413"/>
      <c r="H223" s="439"/>
      <c r="I223" s="326"/>
      <c r="J223" s="423"/>
      <c r="K223" s="439"/>
      <c r="L223" s="441"/>
      <c r="M223" s="423"/>
      <c r="N223" s="442"/>
      <c r="O223" s="432"/>
      <c r="P223" s="435"/>
      <c r="Q223" s="423"/>
      <c r="R223" s="423"/>
      <c r="S223" s="423"/>
      <c r="T223" s="11"/>
      <c r="U223" s="27"/>
    </row>
    <row r="224" spans="1:21" s="199" customFormat="1" ht="16.5" customHeight="1" x14ac:dyDescent="0.2">
      <c r="A224" s="185">
        <v>41091</v>
      </c>
      <c r="B224" s="332">
        <v>12.202999999999999</v>
      </c>
      <c r="C224" s="119">
        <f t="shared" ref="C224:C254" si="60">B224-S224</f>
        <v>10.572011</v>
      </c>
      <c r="D224" s="94">
        <v>3.1</v>
      </c>
      <c r="E224" s="119">
        <v>1.7</v>
      </c>
      <c r="F224" s="358">
        <v>214.9</v>
      </c>
      <c r="G224" s="118">
        <f>F224/1000</f>
        <v>0.21490000000000001</v>
      </c>
      <c r="H224" s="358">
        <v>9</v>
      </c>
      <c r="I224" s="358">
        <v>16.088999999999999</v>
      </c>
      <c r="J224" s="118">
        <f t="shared" ref="J224:J225" si="61">I224/1000</f>
        <v>1.6088999999999999E-2</v>
      </c>
      <c r="K224" s="322">
        <f>H224/1000</f>
        <v>8.9999999999999993E-3</v>
      </c>
      <c r="L224" s="357">
        <v>0</v>
      </c>
      <c r="M224" s="119">
        <f>L224/1000</f>
        <v>0</v>
      </c>
      <c r="N224" s="120">
        <f>M224*0.05</f>
        <v>0</v>
      </c>
      <c r="O224" s="161">
        <f>D224-E224</f>
        <v>1.4000000000000001</v>
      </c>
      <c r="P224" s="352">
        <v>9.0399999999999991</v>
      </c>
      <c r="Q224" s="177">
        <f>G224+N224+O224</f>
        <v>1.6149000000000002</v>
      </c>
      <c r="R224" s="223">
        <f t="shared" ref="R224:R254" si="62">IF(J224&lt;N224, "0.00", J224-N224)</f>
        <v>1.6088999999999999E-2</v>
      </c>
      <c r="S224" s="181">
        <f>Q224+R224</f>
        <v>1.6309890000000002</v>
      </c>
      <c r="T224" s="16"/>
      <c r="U224" s="93"/>
    </row>
    <row r="225" spans="1:21" s="199" customFormat="1" ht="16.5" customHeight="1" x14ac:dyDescent="0.2">
      <c r="A225" s="188">
        <v>41092</v>
      </c>
      <c r="B225" s="333">
        <v>14.442</v>
      </c>
      <c r="C225" s="95">
        <f t="shared" si="60"/>
        <v>11.058137</v>
      </c>
      <c r="D225" s="95">
        <v>3.1</v>
      </c>
      <c r="E225" s="95">
        <v>1.7</v>
      </c>
      <c r="F225" s="360">
        <v>203.18899999999999</v>
      </c>
      <c r="G225" s="116">
        <f t="shared" ref="G225:G254" si="63">F225/1000</f>
        <v>0.20318899999999998</v>
      </c>
      <c r="H225" s="360">
        <v>526</v>
      </c>
      <c r="I225" s="360">
        <v>1780.674</v>
      </c>
      <c r="J225" s="116">
        <f t="shared" si="61"/>
        <v>1.7806739999999999</v>
      </c>
      <c r="K225" s="323">
        <f t="shared" ref="K225:K254" si="64">H225/1000</f>
        <v>0.52600000000000002</v>
      </c>
      <c r="L225" s="359">
        <v>328</v>
      </c>
      <c r="M225" s="95">
        <f t="shared" ref="M225:M254" si="65">L225/1000</f>
        <v>0.32800000000000001</v>
      </c>
      <c r="N225" s="123">
        <f t="shared" ref="N225:N254" si="66">M225*0.05</f>
        <v>1.6400000000000001E-2</v>
      </c>
      <c r="O225" s="164">
        <f t="shared" ref="O225:O254" si="67">D225-E225</f>
        <v>1.4000000000000001</v>
      </c>
      <c r="P225" s="329">
        <v>9.06</v>
      </c>
      <c r="Q225" s="178">
        <f t="shared" ref="Q225:Q254" si="68">G225+N225+O225</f>
        <v>1.6195890000000002</v>
      </c>
      <c r="R225" s="178">
        <f t="shared" si="62"/>
        <v>1.7642739999999999</v>
      </c>
      <c r="S225" s="182">
        <f>Q225+R225</f>
        <v>3.3838629999999998</v>
      </c>
      <c r="T225" s="16"/>
      <c r="U225" s="93"/>
    </row>
    <row r="226" spans="1:21" s="199" customFormat="1" ht="16.5" customHeight="1" x14ac:dyDescent="0.2">
      <c r="A226" s="188">
        <v>41093</v>
      </c>
      <c r="B226" s="333">
        <v>14.071999999999999</v>
      </c>
      <c r="C226" s="95">
        <f t="shared" si="60"/>
        <v>11.489925999999999</v>
      </c>
      <c r="D226" s="95">
        <v>3.1</v>
      </c>
      <c r="E226" s="95">
        <v>1.7</v>
      </c>
      <c r="F226" s="360">
        <v>221.06899999999999</v>
      </c>
      <c r="G226" s="116">
        <f t="shared" si="63"/>
        <v>0.22106899999999999</v>
      </c>
      <c r="H226" s="360">
        <v>281</v>
      </c>
      <c r="I226" s="360">
        <v>961.005</v>
      </c>
      <c r="J226" s="116">
        <f>I226/1000</f>
        <v>0.961005</v>
      </c>
      <c r="K226" s="323">
        <f t="shared" si="64"/>
        <v>0.28100000000000003</v>
      </c>
      <c r="L226" s="359">
        <v>333</v>
      </c>
      <c r="M226" s="95">
        <f t="shared" si="65"/>
        <v>0.33300000000000002</v>
      </c>
      <c r="N226" s="123">
        <f t="shared" si="66"/>
        <v>1.6650000000000002E-2</v>
      </c>
      <c r="O226" s="164">
        <f t="shared" si="67"/>
        <v>1.4000000000000001</v>
      </c>
      <c r="P226" s="329">
        <v>8.89</v>
      </c>
      <c r="Q226" s="178">
        <f t="shared" si="68"/>
        <v>1.6377190000000001</v>
      </c>
      <c r="R226" s="178">
        <f t="shared" si="62"/>
        <v>0.94435499999999994</v>
      </c>
      <c r="S226" s="182">
        <f t="shared" ref="S226:S254" si="69">Q226+R226</f>
        <v>2.582074</v>
      </c>
      <c r="T226" s="16"/>
      <c r="U226" s="93"/>
    </row>
    <row r="227" spans="1:21" s="199" customFormat="1" ht="16.5" customHeight="1" x14ac:dyDescent="0.2">
      <c r="A227" s="188">
        <v>41094</v>
      </c>
      <c r="B227" s="333">
        <v>12.301</v>
      </c>
      <c r="C227" s="95">
        <f t="shared" si="60"/>
        <v>10.687161</v>
      </c>
      <c r="D227" s="95">
        <v>3.1</v>
      </c>
      <c r="E227" s="95">
        <v>1.7</v>
      </c>
      <c r="F227" s="360">
        <v>213.839</v>
      </c>
      <c r="G227" s="116">
        <f t="shared" si="63"/>
        <v>0.213839</v>
      </c>
      <c r="H227" s="360">
        <v>10</v>
      </c>
      <c r="I227" s="360">
        <v>0</v>
      </c>
      <c r="J227" s="116">
        <f t="shared" ref="J227:J254" si="70">I227/1000</f>
        <v>0</v>
      </c>
      <c r="K227" s="323">
        <f t="shared" si="64"/>
        <v>0.01</v>
      </c>
      <c r="L227" s="359">
        <v>0</v>
      </c>
      <c r="M227" s="95">
        <f t="shared" si="65"/>
        <v>0</v>
      </c>
      <c r="N227" s="123">
        <f t="shared" si="66"/>
        <v>0</v>
      </c>
      <c r="O227" s="164">
        <f t="shared" si="67"/>
        <v>1.4000000000000001</v>
      </c>
      <c r="P227" s="329">
        <v>8.17</v>
      </c>
      <c r="Q227" s="178">
        <f t="shared" si="68"/>
        <v>1.613839</v>
      </c>
      <c r="R227" s="178">
        <f t="shared" si="62"/>
        <v>0</v>
      </c>
      <c r="S227" s="182">
        <f t="shared" si="69"/>
        <v>1.613839</v>
      </c>
      <c r="T227" s="16"/>
      <c r="U227" s="93"/>
    </row>
    <row r="228" spans="1:21" s="199" customFormat="1" ht="16.5" customHeight="1" x14ac:dyDescent="0.2">
      <c r="A228" s="188">
        <v>41095</v>
      </c>
      <c r="B228" s="333">
        <v>14.316000000000001</v>
      </c>
      <c r="C228" s="95">
        <f t="shared" si="60"/>
        <v>11.208359000000002</v>
      </c>
      <c r="D228" s="95">
        <v>3.1</v>
      </c>
      <c r="E228" s="95">
        <v>1.7</v>
      </c>
      <c r="F228" s="360">
        <v>218.42</v>
      </c>
      <c r="G228" s="116">
        <f t="shared" si="63"/>
        <v>0.21841999999999998</v>
      </c>
      <c r="H228" s="360">
        <v>1100</v>
      </c>
      <c r="I228" s="360">
        <v>1489.221</v>
      </c>
      <c r="J228" s="116">
        <f t="shared" si="70"/>
        <v>1.4892209999999999</v>
      </c>
      <c r="K228" s="323">
        <f t="shared" si="64"/>
        <v>1.1000000000000001</v>
      </c>
      <c r="L228" s="359">
        <v>142</v>
      </c>
      <c r="M228" s="95">
        <f t="shared" si="65"/>
        <v>0.14199999999999999</v>
      </c>
      <c r="N228" s="123">
        <f t="shared" si="66"/>
        <v>7.0999999999999995E-3</v>
      </c>
      <c r="O228" s="164">
        <f t="shared" si="67"/>
        <v>1.4000000000000001</v>
      </c>
      <c r="P228" s="329">
        <v>8.64</v>
      </c>
      <c r="Q228" s="178">
        <f t="shared" si="68"/>
        <v>1.6255200000000001</v>
      </c>
      <c r="R228" s="178">
        <f t="shared" si="62"/>
        <v>1.4821209999999998</v>
      </c>
      <c r="S228" s="182">
        <f t="shared" si="69"/>
        <v>3.1076410000000001</v>
      </c>
      <c r="T228" s="16"/>
      <c r="U228" s="93"/>
    </row>
    <row r="229" spans="1:21" s="199" customFormat="1" ht="16.5" customHeight="1" x14ac:dyDescent="0.2">
      <c r="A229" s="188">
        <v>41096</v>
      </c>
      <c r="B229" s="333">
        <v>14.353999999999999</v>
      </c>
      <c r="C229" s="95">
        <f t="shared" si="60"/>
        <v>12.407067</v>
      </c>
      <c r="D229" s="95">
        <v>3.1</v>
      </c>
      <c r="E229" s="95">
        <v>1.7</v>
      </c>
      <c r="F229" s="360">
        <v>255.25800000000001</v>
      </c>
      <c r="G229" s="116">
        <f t="shared" si="63"/>
        <v>0.25525799999999998</v>
      </c>
      <c r="H229" s="360">
        <v>394</v>
      </c>
      <c r="I229" s="360">
        <v>291.67500000000001</v>
      </c>
      <c r="J229" s="116">
        <f t="shared" si="70"/>
        <v>0.29167500000000002</v>
      </c>
      <c r="K229" s="323">
        <f t="shared" si="64"/>
        <v>0.39400000000000002</v>
      </c>
      <c r="L229" s="359">
        <v>0</v>
      </c>
      <c r="M229" s="95">
        <f t="shared" si="65"/>
        <v>0</v>
      </c>
      <c r="N229" s="123">
        <f t="shared" si="66"/>
        <v>0</v>
      </c>
      <c r="O229" s="164">
        <f t="shared" si="67"/>
        <v>1.4000000000000001</v>
      </c>
      <c r="P229" s="329">
        <v>8.7200000000000006</v>
      </c>
      <c r="Q229" s="178">
        <f t="shared" si="68"/>
        <v>1.6552580000000001</v>
      </c>
      <c r="R229" s="178">
        <f t="shared" si="62"/>
        <v>0.29167500000000002</v>
      </c>
      <c r="S229" s="182">
        <f t="shared" si="69"/>
        <v>1.946933</v>
      </c>
      <c r="T229" s="16"/>
      <c r="U229" s="93"/>
    </row>
    <row r="230" spans="1:21" s="199" customFormat="1" ht="16.5" customHeight="1" x14ac:dyDescent="0.2">
      <c r="A230" s="188">
        <v>41097</v>
      </c>
      <c r="B230" s="333">
        <v>14.773999999999999</v>
      </c>
      <c r="C230" s="95">
        <f t="shared" si="60"/>
        <v>12.065501999999999</v>
      </c>
      <c r="D230" s="95">
        <v>3.1</v>
      </c>
      <c r="E230" s="95">
        <v>1.7</v>
      </c>
      <c r="F230" s="360">
        <v>241.00800000000001</v>
      </c>
      <c r="G230" s="116">
        <f t="shared" si="63"/>
        <v>0.241008</v>
      </c>
      <c r="H230" s="360">
        <v>1098</v>
      </c>
      <c r="I230" s="360">
        <v>1067.49</v>
      </c>
      <c r="J230" s="116">
        <f t="shared" si="70"/>
        <v>1.06749</v>
      </c>
      <c r="K230" s="323">
        <f t="shared" si="64"/>
        <v>1.0980000000000001</v>
      </c>
      <c r="L230" s="359">
        <v>0</v>
      </c>
      <c r="M230" s="95">
        <f t="shared" si="65"/>
        <v>0</v>
      </c>
      <c r="N230" s="123">
        <f t="shared" si="66"/>
        <v>0</v>
      </c>
      <c r="O230" s="164">
        <f t="shared" si="67"/>
        <v>1.4000000000000001</v>
      </c>
      <c r="P230" s="329">
        <v>8.43</v>
      </c>
      <c r="Q230" s="178">
        <f t="shared" si="68"/>
        <v>1.6410080000000002</v>
      </c>
      <c r="R230" s="178">
        <f t="shared" si="62"/>
        <v>1.06749</v>
      </c>
      <c r="S230" s="182">
        <f t="shared" si="69"/>
        <v>2.7084980000000005</v>
      </c>
      <c r="T230" s="16"/>
      <c r="U230" s="93"/>
    </row>
    <row r="231" spans="1:21" s="199" customFormat="1" ht="16.5" customHeight="1" x14ac:dyDescent="0.2">
      <c r="A231" s="188">
        <v>41098</v>
      </c>
      <c r="B231" s="333">
        <v>14.87</v>
      </c>
      <c r="C231" s="95">
        <f t="shared" si="60"/>
        <v>12.399673</v>
      </c>
      <c r="D231" s="95">
        <v>3.1</v>
      </c>
      <c r="E231" s="95">
        <v>1.7</v>
      </c>
      <c r="F231" s="360">
        <v>259.322</v>
      </c>
      <c r="G231" s="116">
        <f t="shared" si="63"/>
        <v>0.259322</v>
      </c>
      <c r="H231" s="360">
        <v>1008</v>
      </c>
      <c r="I231" s="360">
        <v>811.005</v>
      </c>
      <c r="J231" s="116">
        <f t="shared" si="70"/>
        <v>0.81100499999999998</v>
      </c>
      <c r="K231" s="323">
        <f t="shared" si="64"/>
        <v>1.008</v>
      </c>
      <c r="L231" s="359">
        <v>0</v>
      </c>
      <c r="M231" s="95">
        <f t="shared" si="65"/>
        <v>0</v>
      </c>
      <c r="N231" s="123">
        <f t="shared" si="66"/>
        <v>0</v>
      </c>
      <c r="O231" s="164">
        <f t="shared" si="67"/>
        <v>1.4000000000000001</v>
      </c>
      <c r="P231" s="329">
        <v>8.81</v>
      </c>
      <c r="Q231" s="178">
        <f t="shared" si="68"/>
        <v>1.6593220000000002</v>
      </c>
      <c r="R231" s="178">
        <f t="shared" si="62"/>
        <v>0.81100499999999998</v>
      </c>
      <c r="S231" s="182">
        <f t="shared" si="69"/>
        <v>2.4703270000000002</v>
      </c>
      <c r="T231" s="16"/>
      <c r="U231" s="93"/>
    </row>
    <row r="232" spans="1:21" s="199" customFormat="1" ht="16.5" customHeight="1" x14ac:dyDescent="0.2">
      <c r="A232" s="188">
        <v>41099</v>
      </c>
      <c r="B232" s="333">
        <v>14.513</v>
      </c>
      <c r="C232" s="95">
        <f t="shared" si="60"/>
        <v>11.76234</v>
      </c>
      <c r="D232" s="95">
        <v>3.1</v>
      </c>
      <c r="E232" s="95">
        <v>1.7</v>
      </c>
      <c r="F232" s="360">
        <v>219.25800000000001</v>
      </c>
      <c r="G232" s="116">
        <f t="shared" si="63"/>
        <v>0.21925800000000001</v>
      </c>
      <c r="H232" s="360">
        <v>413</v>
      </c>
      <c r="I232" s="360">
        <v>1131.402</v>
      </c>
      <c r="J232" s="116">
        <f t="shared" si="70"/>
        <v>1.131402</v>
      </c>
      <c r="K232" s="323">
        <f t="shared" si="64"/>
        <v>0.41299999999999998</v>
      </c>
      <c r="L232" s="359">
        <v>368</v>
      </c>
      <c r="M232" s="95">
        <f t="shared" si="65"/>
        <v>0.36799999999999999</v>
      </c>
      <c r="N232" s="123">
        <f t="shared" si="66"/>
        <v>1.84E-2</v>
      </c>
      <c r="O232" s="164">
        <f t="shared" si="67"/>
        <v>1.4000000000000001</v>
      </c>
      <c r="P232" s="329">
        <v>8.84</v>
      </c>
      <c r="Q232" s="178">
        <f t="shared" si="68"/>
        <v>1.6376580000000001</v>
      </c>
      <c r="R232" s="178">
        <f t="shared" si="62"/>
        <v>1.113002</v>
      </c>
      <c r="S232" s="182">
        <f t="shared" si="69"/>
        <v>2.7506599999999999</v>
      </c>
      <c r="T232" s="16"/>
      <c r="U232" s="93"/>
    </row>
    <row r="233" spans="1:21" s="199" customFormat="1" ht="16.5" customHeight="1" x14ac:dyDescent="0.2">
      <c r="A233" s="188">
        <v>41100</v>
      </c>
      <c r="B233" s="333">
        <v>13.109</v>
      </c>
      <c r="C233" s="95">
        <f t="shared" si="60"/>
        <v>11.029033999999999</v>
      </c>
      <c r="D233" s="95">
        <v>3.1</v>
      </c>
      <c r="E233" s="95">
        <v>1.7</v>
      </c>
      <c r="F233" s="360">
        <v>177.78700000000001</v>
      </c>
      <c r="G233" s="116">
        <f t="shared" si="63"/>
        <v>0.177787</v>
      </c>
      <c r="H233" s="360">
        <v>412</v>
      </c>
      <c r="I233" s="360">
        <v>502.17899999999997</v>
      </c>
      <c r="J233" s="116">
        <f t="shared" si="70"/>
        <v>0.50217899999999993</v>
      </c>
      <c r="K233" s="323">
        <f t="shared" si="64"/>
        <v>0.41199999999999998</v>
      </c>
      <c r="L233" s="359">
        <v>232</v>
      </c>
      <c r="M233" s="95">
        <f t="shared" si="65"/>
        <v>0.23200000000000001</v>
      </c>
      <c r="N233" s="123">
        <f t="shared" si="66"/>
        <v>1.1600000000000001E-2</v>
      </c>
      <c r="O233" s="164">
        <f t="shared" si="67"/>
        <v>1.4000000000000001</v>
      </c>
      <c r="P233" s="329">
        <v>9.76</v>
      </c>
      <c r="Q233" s="178">
        <f t="shared" si="68"/>
        <v>1.5893870000000001</v>
      </c>
      <c r="R233" s="178">
        <f t="shared" si="62"/>
        <v>0.49057899999999993</v>
      </c>
      <c r="S233" s="182">
        <f t="shared" si="69"/>
        <v>2.0799660000000002</v>
      </c>
      <c r="T233" s="16"/>
      <c r="U233" s="93"/>
    </row>
    <row r="234" spans="1:21" s="199" customFormat="1" ht="16.5" customHeight="1" x14ac:dyDescent="0.2">
      <c r="A234" s="188">
        <v>41101</v>
      </c>
      <c r="B234" s="333">
        <v>12.755000000000001</v>
      </c>
      <c r="C234" s="95">
        <f t="shared" si="60"/>
        <v>10.789674000000002</v>
      </c>
      <c r="D234" s="95">
        <v>3.1</v>
      </c>
      <c r="E234" s="95">
        <v>1.7</v>
      </c>
      <c r="F234" s="360">
        <v>185.256</v>
      </c>
      <c r="G234" s="116">
        <f t="shared" si="63"/>
        <v>0.185256</v>
      </c>
      <c r="H234" s="360">
        <v>382</v>
      </c>
      <c r="I234" s="360">
        <v>380.07</v>
      </c>
      <c r="J234" s="116">
        <f t="shared" si="70"/>
        <v>0.38007000000000002</v>
      </c>
      <c r="K234" s="323">
        <f t="shared" si="64"/>
        <v>0.38200000000000001</v>
      </c>
      <c r="L234" s="359">
        <v>124</v>
      </c>
      <c r="M234" s="95">
        <f t="shared" si="65"/>
        <v>0.124</v>
      </c>
      <c r="N234" s="123">
        <f t="shared" si="66"/>
        <v>6.2000000000000006E-3</v>
      </c>
      <c r="O234" s="164">
        <f t="shared" si="67"/>
        <v>1.4000000000000001</v>
      </c>
      <c r="P234" s="329">
        <v>9.74</v>
      </c>
      <c r="Q234" s="178">
        <f t="shared" si="68"/>
        <v>1.5914560000000002</v>
      </c>
      <c r="R234" s="178">
        <f t="shared" si="62"/>
        <v>0.37387000000000004</v>
      </c>
      <c r="S234" s="182">
        <f t="shared" si="69"/>
        <v>1.9653260000000001</v>
      </c>
      <c r="T234" s="16"/>
      <c r="U234" s="93"/>
    </row>
    <row r="235" spans="1:21" s="199" customFormat="1" ht="16.5" customHeight="1" x14ac:dyDescent="0.2">
      <c r="A235" s="188">
        <v>41102</v>
      </c>
      <c r="B235" s="333">
        <v>11.885</v>
      </c>
      <c r="C235" s="95">
        <f t="shared" si="60"/>
        <v>9.8392379999999999</v>
      </c>
      <c r="D235" s="95">
        <v>3.1</v>
      </c>
      <c r="E235" s="95">
        <v>1.7</v>
      </c>
      <c r="F235" s="360">
        <v>227.76</v>
      </c>
      <c r="G235" s="116">
        <f t="shared" si="63"/>
        <v>0.22775999999999999</v>
      </c>
      <c r="H235" s="360">
        <v>409</v>
      </c>
      <c r="I235" s="360">
        <v>418.00200000000001</v>
      </c>
      <c r="J235" s="116">
        <f t="shared" si="70"/>
        <v>0.41800199999999998</v>
      </c>
      <c r="K235" s="323">
        <f t="shared" si="64"/>
        <v>0.40899999999999997</v>
      </c>
      <c r="L235" s="359">
        <v>54</v>
      </c>
      <c r="M235" s="95">
        <f t="shared" si="65"/>
        <v>5.3999999999999999E-2</v>
      </c>
      <c r="N235" s="123">
        <f t="shared" si="66"/>
        <v>2.7000000000000001E-3</v>
      </c>
      <c r="O235" s="164">
        <f t="shared" si="67"/>
        <v>1.4000000000000001</v>
      </c>
      <c r="P235" s="329">
        <v>10.07</v>
      </c>
      <c r="Q235" s="178">
        <f t="shared" si="68"/>
        <v>1.6304600000000002</v>
      </c>
      <c r="R235" s="178">
        <f t="shared" si="62"/>
        <v>0.415302</v>
      </c>
      <c r="S235" s="182">
        <f t="shared" si="69"/>
        <v>2.0457620000000003</v>
      </c>
      <c r="T235" s="16"/>
      <c r="U235" s="93"/>
    </row>
    <row r="236" spans="1:21" s="199" customFormat="1" ht="16.5" customHeight="1" x14ac:dyDescent="0.2">
      <c r="A236" s="188">
        <v>41103</v>
      </c>
      <c r="B236" s="333">
        <v>12.542999999999999</v>
      </c>
      <c r="C236" s="95">
        <f t="shared" si="60"/>
        <v>10.508495999999999</v>
      </c>
      <c r="D236" s="95">
        <v>3.1</v>
      </c>
      <c r="E236" s="95">
        <v>1.7</v>
      </c>
      <c r="F236" s="360">
        <v>189.46299999999999</v>
      </c>
      <c r="G236" s="116">
        <f t="shared" si="63"/>
        <v>0.18946299999999999</v>
      </c>
      <c r="H236" s="360">
        <v>411</v>
      </c>
      <c r="I236" s="360">
        <v>445.041</v>
      </c>
      <c r="J236" s="116">
        <f t="shared" si="70"/>
        <v>0.44504100000000002</v>
      </c>
      <c r="K236" s="323">
        <f t="shared" si="64"/>
        <v>0.41099999999999998</v>
      </c>
      <c r="L236" s="359">
        <v>97</v>
      </c>
      <c r="M236" s="95">
        <f t="shared" si="65"/>
        <v>9.7000000000000003E-2</v>
      </c>
      <c r="N236" s="123">
        <f t="shared" si="66"/>
        <v>4.8500000000000001E-3</v>
      </c>
      <c r="O236" s="164">
        <f t="shared" si="67"/>
        <v>1.4000000000000001</v>
      </c>
      <c r="P236" s="329">
        <v>10.24</v>
      </c>
      <c r="Q236" s="178">
        <f t="shared" si="68"/>
        <v>1.5943130000000001</v>
      </c>
      <c r="R236" s="178">
        <f t="shared" si="62"/>
        <v>0.440191</v>
      </c>
      <c r="S236" s="182">
        <f t="shared" si="69"/>
        <v>2.0345040000000001</v>
      </c>
      <c r="T236" s="16"/>
      <c r="U236" s="93"/>
    </row>
    <row r="237" spans="1:21" s="199" customFormat="1" ht="16.5" customHeight="1" x14ac:dyDescent="0.2">
      <c r="A237" s="188">
        <v>41104</v>
      </c>
      <c r="B237" s="333">
        <v>12.426</v>
      </c>
      <c r="C237" s="95">
        <f t="shared" si="60"/>
        <v>10.194499</v>
      </c>
      <c r="D237" s="95">
        <v>3.1</v>
      </c>
      <c r="E237" s="95">
        <v>1.7</v>
      </c>
      <c r="F237" s="360">
        <v>190.989</v>
      </c>
      <c r="G237" s="116">
        <f t="shared" si="63"/>
        <v>0.19098899999999999</v>
      </c>
      <c r="H237" s="360">
        <v>620</v>
      </c>
      <c r="I237" s="360">
        <v>640.51199999999994</v>
      </c>
      <c r="J237" s="116">
        <f t="shared" si="70"/>
        <v>0.64051199999999997</v>
      </c>
      <c r="K237" s="323">
        <f t="shared" si="64"/>
        <v>0.62</v>
      </c>
      <c r="L237" s="359">
        <v>0</v>
      </c>
      <c r="M237" s="95">
        <f t="shared" si="65"/>
        <v>0</v>
      </c>
      <c r="N237" s="123">
        <f t="shared" si="66"/>
        <v>0</v>
      </c>
      <c r="O237" s="164">
        <f t="shared" si="67"/>
        <v>1.4000000000000001</v>
      </c>
      <c r="P237" s="329">
        <v>9.52</v>
      </c>
      <c r="Q237" s="178">
        <f t="shared" si="68"/>
        <v>1.5909890000000002</v>
      </c>
      <c r="R237" s="178">
        <f t="shared" si="62"/>
        <v>0.64051199999999997</v>
      </c>
      <c r="S237" s="182">
        <f t="shared" si="69"/>
        <v>2.2315010000000002</v>
      </c>
      <c r="T237" s="16"/>
      <c r="U237" s="93"/>
    </row>
    <row r="238" spans="1:21" s="199" customFormat="1" ht="16.5" customHeight="1" x14ac:dyDescent="0.2">
      <c r="A238" s="188">
        <v>41105</v>
      </c>
      <c r="B238" s="333">
        <v>12.15</v>
      </c>
      <c r="C238" s="95">
        <f t="shared" si="60"/>
        <v>9.9189629999999998</v>
      </c>
      <c r="D238" s="95">
        <v>3.1</v>
      </c>
      <c r="E238" s="95">
        <v>1.7</v>
      </c>
      <c r="F238" s="360">
        <v>205</v>
      </c>
      <c r="G238" s="116">
        <f t="shared" si="63"/>
        <v>0.20499999999999999</v>
      </c>
      <c r="H238" s="360">
        <v>609</v>
      </c>
      <c r="I238" s="360">
        <v>626.03700000000003</v>
      </c>
      <c r="J238" s="116">
        <f t="shared" si="70"/>
        <v>0.62603700000000007</v>
      </c>
      <c r="K238" s="323">
        <f t="shared" si="64"/>
        <v>0.60899999999999999</v>
      </c>
      <c r="L238" s="359">
        <v>0</v>
      </c>
      <c r="M238" s="95">
        <f t="shared" si="65"/>
        <v>0</v>
      </c>
      <c r="N238" s="123">
        <f t="shared" si="66"/>
        <v>0</v>
      </c>
      <c r="O238" s="164">
        <f t="shared" si="67"/>
        <v>1.4000000000000001</v>
      </c>
      <c r="P238" s="329">
        <v>8.82</v>
      </c>
      <c r="Q238" s="178">
        <f t="shared" si="68"/>
        <v>1.6050000000000002</v>
      </c>
      <c r="R238" s="178">
        <f t="shared" si="62"/>
        <v>0.62603700000000007</v>
      </c>
      <c r="S238" s="182">
        <f t="shared" si="69"/>
        <v>2.2310370000000002</v>
      </c>
      <c r="T238" s="16"/>
      <c r="U238" s="93"/>
    </row>
    <row r="239" spans="1:21" s="199" customFormat="1" ht="16.5" customHeight="1" x14ac:dyDescent="0.2">
      <c r="A239" s="188">
        <v>41106</v>
      </c>
      <c r="B239" s="333">
        <v>13.212999999999999</v>
      </c>
      <c r="C239" s="95">
        <f t="shared" si="60"/>
        <v>11.091570999999998</v>
      </c>
      <c r="D239" s="95">
        <v>3.1</v>
      </c>
      <c r="E239" s="95">
        <v>1.7</v>
      </c>
      <c r="F239" s="360">
        <v>199.97800000000001</v>
      </c>
      <c r="G239" s="116">
        <f t="shared" si="63"/>
        <v>0.19997800000000002</v>
      </c>
      <c r="H239" s="360">
        <v>631</v>
      </c>
      <c r="I239" s="360">
        <v>521.45100000000002</v>
      </c>
      <c r="J239" s="116">
        <f t="shared" si="70"/>
        <v>0.521451</v>
      </c>
      <c r="K239" s="323">
        <f t="shared" si="64"/>
        <v>0.63100000000000001</v>
      </c>
      <c r="L239" s="359">
        <v>0</v>
      </c>
      <c r="M239" s="95">
        <f t="shared" si="65"/>
        <v>0</v>
      </c>
      <c r="N239" s="123">
        <f t="shared" si="66"/>
        <v>0</v>
      </c>
      <c r="O239" s="164">
        <f t="shared" si="67"/>
        <v>1.4000000000000001</v>
      </c>
      <c r="P239" s="329">
        <v>9.49</v>
      </c>
      <c r="Q239" s="178">
        <f t="shared" si="68"/>
        <v>1.5999780000000001</v>
      </c>
      <c r="R239" s="178">
        <f t="shared" si="62"/>
        <v>0.521451</v>
      </c>
      <c r="S239" s="182">
        <f t="shared" si="69"/>
        <v>2.121429</v>
      </c>
      <c r="T239" s="16"/>
      <c r="U239" s="93"/>
    </row>
    <row r="240" spans="1:21" s="199" customFormat="1" ht="16.5" customHeight="1" x14ac:dyDescent="0.2">
      <c r="A240" s="188">
        <v>41107</v>
      </c>
      <c r="B240" s="333">
        <v>13.061999999999999</v>
      </c>
      <c r="C240" s="95">
        <f t="shared" si="60"/>
        <v>11.476578999999999</v>
      </c>
      <c r="D240" s="95">
        <v>3.1</v>
      </c>
      <c r="E240" s="95">
        <v>1.7</v>
      </c>
      <c r="F240" s="360">
        <v>185.42099999999999</v>
      </c>
      <c r="G240" s="116">
        <f t="shared" si="63"/>
        <v>0.185421</v>
      </c>
      <c r="H240" s="360">
        <v>414</v>
      </c>
      <c r="I240" s="360">
        <v>0</v>
      </c>
      <c r="J240" s="116">
        <f t="shared" si="70"/>
        <v>0</v>
      </c>
      <c r="K240" s="323">
        <f t="shared" si="64"/>
        <v>0.41399999999999998</v>
      </c>
      <c r="L240" s="359">
        <v>0</v>
      </c>
      <c r="M240" s="95">
        <f t="shared" si="65"/>
        <v>0</v>
      </c>
      <c r="N240" s="123">
        <f t="shared" si="66"/>
        <v>0</v>
      </c>
      <c r="O240" s="164">
        <f t="shared" si="67"/>
        <v>1.4000000000000001</v>
      </c>
      <c r="P240" s="329">
        <v>9.56</v>
      </c>
      <c r="Q240" s="178">
        <f t="shared" si="68"/>
        <v>1.5854210000000002</v>
      </c>
      <c r="R240" s="178">
        <f t="shared" si="62"/>
        <v>0</v>
      </c>
      <c r="S240" s="182">
        <f t="shared" si="69"/>
        <v>1.5854210000000002</v>
      </c>
      <c r="T240" s="16"/>
      <c r="U240" s="93"/>
    </row>
    <row r="241" spans="1:21" s="199" customFormat="1" ht="16.5" customHeight="1" x14ac:dyDescent="0.2">
      <c r="A241" s="188">
        <v>41108</v>
      </c>
      <c r="B241" s="333">
        <v>13.358000000000001</v>
      </c>
      <c r="C241" s="95">
        <f t="shared" si="60"/>
        <v>11.317349</v>
      </c>
      <c r="D241" s="95">
        <v>3.1</v>
      </c>
      <c r="E241" s="95">
        <v>1.7</v>
      </c>
      <c r="F241" s="360">
        <v>216.45099999999999</v>
      </c>
      <c r="G241" s="116">
        <f t="shared" si="63"/>
        <v>0.216451</v>
      </c>
      <c r="H241" s="360">
        <v>402</v>
      </c>
      <c r="I241" s="360">
        <v>424.2</v>
      </c>
      <c r="J241" s="116">
        <f t="shared" si="70"/>
        <v>0.42419999999999997</v>
      </c>
      <c r="K241" s="323">
        <f t="shared" si="64"/>
        <v>0.40200000000000002</v>
      </c>
      <c r="L241" s="359">
        <v>0</v>
      </c>
      <c r="M241" s="95">
        <f t="shared" si="65"/>
        <v>0</v>
      </c>
      <c r="N241" s="123">
        <f t="shared" si="66"/>
        <v>0</v>
      </c>
      <c r="O241" s="164">
        <f t="shared" si="67"/>
        <v>1.4000000000000001</v>
      </c>
      <c r="P241" s="329">
        <v>9.3800000000000008</v>
      </c>
      <c r="Q241" s="178">
        <f t="shared" si="68"/>
        <v>1.6164510000000001</v>
      </c>
      <c r="R241" s="178">
        <f t="shared" si="62"/>
        <v>0.42419999999999997</v>
      </c>
      <c r="S241" s="182">
        <f t="shared" si="69"/>
        <v>2.040651</v>
      </c>
      <c r="T241" s="16"/>
      <c r="U241" s="93"/>
    </row>
    <row r="242" spans="1:21" s="199" customFormat="1" ht="16.5" customHeight="1" x14ac:dyDescent="0.2">
      <c r="A242" s="188">
        <v>41109</v>
      </c>
      <c r="B242" s="333">
        <v>12.912000000000001</v>
      </c>
      <c r="C242" s="95">
        <f t="shared" si="60"/>
        <v>11.295983000000001</v>
      </c>
      <c r="D242" s="95">
        <v>3.1</v>
      </c>
      <c r="E242" s="95">
        <v>1.7</v>
      </c>
      <c r="F242" s="360">
        <v>216.017</v>
      </c>
      <c r="G242" s="116">
        <f t="shared" si="63"/>
        <v>0.21601699999999999</v>
      </c>
      <c r="H242" s="360">
        <v>423</v>
      </c>
      <c r="I242" s="360">
        <v>0</v>
      </c>
      <c r="J242" s="116">
        <f t="shared" si="70"/>
        <v>0</v>
      </c>
      <c r="K242" s="323">
        <f t="shared" si="64"/>
        <v>0.42299999999999999</v>
      </c>
      <c r="L242" s="359">
        <v>0</v>
      </c>
      <c r="M242" s="95">
        <f t="shared" si="65"/>
        <v>0</v>
      </c>
      <c r="N242" s="123">
        <f t="shared" si="66"/>
        <v>0</v>
      </c>
      <c r="O242" s="164">
        <f t="shared" si="67"/>
        <v>1.4000000000000001</v>
      </c>
      <c r="P242" s="329">
        <v>9.5399999999999991</v>
      </c>
      <c r="Q242" s="178">
        <f t="shared" si="68"/>
        <v>1.616017</v>
      </c>
      <c r="R242" s="178">
        <f t="shared" si="62"/>
        <v>0</v>
      </c>
      <c r="S242" s="182">
        <f t="shared" si="69"/>
        <v>1.616017</v>
      </c>
      <c r="T242" s="16"/>
      <c r="U242" s="93"/>
    </row>
    <row r="243" spans="1:21" s="199" customFormat="1" ht="16.5" customHeight="1" x14ac:dyDescent="0.2">
      <c r="A243" s="188">
        <v>41110</v>
      </c>
      <c r="B243" s="333">
        <v>12.788</v>
      </c>
      <c r="C243" s="95">
        <f t="shared" si="60"/>
        <v>10.221727000000001</v>
      </c>
      <c r="D243" s="95">
        <v>3.1</v>
      </c>
      <c r="E243" s="95">
        <v>1.7</v>
      </c>
      <c r="F243" s="360">
        <v>193.81100000000001</v>
      </c>
      <c r="G243" s="116">
        <f t="shared" si="63"/>
        <v>0.19381100000000001</v>
      </c>
      <c r="H243" s="360">
        <v>903</v>
      </c>
      <c r="I243" s="360">
        <v>972.46199999999999</v>
      </c>
      <c r="J243" s="116">
        <f t="shared" si="70"/>
        <v>0.97246199999999994</v>
      </c>
      <c r="K243" s="323">
        <f t="shared" si="64"/>
        <v>0.90300000000000002</v>
      </c>
      <c r="L243" s="359">
        <v>0</v>
      </c>
      <c r="M243" s="95">
        <f t="shared" si="65"/>
        <v>0</v>
      </c>
      <c r="N243" s="123">
        <f t="shared" si="66"/>
        <v>0</v>
      </c>
      <c r="O243" s="164">
        <f t="shared" si="67"/>
        <v>1.4000000000000001</v>
      </c>
      <c r="P243" s="329">
        <v>9.93</v>
      </c>
      <c r="Q243" s="178">
        <f t="shared" si="68"/>
        <v>1.5938110000000001</v>
      </c>
      <c r="R243" s="178">
        <f t="shared" si="62"/>
        <v>0.97246199999999994</v>
      </c>
      <c r="S243" s="182">
        <f t="shared" si="69"/>
        <v>2.5662729999999998</v>
      </c>
      <c r="T243" s="16"/>
      <c r="U243" s="93"/>
    </row>
    <row r="244" spans="1:21" s="199" customFormat="1" ht="16.5" customHeight="1" x14ac:dyDescent="0.2">
      <c r="A244" s="188">
        <v>41111</v>
      </c>
      <c r="B244" s="333">
        <v>12.260999999999999</v>
      </c>
      <c r="C244" s="95">
        <f t="shared" si="60"/>
        <v>10.068508999999999</v>
      </c>
      <c r="D244" s="95">
        <v>3.1</v>
      </c>
      <c r="E244" s="95">
        <v>1.7</v>
      </c>
      <c r="F244" s="360">
        <v>164.435</v>
      </c>
      <c r="G244" s="116">
        <f t="shared" si="63"/>
        <v>0.164435</v>
      </c>
      <c r="H244" s="360">
        <v>613</v>
      </c>
      <c r="I244" s="360">
        <v>628.05600000000004</v>
      </c>
      <c r="J244" s="116">
        <f t="shared" si="70"/>
        <v>0.62805600000000006</v>
      </c>
      <c r="K244" s="323">
        <f t="shared" si="64"/>
        <v>0.61299999999999999</v>
      </c>
      <c r="L244" s="359">
        <v>0</v>
      </c>
      <c r="M244" s="95">
        <f t="shared" si="65"/>
        <v>0</v>
      </c>
      <c r="N244" s="123">
        <f t="shared" si="66"/>
        <v>0</v>
      </c>
      <c r="O244" s="164">
        <f t="shared" si="67"/>
        <v>1.4000000000000001</v>
      </c>
      <c r="P244" s="329">
        <v>9.98</v>
      </c>
      <c r="Q244" s="178">
        <f t="shared" si="68"/>
        <v>1.564435</v>
      </c>
      <c r="R244" s="178">
        <f t="shared" si="62"/>
        <v>0.62805600000000006</v>
      </c>
      <c r="S244" s="182">
        <f t="shared" si="69"/>
        <v>2.192491</v>
      </c>
      <c r="T244" s="16"/>
      <c r="U244" s="93"/>
    </row>
    <row r="245" spans="1:21" s="199" customFormat="1" ht="16.5" customHeight="1" x14ac:dyDescent="0.2">
      <c r="A245" s="188">
        <v>41112</v>
      </c>
      <c r="B245" s="333">
        <v>11.787000000000001</v>
      </c>
      <c r="C245" s="95">
        <f t="shared" si="60"/>
        <v>9.0638310000000004</v>
      </c>
      <c r="D245" s="95">
        <v>3.1</v>
      </c>
      <c r="E245" s="95">
        <v>1.7</v>
      </c>
      <c r="F245" s="360">
        <v>175.47399999999999</v>
      </c>
      <c r="G245" s="116">
        <f t="shared" si="63"/>
        <v>0.17547399999999999</v>
      </c>
      <c r="H245" s="360">
        <v>1115</v>
      </c>
      <c r="I245" s="360">
        <v>1147.6949999999999</v>
      </c>
      <c r="J245" s="116">
        <f t="shared" si="70"/>
        <v>1.1476949999999999</v>
      </c>
      <c r="K245" s="323">
        <f t="shared" si="64"/>
        <v>1.115</v>
      </c>
      <c r="L245" s="359">
        <v>0</v>
      </c>
      <c r="M245" s="95">
        <f t="shared" si="65"/>
        <v>0</v>
      </c>
      <c r="N245" s="123">
        <f t="shared" si="66"/>
        <v>0</v>
      </c>
      <c r="O245" s="164">
        <f t="shared" si="67"/>
        <v>1.4000000000000001</v>
      </c>
      <c r="P245" s="329">
        <v>9.86</v>
      </c>
      <c r="Q245" s="178">
        <f t="shared" si="68"/>
        <v>1.575474</v>
      </c>
      <c r="R245" s="178">
        <f t="shared" si="62"/>
        <v>1.1476949999999999</v>
      </c>
      <c r="S245" s="182">
        <f t="shared" si="69"/>
        <v>2.723169</v>
      </c>
      <c r="T245" s="16"/>
      <c r="U245" s="93"/>
    </row>
    <row r="246" spans="1:21" s="199" customFormat="1" ht="16.5" customHeight="1" x14ac:dyDescent="0.2">
      <c r="A246" s="188">
        <v>41113</v>
      </c>
      <c r="B246" s="333">
        <v>13.49</v>
      </c>
      <c r="C246" s="95">
        <f t="shared" si="60"/>
        <v>11.165155</v>
      </c>
      <c r="D246" s="95">
        <v>3.1</v>
      </c>
      <c r="E246" s="95">
        <v>1.7</v>
      </c>
      <c r="F246" s="360">
        <v>372.29300000000001</v>
      </c>
      <c r="G246" s="116">
        <f t="shared" si="63"/>
        <v>0.37229299999999999</v>
      </c>
      <c r="H246" s="360">
        <v>414</v>
      </c>
      <c r="I246" s="360">
        <v>552.55200000000002</v>
      </c>
      <c r="J246" s="116">
        <f t="shared" si="70"/>
        <v>0.55255200000000004</v>
      </c>
      <c r="K246" s="323">
        <f t="shared" si="64"/>
        <v>0.41399999999999998</v>
      </c>
      <c r="L246" s="359">
        <v>0</v>
      </c>
      <c r="M246" s="95">
        <f t="shared" si="65"/>
        <v>0</v>
      </c>
      <c r="N246" s="123">
        <f t="shared" si="66"/>
        <v>0</v>
      </c>
      <c r="O246" s="164">
        <f t="shared" si="67"/>
        <v>1.4000000000000001</v>
      </c>
      <c r="P246" s="329">
        <v>10.16</v>
      </c>
      <c r="Q246" s="178">
        <f t="shared" si="68"/>
        <v>1.7722930000000001</v>
      </c>
      <c r="R246" s="178">
        <f t="shared" si="62"/>
        <v>0.55255200000000004</v>
      </c>
      <c r="S246" s="182">
        <f t="shared" si="69"/>
        <v>2.3248450000000003</v>
      </c>
      <c r="T246" s="16"/>
      <c r="U246" s="93"/>
    </row>
    <row r="247" spans="1:21" s="199" customFormat="1" ht="16.5" customHeight="1" x14ac:dyDescent="0.2">
      <c r="A247" s="188">
        <v>41114</v>
      </c>
      <c r="B247" s="333">
        <v>12.170999999999999</v>
      </c>
      <c r="C247" s="95">
        <f t="shared" si="60"/>
        <v>10.403670999999999</v>
      </c>
      <c r="D247" s="95">
        <v>3.1</v>
      </c>
      <c r="E247" s="95">
        <v>1.7</v>
      </c>
      <c r="F247" s="360">
        <v>0</v>
      </c>
      <c r="G247" s="116">
        <f t="shared" si="63"/>
        <v>0</v>
      </c>
      <c r="H247" s="360">
        <v>357</v>
      </c>
      <c r="I247" s="360">
        <v>367.32900000000001</v>
      </c>
      <c r="J247" s="116">
        <f t="shared" si="70"/>
        <v>0.36732900000000002</v>
      </c>
      <c r="K247" s="323">
        <f t="shared" si="64"/>
        <v>0.35699999999999998</v>
      </c>
      <c r="L247" s="359">
        <v>0</v>
      </c>
      <c r="M247" s="95">
        <f t="shared" si="65"/>
        <v>0</v>
      </c>
      <c r="N247" s="123">
        <f t="shared" si="66"/>
        <v>0</v>
      </c>
      <c r="O247" s="164">
        <f t="shared" si="67"/>
        <v>1.4000000000000001</v>
      </c>
      <c r="P247" s="329">
        <v>11.29</v>
      </c>
      <c r="Q247" s="178">
        <f t="shared" si="68"/>
        <v>1.4000000000000001</v>
      </c>
      <c r="R247" s="178">
        <f t="shared" si="62"/>
        <v>0.36732900000000002</v>
      </c>
      <c r="S247" s="182">
        <f t="shared" si="69"/>
        <v>1.7673290000000001</v>
      </c>
      <c r="T247" s="16"/>
      <c r="U247" s="93"/>
    </row>
    <row r="248" spans="1:21" s="199" customFormat="1" ht="16.5" customHeight="1" x14ac:dyDescent="0.2">
      <c r="A248" s="188">
        <v>41115</v>
      </c>
      <c r="B248" s="333">
        <v>12.36</v>
      </c>
      <c r="C248" s="95">
        <f t="shared" si="60"/>
        <v>10.600467999999999</v>
      </c>
      <c r="D248" s="95">
        <v>3.1</v>
      </c>
      <c r="E248" s="95">
        <v>1.7</v>
      </c>
      <c r="F248" s="360">
        <v>0</v>
      </c>
      <c r="G248" s="116">
        <f t="shared" si="63"/>
        <v>0</v>
      </c>
      <c r="H248" s="360">
        <v>410</v>
      </c>
      <c r="I248" s="360">
        <v>359.53199999999998</v>
      </c>
      <c r="J248" s="116">
        <f t="shared" si="70"/>
        <v>0.35953199999999996</v>
      </c>
      <c r="K248" s="323">
        <f t="shared" si="64"/>
        <v>0.41</v>
      </c>
      <c r="L248" s="359">
        <v>0</v>
      </c>
      <c r="M248" s="95">
        <f t="shared" si="65"/>
        <v>0</v>
      </c>
      <c r="N248" s="123">
        <f t="shared" si="66"/>
        <v>0</v>
      </c>
      <c r="O248" s="164">
        <f t="shared" si="67"/>
        <v>1.4000000000000001</v>
      </c>
      <c r="P248" s="329">
        <v>10.98</v>
      </c>
      <c r="Q248" s="178">
        <f t="shared" si="68"/>
        <v>1.4000000000000001</v>
      </c>
      <c r="R248" s="178">
        <f t="shared" si="62"/>
        <v>0.35953199999999996</v>
      </c>
      <c r="S248" s="182">
        <f t="shared" si="69"/>
        <v>1.7595320000000001</v>
      </c>
      <c r="T248" s="16"/>
      <c r="U248" s="93"/>
    </row>
    <row r="249" spans="1:21" s="199" customFormat="1" ht="16.5" customHeight="1" x14ac:dyDescent="0.2">
      <c r="A249" s="188">
        <v>41116</v>
      </c>
      <c r="B249" s="333">
        <v>13.266999999999999</v>
      </c>
      <c r="C249" s="95">
        <f t="shared" si="60"/>
        <v>10.77483</v>
      </c>
      <c r="D249" s="95">
        <v>3.1</v>
      </c>
      <c r="E249" s="95">
        <v>1.7</v>
      </c>
      <c r="F249" s="360">
        <v>270.5</v>
      </c>
      <c r="G249" s="116">
        <f t="shared" si="63"/>
        <v>0.27050000000000002</v>
      </c>
      <c r="H249" s="360">
        <v>734</v>
      </c>
      <c r="I249" s="360">
        <v>821.67</v>
      </c>
      <c r="J249" s="116">
        <f t="shared" si="70"/>
        <v>0.82167000000000001</v>
      </c>
      <c r="K249" s="323">
        <f t="shared" si="64"/>
        <v>0.73399999999999999</v>
      </c>
      <c r="L249" s="359">
        <v>0</v>
      </c>
      <c r="M249" s="95">
        <f t="shared" si="65"/>
        <v>0</v>
      </c>
      <c r="N249" s="123">
        <f t="shared" si="66"/>
        <v>0</v>
      </c>
      <c r="O249" s="164">
        <f t="shared" si="67"/>
        <v>1.4000000000000001</v>
      </c>
      <c r="P249" s="329">
        <v>10.56</v>
      </c>
      <c r="Q249" s="178">
        <f t="shared" si="68"/>
        <v>1.6705000000000001</v>
      </c>
      <c r="R249" s="178">
        <f t="shared" si="62"/>
        <v>0.82167000000000001</v>
      </c>
      <c r="S249" s="182">
        <f t="shared" si="69"/>
        <v>2.4921700000000002</v>
      </c>
      <c r="T249" s="16"/>
      <c r="U249" s="93"/>
    </row>
    <row r="250" spans="1:21" s="199" customFormat="1" ht="16.5" customHeight="1" x14ac:dyDescent="0.2">
      <c r="A250" s="188">
        <v>41117</v>
      </c>
      <c r="B250" s="333">
        <v>13.871</v>
      </c>
      <c r="C250" s="95">
        <f t="shared" si="60"/>
        <v>11.015756</v>
      </c>
      <c r="D250" s="95">
        <v>3.1</v>
      </c>
      <c r="E250" s="95">
        <v>1.7</v>
      </c>
      <c r="F250" s="360">
        <v>223</v>
      </c>
      <c r="G250" s="116">
        <f t="shared" si="63"/>
        <v>0.223</v>
      </c>
      <c r="H250" s="360">
        <v>1138</v>
      </c>
      <c r="I250" s="360">
        <v>1232.2439999999999</v>
      </c>
      <c r="J250" s="116">
        <f t="shared" si="70"/>
        <v>1.2322439999999999</v>
      </c>
      <c r="K250" s="323">
        <f t="shared" si="64"/>
        <v>1.1379999999999999</v>
      </c>
      <c r="L250" s="359">
        <v>0</v>
      </c>
      <c r="M250" s="95">
        <f t="shared" si="65"/>
        <v>0</v>
      </c>
      <c r="N250" s="123">
        <f t="shared" si="66"/>
        <v>0</v>
      </c>
      <c r="O250" s="164">
        <f t="shared" si="67"/>
        <v>1.4000000000000001</v>
      </c>
      <c r="P250" s="329">
        <v>10.33</v>
      </c>
      <c r="Q250" s="178">
        <f t="shared" si="68"/>
        <v>1.6230000000000002</v>
      </c>
      <c r="R250" s="178">
        <f t="shared" si="62"/>
        <v>1.2322439999999999</v>
      </c>
      <c r="S250" s="182">
        <f t="shared" si="69"/>
        <v>2.8552439999999999</v>
      </c>
      <c r="T250" s="16"/>
      <c r="U250" s="93"/>
    </row>
    <row r="251" spans="1:21" s="199" customFormat="1" ht="16.5" customHeight="1" x14ac:dyDescent="0.2">
      <c r="A251" s="188">
        <v>41118</v>
      </c>
      <c r="B251" s="333">
        <v>12.247</v>
      </c>
      <c r="C251" s="95">
        <f t="shared" si="60"/>
        <v>10.268418</v>
      </c>
      <c r="D251" s="95">
        <v>3.1</v>
      </c>
      <c r="E251" s="95">
        <v>1.7</v>
      </c>
      <c r="F251" s="360">
        <v>354.8</v>
      </c>
      <c r="G251" s="116">
        <f t="shared" si="63"/>
        <v>0.3548</v>
      </c>
      <c r="H251" s="360">
        <v>427</v>
      </c>
      <c r="I251" s="360">
        <v>223.78200000000001</v>
      </c>
      <c r="J251" s="116">
        <f t="shared" si="70"/>
        <v>0.22378200000000001</v>
      </c>
      <c r="K251" s="323">
        <f t="shared" si="64"/>
        <v>0.42699999999999999</v>
      </c>
      <c r="L251" s="359">
        <v>0</v>
      </c>
      <c r="M251" s="95">
        <f t="shared" si="65"/>
        <v>0</v>
      </c>
      <c r="N251" s="123">
        <f t="shared" si="66"/>
        <v>0</v>
      </c>
      <c r="O251" s="164">
        <f>D251-E251</f>
        <v>1.4000000000000001</v>
      </c>
      <c r="P251" s="329">
        <v>13.25</v>
      </c>
      <c r="Q251" s="178">
        <f>G251+N251+O251</f>
        <v>1.7548000000000001</v>
      </c>
      <c r="R251" s="178">
        <f t="shared" si="62"/>
        <v>0.22378200000000001</v>
      </c>
      <c r="S251" s="182">
        <f t="shared" si="69"/>
        <v>1.9785820000000001</v>
      </c>
      <c r="T251" s="16"/>
      <c r="U251" s="93"/>
    </row>
    <row r="252" spans="1:21" s="199" customFormat="1" ht="16.5" customHeight="1" x14ac:dyDescent="0.2">
      <c r="A252" s="188">
        <v>41119</v>
      </c>
      <c r="B252" s="333">
        <v>11.343999999999999</v>
      </c>
      <c r="C252" s="95">
        <f t="shared" si="60"/>
        <v>9.6719969999999993</v>
      </c>
      <c r="D252" s="95">
        <v>3.1</v>
      </c>
      <c r="E252" s="95">
        <v>1.7</v>
      </c>
      <c r="F252" s="360">
        <v>272</v>
      </c>
      <c r="G252" s="116">
        <f t="shared" si="63"/>
        <v>0.27200000000000002</v>
      </c>
      <c r="H252" s="360">
        <v>9</v>
      </c>
      <c r="I252" s="360">
        <v>3.0000000000000001E-3</v>
      </c>
      <c r="J252" s="116">
        <f t="shared" si="70"/>
        <v>3.0000000000000001E-6</v>
      </c>
      <c r="K252" s="323">
        <f t="shared" si="64"/>
        <v>8.9999999999999993E-3</v>
      </c>
      <c r="L252" s="359">
        <v>0</v>
      </c>
      <c r="M252" s="95">
        <f t="shared" si="65"/>
        <v>0</v>
      </c>
      <c r="N252" s="123">
        <f t="shared" si="66"/>
        <v>0</v>
      </c>
      <c r="O252" s="164">
        <f>D252-E252</f>
        <v>1.4000000000000001</v>
      </c>
      <c r="P252" s="329">
        <v>11.34</v>
      </c>
      <c r="Q252" s="178">
        <f>G252+N252+O252</f>
        <v>1.6720000000000002</v>
      </c>
      <c r="R252" s="178">
        <f t="shared" si="62"/>
        <v>3.0000000000000001E-6</v>
      </c>
      <c r="S252" s="182">
        <f t="shared" si="69"/>
        <v>1.6720030000000001</v>
      </c>
      <c r="T252" s="16"/>
      <c r="U252" s="93"/>
    </row>
    <row r="253" spans="1:21" s="199" customFormat="1" ht="16.5" customHeight="1" x14ac:dyDescent="0.2">
      <c r="A253" s="188">
        <v>41120</v>
      </c>
      <c r="B253" s="333">
        <v>13.096</v>
      </c>
      <c r="C253" s="95">
        <f t="shared" si="60"/>
        <v>10.006239000000001</v>
      </c>
      <c r="D253" s="95">
        <v>3.1</v>
      </c>
      <c r="E253" s="95">
        <v>1.7</v>
      </c>
      <c r="F253" s="360">
        <v>272</v>
      </c>
      <c r="G253" s="116">
        <f t="shared" si="63"/>
        <v>0.27200000000000002</v>
      </c>
      <c r="H253" s="360">
        <v>36</v>
      </c>
      <c r="I253" s="360">
        <v>1417.761</v>
      </c>
      <c r="J253" s="116">
        <f t="shared" si="70"/>
        <v>1.417761</v>
      </c>
      <c r="K253" s="323">
        <f t="shared" si="64"/>
        <v>3.5999999999999997E-2</v>
      </c>
      <c r="L253" s="359">
        <v>0</v>
      </c>
      <c r="M253" s="95">
        <f t="shared" si="65"/>
        <v>0</v>
      </c>
      <c r="N253" s="123">
        <f t="shared" si="66"/>
        <v>0</v>
      </c>
      <c r="O253" s="164">
        <f>D253-E253</f>
        <v>1.4000000000000001</v>
      </c>
      <c r="P253" s="329">
        <v>12.21</v>
      </c>
      <c r="Q253" s="178">
        <f>G253+N253+O253</f>
        <v>1.6720000000000002</v>
      </c>
      <c r="R253" s="178">
        <f t="shared" si="62"/>
        <v>1.417761</v>
      </c>
      <c r="S253" s="182">
        <f t="shared" si="69"/>
        <v>3.0897610000000002</v>
      </c>
      <c r="T253" s="16"/>
      <c r="U253" s="93"/>
    </row>
    <row r="254" spans="1:21" s="199" customFormat="1" ht="16.5" customHeight="1" thickBot="1" x14ac:dyDescent="0.25">
      <c r="A254" s="189">
        <v>41121</v>
      </c>
      <c r="B254" s="334">
        <v>13.739000000000001</v>
      </c>
      <c r="C254" s="153">
        <f t="shared" si="60"/>
        <v>10.657517</v>
      </c>
      <c r="D254" s="153">
        <v>3.1</v>
      </c>
      <c r="E254" s="153">
        <v>1.7</v>
      </c>
      <c r="F254" s="363">
        <v>269.8</v>
      </c>
      <c r="G254" s="152">
        <f t="shared" si="63"/>
        <v>0.26979999999999998</v>
      </c>
      <c r="H254" s="363">
        <v>814</v>
      </c>
      <c r="I254" s="363">
        <v>1411.683</v>
      </c>
      <c r="J254" s="297">
        <f t="shared" si="70"/>
        <v>1.411683</v>
      </c>
      <c r="K254" s="324">
        <f t="shared" si="64"/>
        <v>0.81399999999999995</v>
      </c>
      <c r="L254" s="362">
        <v>0</v>
      </c>
      <c r="M254" s="153">
        <f t="shared" si="65"/>
        <v>0</v>
      </c>
      <c r="N254" s="156">
        <f t="shared" si="66"/>
        <v>0</v>
      </c>
      <c r="O254" s="169">
        <f t="shared" si="67"/>
        <v>1.4000000000000001</v>
      </c>
      <c r="P254" s="353">
        <v>10.02</v>
      </c>
      <c r="Q254" s="190">
        <f t="shared" si="68"/>
        <v>1.6698000000000002</v>
      </c>
      <c r="R254" s="190">
        <f t="shared" si="62"/>
        <v>1.411683</v>
      </c>
      <c r="S254" s="191">
        <f t="shared" si="69"/>
        <v>3.0814830000000004</v>
      </c>
      <c r="T254" s="16"/>
      <c r="U254" s="93"/>
    </row>
    <row r="255" spans="1:21" s="199" customFormat="1" ht="13.5" thickBot="1" x14ac:dyDescent="0.25">
      <c r="A255" s="200"/>
      <c r="B255" s="331"/>
      <c r="C255" s="202"/>
      <c r="D255" s="203"/>
      <c r="E255" s="203"/>
      <c r="F255" s="327"/>
      <c r="G255" s="203"/>
      <c r="H255" s="315"/>
      <c r="I255" s="315"/>
      <c r="J255" s="202"/>
      <c r="K255" s="315"/>
      <c r="L255" s="374"/>
      <c r="M255" s="202"/>
      <c r="N255" s="200"/>
      <c r="O255" s="203"/>
      <c r="P255" s="350"/>
      <c r="Q255" s="202"/>
      <c r="R255" s="202"/>
      <c r="S255" s="202"/>
      <c r="T255" s="16"/>
      <c r="U255" s="93"/>
    </row>
    <row r="256" spans="1:21" s="199" customFormat="1" ht="35.25" customHeight="1" x14ac:dyDescent="0.2">
      <c r="A256" s="422" t="s">
        <v>0</v>
      </c>
      <c r="B256" s="436" t="s">
        <v>84</v>
      </c>
      <c r="C256" s="422" t="s">
        <v>7</v>
      </c>
      <c r="D256" s="422" t="s">
        <v>9</v>
      </c>
      <c r="E256" s="422" t="s">
        <v>32</v>
      </c>
      <c r="F256" s="438" t="s">
        <v>12</v>
      </c>
      <c r="G256" s="422" t="s">
        <v>12</v>
      </c>
      <c r="H256" s="438" t="s">
        <v>11</v>
      </c>
      <c r="I256" s="325" t="s">
        <v>73</v>
      </c>
      <c r="J256" s="422" t="s">
        <v>82</v>
      </c>
      <c r="K256" s="438" t="s">
        <v>74</v>
      </c>
      <c r="L256" s="440" t="s">
        <v>15</v>
      </c>
      <c r="M256" s="422" t="s">
        <v>75</v>
      </c>
      <c r="N256" s="422" t="s">
        <v>76</v>
      </c>
      <c r="O256" s="431" t="s">
        <v>77</v>
      </c>
      <c r="P256" s="434" t="s">
        <v>85</v>
      </c>
      <c r="Q256" s="422" t="s">
        <v>79</v>
      </c>
      <c r="R256" s="422" t="s">
        <v>80</v>
      </c>
      <c r="S256" s="422" t="s">
        <v>81</v>
      </c>
      <c r="T256" s="16"/>
      <c r="U256" s="93"/>
    </row>
    <row r="257" spans="1:21" s="199" customFormat="1" ht="11.25" customHeight="1" x14ac:dyDescent="0.2">
      <c r="A257" s="423"/>
      <c r="B257" s="437"/>
      <c r="C257" s="423"/>
      <c r="D257" s="425"/>
      <c r="E257" s="425"/>
      <c r="F257" s="443"/>
      <c r="G257" s="425"/>
      <c r="H257" s="439"/>
      <c r="I257" s="326"/>
      <c r="J257" s="423"/>
      <c r="K257" s="439"/>
      <c r="L257" s="441"/>
      <c r="M257" s="423"/>
      <c r="N257" s="423"/>
      <c r="O257" s="432"/>
      <c r="P257" s="435"/>
      <c r="Q257" s="423"/>
      <c r="R257" s="423"/>
      <c r="S257" s="423"/>
      <c r="T257" s="16"/>
      <c r="U257" s="93"/>
    </row>
    <row r="258" spans="1:21" s="199" customFormat="1" ht="12" customHeight="1" thickBot="1" x14ac:dyDescent="0.25">
      <c r="A258" s="442"/>
      <c r="B258" s="437"/>
      <c r="C258" s="423"/>
      <c r="D258" s="425"/>
      <c r="E258" s="425"/>
      <c r="F258" s="443"/>
      <c r="G258" s="425"/>
      <c r="H258" s="439"/>
      <c r="I258" s="326"/>
      <c r="J258" s="423"/>
      <c r="K258" s="439"/>
      <c r="L258" s="441"/>
      <c r="M258" s="423"/>
      <c r="N258" s="442"/>
      <c r="O258" s="432"/>
      <c r="P258" s="435"/>
      <c r="Q258" s="423"/>
      <c r="R258" s="423"/>
      <c r="S258" s="423"/>
      <c r="T258" s="16"/>
      <c r="U258" s="93"/>
    </row>
    <row r="259" spans="1:21" s="199" customFormat="1" ht="16.5" customHeight="1" x14ac:dyDescent="0.2">
      <c r="A259" s="185">
        <v>41122</v>
      </c>
      <c r="B259" s="332">
        <v>13.772</v>
      </c>
      <c r="C259" s="119">
        <f t="shared" ref="C259:C289" si="71">B259-S259</f>
        <v>11.303426</v>
      </c>
      <c r="D259" s="94">
        <v>3.1</v>
      </c>
      <c r="E259" s="119">
        <v>1.7</v>
      </c>
      <c r="F259" s="358">
        <v>214.9</v>
      </c>
      <c r="G259" s="118">
        <f>F259/1000</f>
        <v>0.21490000000000001</v>
      </c>
      <c r="H259" s="358">
        <v>250</v>
      </c>
      <c r="I259" s="358">
        <v>853.67399999999998</v>
      </c>
      <c r="J259" s="118">
        <f>I259/1000</f>
        <v>0.85367399999999993</v>
      </c>
      <c r="K259" s="322">
        <f>H259/1000</f>
        <v>0.25</v>
      </c>
      <c r="L259" s="357">
        <v>418</v>
      </c>
      <c r="M259" s="119">
        <f>L259/1000</f>
        <v>0.41799999999999998</v>
      </c>
      <c r="N259" s="120">
        <f>M259*0.05</f>
        <v>2.0900000000000002E-2</v>
      </c>
      <c r="O259" s="161">
        <f>D259-E259</f>
        <v>1.4000000000000001</v>
      </c>
      <c r="P259" s="352">
        <v>11.33</v>
      </c>
      <c r="Q259" s="177">
        <f>G259+N259+O259</f>
        <v>1.6358000000000001</v>
      </c>
      <c r="R259" s="223">
        <f t="shared" ref="R259:R289" si="72">IF(J259&lt;N259, "0.00", J259-N259)</f>
        <v>0.8327739999999999</v>
      </c>
      <c r="S259" s="181">
        <f>Q259+R259</f>
        <v>2.4685740000000003</v>
      </c>
      <c r="T259" s="16"/>
      <c r="U259" s="93"/>
    </row>
    <row r="260" spans="1:21" s="199" customFormat="1" ht="16.5" customHeight="1" x14ac:dyDescent="0.2">
      <c r="A260" s="188">
        <v>41123</v>
      </c>
      <c r="B260" s="333">
        <v>11.420999999999999</v>
      </c>
      <c r="C260" s="95">
        <f t="shared" si="71"/>
        <v>9.817810999999999</v>
      </c>
      <c r="D260" s="95">
        <v>3.1</v>
      </c>
      <c r="E260" s="95">
        <v>1.7</v>
      </c>
      <c r="F260" s="360">
        <v>203.18899999999999</v>
      </c>
      <c r="G260" s="116">
        <f t="shared" ref="G260:G289" si="73">F260/1000</f>
        <v>0.20318899999999998</v>
      </c>
      <c r="H260" s="360">
        <v>409</v>
      </c>
      <c r="I260" s="360">
        <v>0</v>
      </c>
      <c r="J260" s="116">
        <f t="shared" ref="J260:J289" si="74">I260/1000</f>
        <v>0</v>
      </c>
      <c r="K260" s="323">
        <f t="shared" ref="K260:K289" si="75">H260/1000</f>
        <v>0.40899999999999997</v>
      </c>
      <c r="L260" s="359">
        <v>0</v>
      </c>
      <c r="M260" s="95">
        <f t="shared" ref="M260:M289" si="76">L260/1000</f>
        <v>0</v>
      </c>
      <c r="N260" s="123">
        <f t="shared" ref="N260:N289" si="77">M260*0.05</f>
        <v>0</v>
      </c>
      <c r="O260" s="164">
        <f t="shared" ref="O260:O289" si="78">D260-E260</f>
        <v>1.4000000000000001</v>
      </c>
      <c r="P260" s="329">
        <v>11.09</v>
      </c>
      <c r="Q260" s="178">
        <f t="shared" ref="Q260:Q289" si="79">G260+N260+O260</f>
        <v>1.6031890000000002</v>
      </c>
      <c r="R260" s="178">
        <f t="shared" si="72"/>
        <v>0</v>
      </c>
      <c r="S260" s="182">
        <f>Q260+R260</f>
        <v>1.6031890000000002</v>
      </c>
      <c r="T260" s="16"/>
      <c r="U260" s="93"/>
    </row>
    <row r="261" spans="1:21" s="199" customFormat="1" ht="16.5" customHeight="1" x14ac:dyDescent="0.2">
      <c r="A261" s="188">
        <v>41124</v>
      </c>
      <c r="B261" s="333">
        <v>12.851000000000001</v>
      </c>
      <c r="C261" s="95">
        <f t="shared" si="71"/>
        <v>10.575118</v>
      </c>
      <c r="D261" s="95">
        <v>3.1</v>
      </c>
      <c r="E261" s="95">
        <v>1.7</v>
      </c>
      <c r="F261" s="360">
        <v>221.06899999999999</v>
      </c>
      <c r="G261" s="116">
        <f t="shared" si="73"/>
        <v>0.22106899999999999</v>
      </c>
      <c r="H261" s="360">
        <v>675</v>
      </c>
      <c r="I261" s="360">
        <v>654.81299999999999</v>
      </c>
      <c r="J261" s="116">
        <f t="shared" si="74"/>
        <v>0.65481299999999998</v>
      </c>
      <c r="K261" s="323">
        <f t="shared" si="75"/>
        <v>0.67500000000000004</v>
      </c>
      <c r="L261" s="359">
        <v>0</v>
      </c>
      <c r="M261" s="95">
        <f t="shared" si="76"/>
        <v>0</v>
      </c>
      <c r="N261" s="123">
        <f t="shared" si="77"/>
        <v>0</v>
      </c>
      <c r="O261" s="164">
        <f t="shared" si="78"/>
        <v>1.4000000000000001</v>
      </c>
      <c r="P261" s="329">
        <v>11.1</v>
      </c>
      <c r="Q261" s="178">
        <f t="shared" si="79"/>
        <v>1.6210690000000001</v>
      </c>
      <c r="R261" s="178">
        <f t="shared" si="72"/>
        <v>0.65481299999999998</v>
      </c>
      <c r="S261" s="182">
        <f t="shared" ref="S261:S289" si="80">Q261+R261</f>
        <v>2.2758820000000002</v>
      </c>
      <c r="T261" s="16"/>
      <c r="U261" s="93"/>
    </row>
    <row r="262" spans="1:21" s="199" customFormat="1" ht="16.5" customHeight="1" x14ac:dyDescent="0.2">
      <c r="A262" s="188">
        <v>41125</v>
      </c>
      <c r="B262" s="333">
        <v>11.340999999999999</v>
      </c>
      <c r="C262" s="95">
        <f t="shared" si="71"/>
        <v>9.2581619999999987</v>
      </c>
      <c r="D262" s="95">
        <v>3.1</v>
      </c>
      <c r="E262" s="95">
        <v>1.7</v>
      </c>
      <c r="F262" s="360">
        <v>213.839</v>
      </c>
      <c r="G262" s="116">
        <f t="shared" si="73"/>
        <v>0.213839</v>
      </c>
      <c r="H262" s="360">
        <v>530</v>
      </c>
      <c r="I262" s="360">
        <v>468.99900000000002</v>
      </c>
      <c r="J262" s="116">
        <f t="shared" si="74"/>
        <v>0.468999</v>
      </c>
      <c r="K262" s="323">
        <f t="shared" si="75"/>
        <v>0.53</v>
      </c>
      <c r="L262" s="359">
        <v>0</v>
      </c>
      <c r="M262" s="95">
        <f t="shared" si="76"/>
        <v>0</v>
      </c>
      <c r="N262" s="123">
        <f t="shared" si="77"/>
        <v>0</v>
      </c>
      <c r="O262" s="164">
        <f t="shared" si="78"/>
        <v>1.4000000000000001</v>
      </c>
      <c r="P262" s="329">
        <v>10.42</v>
      </c>
      <c r="Q262" s="178">
        <f t="shared" si="79"/>
        <v>1.613839</v>
      </c>
      <c r="R262" s="178">
        <f t="shared" si="72"/>
        <v>0.468999</v>
      </c>
      <c r="S262" s="182">
        <f t="shared" si="80"/>
        <v>2.0828380000000002</v>
      </c>
      <c r="T262" s="16"/>
      <c r="U262" s="93"/>
    </row>
    <row r="263" spans="1:21" s="199" customFormat="1" ht="16.5" customHeight="1" x14ac:dyDescent="0.2">
      <c r="A263" s="188">
        <v>41126</v>
      </c>
      <c r="B263" s="333">
        <v>11.430999999999999</v>
      </c>
      <c r="C263" s="95">
        <f t="shared" si="71"/>
        <v>9.5282249999999991</v>
      </c>
      <c r="D263" s="95">
        <v>3.1</v>
      </c>
      <c r="E263" s="95">
        <v>1.7</v>
      </c>
      <c r="F263" s="360">
        <v>218.42</v>
      </c>
      <c r="G263" s="116">
        <f t="shared" si="73"/>
        <v>0.21841999999999998</v>
      </c>
      <c r="H263" s="360">
        <v>551</v>
      </c>
      <c r="I263" s="360">
        <v>284.35500000000002</v>
      </c>
      <c r="J263" s="116">
        <f t="shared" si="74"/>
        <v>0.28435500000000002</v>
      </c>
      <c r="K263" s="323">
        <f t="shared" si="75"/>
        <v>0.55100000000000005</v>
      </c>
      <c r="L263" s="359">
        <v>0</v>
      </c>
      <c r="M263" s="95">
        <f t="shared" si="76"/>
        <v>0</v>
      </c>
      <c r="N263" s="123">
        <f t="shared" si="77"/>
        <v>0</v>
      </c>
      <c r="O263" s="164">
        <f t="shared" si="78"/>
        <v>1.4000000000000001</v>
      </c>
      <c r="P263" s="329">
        <v>10.050000000000001</v>
      </c>
      <c r="Q263" s="178">
        <f t="shared" si="79"/>
        <v>1.6184200000000002</v>
      </c>
      <c r="R263" s="178">
        <f t="shared" si="72"/>
        <v>0.28435500000000002</v>
      </c>
      <c r="S263" s="182">
        <f t="shared" si="80"/>
        <v>1.9027750000000001</v>
      </c>
      <c r="T263" s="16"/>
      <c r="U263" s="93"/>
    </row>
    <row r="264" spans="1:21" s="199" customFormat="1" ht="16.5" customHeight="1" x14ac:dyDescent="0.2">
      <c r="A264" s="188">
        <v>41127</v>
      </c>
      <c r="B264" s="333">
        <v>13.398999999999999</v>
      </c>
      <c r="C264" s="95">
        <f t="shared" si="71"/>
        <v>10.569091999999998</v>
      </c>
      <c r="D264" s="95">
        <v>3.1</v>
      </c>
      <c r="E264" s="95">
        <v>1.7</v>
      </c>
      <c r="F264" s="360">
        <v>255.25800000000001</v>
      </c>
      <c r="G264" s="116">
        <f t="shared" si="73"/>
        <v>0.25525799999999998</v>
      </c>
      <c r="H264" s="360">
        <v>821</v>
      </c>
      <c r="I264" s="360">
        <v>1174.6500000000001</v>
      </c>
      <c r="J264" s="116">
        <f t="shared" si="74"/>
        <v>1.1746500000000002</v>
      </c>
      <c r="K264" s="323">
        <f t="shared" si="75"/>
        <v>0.82099999999999995</v>
      </c>
      <c r="L264" s="359">
        <v>0</v>
      </c>
      <c r="M264" s="95">
        <f t="shared" si="76"/>
        <v>0</v>
      </c>
      <c r="N264" s="123">
        <f t="shared" si="77"/>
        <v>0</v>
      </c>
      <c r="O264" s="164">
        <f t="shared" si="78"/>
        <v>1.4000000000000001</v>
      </c>
      <c r="P264" s="329">
        <v>11.11</v>
      </c>
      <c r="Q264" s="178">
        <f t="shared" si="79"/>
        <v>1.6552580000000001</v>
      </c>
      <c r="R264" s="178">
        <f t="shared" si="72"/>
        <v>1.1746500000000002</v>
      </c>
      <c r="S264" s="182">
        <f t="shared" si="80"/>
        <v>2.8299080000000005</v>
      </c>
      <c r="T264" s="16"/>
      <c r="U264" s="93"/>
    </row>
    <row r="265" spans="1:21" s="199" customFormat="1" ht="16.5" customHeight="1" x14ac:dyDescent="0.2">
      <c r="A265" s="188">
        <v>41128</v>
      </c>
      <c r="B265" s="333">
        <v>13.465999999999999</v>
      </c>
      <c r="C265" s="95">
        <f t="shared" si="71"/>
        <v>10.463009999999999</v>
      </c>
      <c r="D265" s="95">
        <v>3.1</v>
      </c>
      <c r="E265" s="95">
        <v>1.7</v>
      </c>
      <c r="F265" s="360">
        <v>241.00800000000001</v>
      </c>
      <c r="G265" s="116">
        <f t="shared" si="73"/>
        <v>0.241008</v>
      </c>
      <c r="H265" s="360">
        <v>718</v>
      </c>
      <c r="I265" s="360">
        <v>1361.982</v>
      </c>
      <c r="J265" s="116">
        <f t="shared" si="74"/>
        <v>1.361982</v>
      </c>
      <c r="K265" s="323">
        <f t="shared" si="75"/>
        <v>0.71799999999999997</v>
      </c>
      <c r="L265" s="359">
        <v>476</v>
      </c>
      <c r="M265" s="95">
        <f t="shared" si="76"/>
        <v>0.47599999999999998</v>
      </c>
      <c r="N265" s="123">
        <f t="shared" si="77"/>
        <v>2.3800000000000002E-2</v>
      </c>
      <c r="O265" s="164">
        <f t="shared" si="78"/>
        <v>1.4000000000000001</v>
      </c>
      <c r="P265" s="329">
        <v>11.16</v>
      </c>
      <c r="Q265" s="178">
        <f t="shared" si="79"/>
        <v>1.6648080000000001</v>
      </c>
      <c r="R265" s="178">
        <f t="shared" si="72"/>
        <v>1.338182</v>
      </c>
      <c r="S265" s="182">
        <f t="shared" si="80"/>
        <v>3.00299</v>
      </c>
      <c r="T265" s="16"/>
      <c r="U265" s="93"/>
    </row>
    <row r="266" spans="1:21" s="199" customFormat="1" ht="16.5" customHeight="1" x14ac:dyDescent="0.2">
      <c r="A266" s="188">
        <v>41129</v>
      </c>
      <c r="B266" s="333">
        <v>12.571</v>
      </c>
      <c r="C266" s="95">
        <f t="shared" si="71"/>
        <v>10.234814999999999</v>
      </c>
      <c r="D266" s="95">
        <v>3.1</v>
      </c>
      <c r="E266" s="95">
        <v>1.7</v>
      </c>
      <c r="F266" s="360">
        <v>259.322</v>
      </c>
      <c r="G266" s="116">
        <f t="shared" si="73"/>
        <v>0.259322</v>
      </c>
      <c r="H266" s="360">
        <v>573</v>
      </c>
      <c r="I266" s="360">
        <v>676.86300000000006</v>
      </c>
      <c r="J266" s="116">
        <f t="shared" si="74"/>
        <v>0.6768630000000001</v>
      </c>
      <c r="K266" s="323">
        <f t="shared" si="75"/>
        <v>0.57299999999999995</v>
      </c>
      <c r="L266" s="359">
        <v>77</v>
      </c>
      <c r="M266" s="95">
        <f t="shared" si="76"/>
        <v>7.6999999999999999E-2</v>
      </c>
      <c r="N266" s="123">
        <f t="shared" si="77"/>
        <v>3.8500000000000001E-3</v>
      </c>
      <c r="O266" s="164">
        <f t="shared" si="78"/>
        <v>1.4000000000000001</v>
      </c>
      <c r="P266" s="329">
        <v>10.66</v>
      </c>
      <c r="Q266" s="178">
        <f t="shared" si="79"/>
        <v>1.6631720000000001</v>
      </c>
      <c r="R266" s="178">
        <f t="shared" si="72"/>
        <v>0.67301300000000008</v>
      </c>
      <c r="S266" s="182">
        <f t="shared" si="80"/>
        <v>2.3361850000000004</v>
      </c>
      <c r="T266" s="16"/>
      <c r="U266" s="93"/>
    </row>
    <row r="267" spans="1:21" s="199" customFormat="1" ht="16.5" customHeight="1" x14ac:dyDescent="0.2">
      <c r="A267" s="188">
        <v>41130</v>
      </c>
      <c r="B267" s="333">
        <v>12.571</v>
      </c>
      <c r="C267" s="95">
        <f t="shared" si="71"/>
        <v>10.478534</v>
      </c>
      <c r="D267" s="95">
        <v>3.1</v>
      </c>
      <c r="E267" s="95">
        <v>1.7</v>
      </c>
      <c r="F267" s="360">
        <v>219.25800000000001</v>
      </c>
      <c r="G267" s="116">
        <f t="shared" si="73"/>
        <v>0.21925800000000001</v>
      </c>
      <c r="H267" s="360">
        <v>737</v>
      </c>
      <c r="I267" s="360">
        <v>473.20800000000003</v>
      </c>
      <c r="J267" s="116">
        <f t="shared" si="74"/>
        <v>0.47320800000000002</v>
      </c>
      <c r="K267" s="323">
        <f t="shared" si="75"/>
        <v>0.73699999999999999</v>
      </c>
      <c r="L267" s="359">
        <v>0</v>
      </c>
      <c r="M267" s="95">
        <f t="shared" si="76"/>
        <v>0</v>
      </c>
      <c r="N267" s="123">
        <f t="shared" si="77"/>
        <v>0</v>
      </c>
      <c r="O267" s="164">
        <f t="shared" si="78"/>
        <v>1.4000000000000001</v>
      </c>
      <c r="P267" s="329">
        <v>10.29</v>
      </c>
      <c r="Q267" s="178">
        <f t="shared" si="79"/>
        <v>1.6192580000000001</v>
      </c>
      <c r="R267" s="178">
        <f t="shared" si="72"/>
        <v>0.47320800000000002</v>
      </c>
      <c r="S267" s="182">
        <f t="shared" si="80"/>
        <v>2.0924659999999999</v>
      </c>
      <c r="T267" s="16"/>
      <c r="U267" s="93"/>
    </row>
    <row r="268" spans="1:21" s="199" customFormat="1" ht="16.5" customHeight="1" x14ac:dyDescent="0.2">
      <c r="A268" s="188">
        <v>41131</v>
      </c>
      <c r="B268" s="333">
        <v>12.305999999999999</v>
      </c>
      <c r="C268" s="95">
        <f t="shared" si="71"/>
        <v>10.068002999999999</v>
      </c>
      <c r="D268" s="95">
        <v>3.1</v>
      </c>
      <c r="E268" s="95">
        <v>1.7</v>
      </c>
      <c r="F268" s="360">
        <v>177.78700000000001</v>
      </c>
      <c r="G268" s="116">
        <f t="shared" si="73"/>
        <v>0.177787</v>
      </c>
      <c r="H268" s="360">
        <v>956</v>
      </c>
      <c r="I268" s="360">
        <v>660.21</v>
      </c>
      <c r="J268" s="116">
        <f t="shared" si="74"/>
        <v>0.66021000000000007</v>
      </c>
      <c r="K268" s="323">
        <f t="shared" si="75"/>
        <v>0.95599999999999996</v>
      </c>
      <c r="L268" s="359">
        <v>0</v>
      </c>
      <c r="M268" s="95">
        <f t="shared" si="76"/>
        <v>0</v>
      </c>
      <c r="N268" s="123">
        <f t="shared" si="77"/>
        <v>0</v>
      </c>
      <c r="O268" s="164">
        <f t="shared" si="78"/>
        <v>1.4000000000000001</v>
      </c>
      <c r="P268" s="329">
        <v>10.07</v>
      </c>
      <c r="Q268" s="178">
        <f t="shared" si="79"/>
        <v>1.5777870000000001</v>
      </c>
      <c r="R268" s="178">
        <f t="shared" si="72"/>
        <v>0.66021000000000007</v>
      </c>
      <c r="S268" s="182">
        <f t="shared" si="80"/>
        <v>2.237997</v>
      </c>
      <c r="T268" s="16"/>
      <c r="U268" s="93"/>
    </row>
    <row r="269" spans="1:21" s="199" customFormat="1" ht="16.5" customHeight="1" x14ac:dyDescent="0.2">
      <c r="A269" s="188">
        <v>41132</v>
      </c>
      <c r="B269" s="333">
        <v>11.547000000000001</v>
      </c>
      <c r="C269" s="95">
        <f t="shared" si="71"/>
        <v>9.1714510000000011</v>
      </c>
      <c r="D269" s="95">
        <v>3.1</v>
      </c>
      <c r="E269" s="95">
        <v>1.7</v>
      </c>
      <c r="F269" s="360">
        <v>185.256</v>
      </c>
      <c r="G269" s="116">
        <f t="shared" si="73"/>
        <v>0.185256</v>
      </c>
      <c r="H269" s="360">
        <v>873</v>
      </c>
      <c r="I269" s="360">
        <v>790.29300000000001</v>
      </c>
      <c r="J269" s="116">
        <f t="shared" si="74"/>
        <v>0.79029300000000002</v>
      </c>
      <c r="K269" s="323">
        <f t="shared" si="75"/>
        <v>0.873</v>
      </c>
      <c r="L269" s="359">
        <v>0</v>
      </c>
      <c r="M269" s="95">
        <f t="shared" si="76"/>
        <v>0</v>
      </c>
      <c r="N269" s="123">
        <f t="shared" si="77"/>
        <v>0</v>
      </c>
      <c r="O269" s="164">
        <f t="shared" si="78"/>
        <v>1.4000000000000001</v>
      </c>
      <c r="P269" s="329">
        <v>12.5</v>
      </c>
      <c r="Q269" s="178">
        <f t="shared" si="79"/>
        <v>1.5852560000000002</v>
      </c>
      <c r="R269" s="178">
        <f t="shared" si="72"/>
        <v>0.79029300000000002</v>
      </c>
      <c r="S269" s="182">
        <f t="shared" si="80"/>
        <v>2.3755490000000004</v>
      </c>
      <c r="T269" s="16"/>
      <c r="U269" s="93"/>
    </row>
    <row r="270" spans="1:21" s="199" customFormat="1" ht="16.5" customHeight="1" x14ac:dyDescent="0.2">
      <c r="A270" s="188">
        <v>41133</v>
      </c>
      <c r="B270" s="333">
        <v>11.707000000000001</v>
      </c>
      <c r="C270" s="95">
        <f t="shared" si="71"/>
        <v>9.3544940000000008</v>
      </c>
      <c r="D270" s="95">
        <v>3.1</v>
      </c>
      <c r="E270" s="95">
        <v>1.7</v>
      </c>
      <c r="F270" s="360">
        <v>227.76</v>
      </c>
      <c r="G270" s="116">
        <f t="shared" si="73"/>
        <v>0.22775999999999999</v>
      </c>
      <c r="H270" s="360">
        <v>699</v>
      </c>
      <c r="I270" s="360">
        <v>724.74599999999998</v>
      </c>
      <c r="J270" s="116">
        <f t="shared" si="74"/>
        <v>0.724746</v>
      </c>
      <c r="K270" s="323">
        <f t="shared" si="75"/>
        <v>0.69899999999999995</v>
      </c>
      <c r="L270" s="359">
        <v>0</v>
      </c>
      <c r="M270" s="95">
        <f t="shared" si="76"/>
        <v>0</v>
      </c>
      <c r="N270" s="123">
        <f t="shared" si="77"/>
        <v>0</v>
      </c>
      <c r="O270" s="164">
        <f t="shared" si="78"/>
        <v>1.4000000000000001</v>
      </c>
      <c r="P270" s="329">
        <v>12.79</v>
      </c>
      <c r="Q270" s="178">
        <f t="shared" si="79"/>
        <v>1.6277600000000001</v>
      </c>
      <c r="R270" s="178">
        <f t="shared" si="72"/>
        <v>0.724746</v>
      </c>
      <c r="S270" s="182">
        <f t="shared" si="80"/>
        <v>2.352506</v>
      </c>
      <c r="T270" s="16"/>
      <c r="U270" s="93"/>
    </row>
    <row r="271" spans="1:21" s="199" customFormat="1" ht="16.5" customHeight="1" x14ac:dyDescent="0.2">
      <c r="A271" s="188">
        <v>41134</v>
      </c>
      <c r="B271" s="333">
        <v>13.24</v>
      </c>
      <c r="C271" s="95">
        <f t="shared" si="71"/>
        <v>10.747384</v>
      </c>
      <c r="D271" s="95">
        <v>3.1</v>
      </c>
      <c r="E271" s="95">
        <v>1.7</v>
      </c>
      <c r="F271" s="360">
        <v>189.46299999999999</v>
      </c>
      <c r="G271" s="116">
        <f t="shared" si="73"/>
        <v>0.18946299999999999</v>
      </c>
      <c r="H271" s="360">
        <v>408</v>
      </c>
      <c r="I271" s="360">
        <v>903.15300000000002</v>
      </c>
      <c r="J271" s="116">
        <f t="shared" si="74"/>
        <v>0.90315299999999998</v>
      </c>
      <c r="K271" s="323">
        <f t="shared" si="75"/>
        <v>0.40799999999999997</v>
      </c>
      <c r="L271" s="359">
        <v>0</v>
      </c>
      <c r="M271" s="95">
        <f t="shared" si="76"/>
        <v>0</v>
      </c>
      <c r="N271" s="123">
        <f t="shared" si="77"/>
        <v>0</v>
      </c>
      <c r="O271" s="164">
        <f t="shared" si="78"/>
        <v>1.4000000000000001</v>
      </c>
      <c r="P271" s="329">
        <v>11.95</v>
      </c>
      <c r="Q271" s="178">
        <f t="shared" si="79"/>
        <v>1.5894630000000001</v>
      </c>
      <c r="R271" s="178">
        <f t="shared" si="72"/>
        <v>0.90315299999999998</v>
      </c>
      <c r="S271" s="182">
        <f t="shared" si="80"/>
        <v>2.4926159999999999</v>
      </c>
      <c r="T271" s="16"/>
      <c r="U271" s="93"/>
    </row>
    <row r="272" spans="1:21" s="199" customFormat="1" ht="16.5" customHeight="1" x14ac:dyDescent="0.2">
      <c r="A272" s="188">
        <v>41135</v>
      </c>
      <c r="B272" s="333">
        <v>12.448</v>
      </c>
      <c r="C272" s="95">
        <f t="shared" si="71"/>
        <v>10.467968000000001</v>
      </c>
      <c r="D272" s="95">
        <v>3.1</v>
      </c>
      <c r="E272" s="95">
        <v>1.7</v>
      </c>
      <c r="F272" s="360">
        <v>190.989</v>
      </c>
      <c r="G272" s="116">
        <f t="shared" si="73"/>
        <v>0.19098899999999999</v>
      </c>
      <c r="H272" s="360">
        <v>410</v>
      </c>
      <c r="I272" s="360">
        <v>389.04300000000001</v>
      </c>
      <c r="J272" s="116">
        <f t="shared" si="74"/>
        <v>0.38904300000000003</v>
      </c>
      <c r="K272" s="323">
        <f t="shared" si="75"/>
        <v>0.41</v>
      </c>
      <c r="L272" s="359">
        <v>0</v>
      </c>
      <c r="M272" s="95">
        <f t="shared" si="76"/>
        <v>0</v>
      </c>
      <c r="N272" s="123">
        <f t="shared" si="77"/>
        <v>0</v>
      </c>
      <c r="O272" s="164">
        <f t="shared" si="78"/>
        <v>1.4000000000000001</v>
      </c>
      <c r="P272" s="329">
        <v>11.48</v>
      </c>
      <c r="Q272" s="178">
        <f t="shared" si="79"/>
        <v>1.5909890000000002</v>
      </c>
      <c r="R272" s="178">
        <f t="shared" si="72"/>
        <v>0.38904300000000003</v>
      </c>
      <c r="S272" s="182">
        <f t="shared" si="80"/>
        <v>1.9800320000000002</v>
      </c>
      <c r="T272" s="16"/>
      <c r="U272" s="93"/>
    </row>
    <row r="273" spans="1:21" s="199" customFormat="1" ht="16.5" customHeight="1" x14ac:dyDescent="0.2">
      <c r="A273" s="188">
        <v>41136</v>
      </c>
      <c r="B273" s="333">
        <v>13.116</v>
      </c>
      <c r="C273" s="95">
        <f t="shared" si="71"/>
        <v>10.765232999999998</v>
      </c>
      <c r="D273" s="95">
        <v>3.1</v>
      </c>
      <c r="E273" s="95">
        <v>1.7</v>
      </c>
      <c r="F273" s="360">
        <v>205</v>
      </c>
      <c r="G273" s="116">
        <f t="shared" si="73"/>
        <v>0.20499999999999999</v>
      </c>
      <c r="H273" s="360">
        <v>409</v>
      </c>
      <c r="I273" s="360">
        <v>745.76700000000005</v>
      </c>
      <c r="J273" s="116">
        <f t="shared" si="74"/>
        <v>0.74576700000000007</v>
      </c>
      <c r="K273" s="323">
        <f t="shared" si="75"/>
        <v>0.40899999999999997</v>
      </c>
      <c r="L273" s="359">
        <v>65</v>
      </c>
      <c r="M273" s="95">
        <f t="shared" si="76"/>
        <v>6.5000000000000002E-2</v>
      </c>
      <c r="N273" s="123">
        <f t="shared" si="77"/>
        <v>3.2500000000000003E-3</v>
      </c>
      <c r="O273" s="164">
        <f t="shared" si="78"/>
        <v>1.4000000000000001</v>
      </c>
      <c r="P273" s="329">
        <v>11.34</v>
      </c>
      <c r="Q273" s="178">
        <f t="shared" si="79"/>
        <v>1.6082500000000002</v>
      </c>
      <c r="R273" s="178">
        <f t="shared" si="72"/>
        <v>0.74251700000000009</v>
      </c>
      <c r="S273" s="182">
        <f t="shared" si="80"/>
        <v>2.3507670000000003</v>
      </c>
      <c r="T273" s="16"/>
      <c r="U273" s="93"/>
    </row>
    <row r="274" spans="1:21" s="199" customFormat="1" ht="16.5" customHeight="1" x14ac:dyDescent="0.2">
      <c r="A274" s="188">
        <v>41137</v>
      </c>
      <c r="B274" s="333">
        <v>12.727</v>
      </c>
      <c r="C274" s="95">
        <f t="shared" si="71"/>
        <v>10.710136</v>
      </c>
      <c r="D274" s="95">
        <v>3.1</v>
      </c>
      <c r="E274" s="95">
        <v>1.7</v>
      </c>
      <c r="F274" s="360">
        <v>199.97800000000001</v>
      </c>
      <c r="G274" s="116">
        <f t="shared" si="73"/>
        <v>0.19997800000000002</v>
      </c>
      <c r="H274" s="360">
        <v>413</v>
      </c>
      <c r="I274" s="360">
        <v>416.88600000000002</v>
      </c>
      <c r="J274" s="116">
        <f t="shared" si="74"/>
        <v>0.41688600000000003</v>
      </c>
      <c r="K274" s="323">
        <f t="shared" si="75"/>
        <v>0.41299999999999998</v>
      </c>
      <c r="L274" s="359">
        <v>128</v>
      </c>
      <c r="M274" s="95">
        <f t="shared" si="76"/>
        <v>0.128</v>
      </c>
      <c r="N274" s="123">
        <f t="shared" si="77"/>
        <v>6.4000000000000003E-3</v>
      </c>
      <c r="O274" s="164">
        <f t="shared" si="78"/>
        <v>1.4000000000000001</v>
      </c>
      <c r="P274" s="329">
        <v>11.23</v>
      </c>
      <c r="Q274" s="178">
        <f t="shared" si="79"/>
        <v>1.6063780000000001</v>
      </c>
      <c r="R274" s="178">
        <f t="shared" si="72"/>
        <v>0.41048600000000002</v>
      </c>
      <c r="S274" s="182">
        <f t="shared" si="80"/>
        <v>2.016864</v>
      </c>
      <c r="T274" s="16"/>
      <c r="U274" s="93"/>
    </row>
    <row r="275" spans="1:21" s="199" customFormat="1" ht="16.5" customHeight="1" x14ac:dyDescent="0.2">
      <c r="A275" s="188">
        <v>41138</v>
      </c>
      <c r="B275" s="333">
        <v>13.211</v>
      </c>
      <c r="C275" s="95">
        <f t="shared" si="71"/>
        <v>10.785759000000001</v>
      </c>
      <c r="D275" s="95">
        <v>3.1</v>
      </c>
      <c r="E275" s="95">
        <v>1.7</v>
      </c>
      <c r="F275" s="360">
        <v>185.42099999999999</v>
      </c>
      <c r="G275" s="116">
        <f t="shared" si="73"/>
        <v>0.185421</v>
      </c>
      <c r="H275" s="360">
        <v>486</v>
      </c>
      <c r="I275" s="360">
        <v>839.82</v>
      </c>
      <c r="J275" s="116">
        <f t="shared" si="74"/>
        <v>0.83982000000000001</v>
      </c>
      <c r="K275" s="323">
        <f t="shared" si="75"/>
        <v>0.48599999999999999</v>
      </c>
      <c r="L275" s="359">
        <v>210</v>
      </c>
      <c r="M275" s="95">
        <f t="shared" si="76"/>
        <v>0.21</v>
      </c>
      <c r="N275" s="123">
        <f t="shared" si="77"/>
        <v>1.0500000000000001E-2</v>
      </c>
      <c r="O275" s="164">
        <f t="shared" si="78"/>
        <v>1.4000000000000001</v>
      </c>
      <c r="P275" s="329">
        <v>11.01</v>
      </c>
      <c r="Q275" s="178">
        <f t="shared" si="79"/>
        <v>1.5959210000000001</v>
      </c>
      <c r="R275" s="178">
        <f t="shared" si="72"/>
        <v>0.82932000000000006</v>
      </c>
      <c r="S275" s="182">
        <f t="shared" si="80"/>
        <v>2.4252410000000002</v>
      </c>
      <c r="T275" s="16"/>
      <c r="U275" s="93"/>
    </row>
    <row r="276" spans="1:21" s="199" customFormat="1" ht="16.5" customHeight="1" x14ac:dyDescent="0.2">
      <c r="A276" s="188">
        <v>41139</v>
      </c>
      <c r="B276" s="333">
        <v>13.446999999999999</v>
      </c>
      <c r="C276" s="95">
        <f t="shared" si="71"/>
        <v>10.853856999999998</v>
      </c>
      <c r="D276" s="95">
        <v>3.1</v>
      </c>
      <c r="E276" s="95">
        <v>1.7</v>
      </c>
      <c r="F276" s="360">
        <v>216.45099999999999</v>
      </c>
      <c r="G276" s="116">
        <f t="shared" si="73"/>
        <v>0.216451</v>
      </c>
      <c r="H276" s="360">
        <v>1207</v>
      </c>
      <c r="I276" s="360">
        <v>976.69200000000001</v>
      </c>
      <c r="J276" s="116">
        <f t="shared" si="74"/>
        <v>0.976692</v>
      </c>
      <c r="K276" s="323">
        <f t="shared" si="75"/>
        <v>1.2070000000000001</v>
      </c>
      <c r="L276" s="359">
        <v>382</v>
      </c>
      <c r="M276" s="95">
        <f t="shared" si="76"/>
        <v>0.38200000000000001</v>
      </c>
      <c r="N276" s="123">
        <f t="shared" si="77"/>
        <v>1.9100000000000002E-2</v>
      </c>
      <c r="O276" s="164">
        <f t="shared" si="78"/>
        <v>1.4000000000000001</v>
      </c>
      <c r="P276" s="329">
        <v>10.67</v>
      </c>
      <c r="Q276" s="178">
        <f t="shared" si="79"/>
        <v>1.6355510000000002</v>
      </c>
      <c r="R276" s="178">
        <f t="shared" si="72"/>
        <v>0.957592</v>
      </c>
      <c r="S276" s="182">
        <f t="shared" si="80"/>
        <v>2.5931430000000004</v>
      </c>
      <c r="T276" s="16"/>
      <c r="U276" s="93"/>
    </row>
    <row r="277" spans="1:21" s="199" customFormat="1" ht="16.5" customHeight="1" x14ac:dyDescent="0.2">
      <c r="A277" s="188">
        <v>41140</v>
      </c>
      <c r="B277" s="333">
        <v>12.462999999999999</v>
      </c>
      <c r="C277" s="95">
        <f t="shared" si="71"/>
        <v>9.7420829999999992</v>
      </c>
      <c r="D277" s="95">
        <v>3.1</v>
      </c>
      <c r="E277" s="95">
        <v>1.7</v>
      </c>
      <c r="F277" s="360">
        <v>216.017</v>
      </c>
      <c r="G277" s="116">
        <f t="shared" si="73"/>
        <v>0.21601699999999999</v>
      </c>
      <c r="H277" s="360">
        <v>845</v>
      </c>
      <c r="I277" s="360">
        <v>1104.9000000000001</v>
      </c>
      <c r="J277" s="116">
        <f t="shared" si="74"/>
        <v>1.1049</v>
      </c>
      <c r="K277" s="323">
        <f t="shared" si="75"/>
        <v>0.84499999999999997</v>
      </c>
      <c r="L277" s="359">
        <v>301</v>
      </c>
      <c r="M277" s="95">
        <f t="shared" si="76"/>
        <v>0.30099999999999999</v>
      </c>
      <c r="N277" s="123">
        <f t="shared" si="77"/>
        <v>1.5050000000000001E-2</v>
      </c>
      <c r="O277" s="164">
        <f t="shared" si="78"/>
        <v>1.4000000000000001</v>
      </c>
      <c r="P277" s="329">
        <v>11.12</v>
      </c>
      <c r="Q277" s="178">
        <f t="shared" si="79"/>
        <v>1.631067</v>
      </c>
      <c r="R277" s="178">
        <f t="shared" si="72"/>
        <v>1.08985</v>
      </c>
      <c r="S277" s="182">
        <f t="shared" si="80"/>
        <v>2.720917</v>
      </c>
      <c r="T277" s="16"/>
      <c r="U277" s="93"/>
    </row>
    <row r="278" spans="1:21" s="199" customFormat="1" ht="16.5" customHeight="1" x14ac:dyDescent="0.2">
      <c r="A278" s="188">
        <v>41141</v>
      </c>
      <c r="B278" s="333">
        <v>13.715999999999999</v>
      </c>
      <c r="C278" s="95">
        <f t="shared" si="71"/>
        <v>10.855315999999998</v>
      </c>
      <c r="D278" s="95">
        <v>3.1</v>
      </c>
      <c r="E278" s="95">
        <v>1.7</v>
      </c>
      <c r="F278" s="360">
        <v>193.81100000000001</v>
      </c>
      <c r="G278" s="116">
        <f t="shared" si="73"/>
        <v>0.19381100000000001</v>
      </c>
      <c r="H278" s="360">
        <v>312</v>
      </c>
      <c r="I278" s="360">
        <v>1266.873</v>
      </c>
      <c r="J278" s="116">
        <f t="shared" si="74"/>
        <v>1.2668730000000001</v>
      </c>
      <c r="K278" s="323">
        <f t="shared" si="75"/>
        <v>0.312</v>
      </c>
      <c r="L278" s="359">
        <v>320</v>
      </c>
      <c r="M278" s="95">
        <f t="shared" si="76"/>
        <v>0.32</v>
      </c>
      <c r="N278" s="123">
        <f t="shared" si="77"/>
        <v>1.6E-2</v>
      </c>
      <c r="O278" s="164">
        <f t="shared" si="78"/>
        <v>1.4000000000000001</v>
      </c>
      <c r="P278" s="329">
        <v>11.5</v>
      </c>
      <c r="Q278" s="178">
        <f t="shared" si="79"/>
        <v>1.6098110000000001</v>
      </c>
      <c r="R278" s="178">
        <f t="shared" si="72"/>
        <v>1.2508730000000001</v>
      </c>
      <c r="S278" s="182">
        <f t="shared" si="80"/>
        <v>2.860684</v>
      </c>
      <c r="T278" s="16"/>
      <c r="U278" s="93"/>
    </row>
    <row r="279" spans="1:21" s="199" customFormat="1" ht="16.5" customHeight="1" x14ac:dyDescent="0.2">
      <c r="A279" s="188">
        <v>41142</v>
      </c>
      <c r="B279" s="333">
        <v>12.516999999999999</v>
      </c>
      <c r="C279" s="95">
        <f t="shared" si="71"/>
        <v>10.149932999999999</v>
      </c>
      <c r="D279" s="95">
        <v>3.1</v>
      </c>
      <c r="E279" s="95">
        <v>1.7</v>
      </c>
      <c r="F279" s="360">
        <v>164.435</v>
      </c>
      <c r="G279" s="116">
        <f t="shared" si="73"/>
        <v>0.164435</v>
      </c>
      <c r="H279" s="360">
        <v>411</v>
      </c>
      <c r="I279" s="360">
        <v>802.63199999999995</v>
      </c>
      <c r="J279" s="116">
        <f t="shared" si="74"/>
        <v>0.8026319999999999</v>
      </c>
      <c r="K279" s="323">
        <f t="shared" si="75"/>
        <v>0.41099999999999998</v>
      </c>
      <c r="L279" s="359">
        <v>377</v>
      </c>
      <c r="M279" s="95">
        <f t="shared" si="76"/>
        <v>0.377</v>
      </c>
      <c r="N279" s="123">
        <f t="shared" si="77"/>
        <v>1.8850000000000002E-2</v>
      </c>
      <c r="O279" s="164">
        <f t="shared" si="78"/>
        <v>1.4000000000000001</v>
      </c>
      <c r="P279" s="329">
        <v>11.26</v>
      </c>
      <c r="Q279" s="178">
        <f t="shared" si="79"/>
        <v>1.5832850000000001</v>
      </c>
      <c r="R279" s="178">
        <f t="shared" si="72"/>
        <v>0.78378199999999987</v>
      </c>
      <c r="S279" s="182">
        <f t="shared" si="80"/>
        <v>2.367067</v>
      </c>
      <c r="T279" s="16"/>
      <c r="U279" s="93"/>
    </row>
    <row r="280" spans="1:21" s="199" customFormat="1" ht="16.5" customHeight="1" x14ac:dyDescent="0.2">
      <c r="A280" s="188">
        <v>41143</v>
      </c>
      <c r="B280" s="333">
        <v>12.845000000000001</v>
      </c>
      <c r="C280" s="95">
        <f t="shared" si="71"/>
        <v>10.502282000000001</v>
      </c>
      <c r="D280" s="95">
        <v>3.1</v>
      </c>
      <c r="E280" s="95">
        <v>1.7</v>
      </c>
      <c r="F280" s="360">
        <v>175.47399999999999</v>
      </c>
      <c r="G280" s="116">
        <f t="shared" si="73"/>
        <v>0.17547399999999999</v>
      </c>
      <c r="H280" s="360">
        <v>510</v>
      </c>
      <c r="I280" s="360">
        <v>767.24400000000003</v>
      </c>
      <c r="J280" s="116">
        <f t="shared" si="74"/>
        <v>0.76724400000000004</v>
      </c>
      <c r="K280" s="323">
        <f t="shared" si="75"/>
        <v>0.51</v>
      </c>
      <c r="L280" s="359">
        <v>246</v>
      </c>
      <c r="M280" s="95">
        <f t="shared" si="76"/>
        <v>0.246</v>
      </c>
      <c r="N280" s="123">
        <f t="shared" si="77"/>
        <v>1.23E-2</v>
      </c>
      <c r="O280" s="164">
        <f t="shared" si="78"/>
        <v>1.4000000000000001</v>
      </c>
      <c r="P280" s="329">
        <v>10.83</v>
      </c>
      <c r="Q280" s="178">
        <f t="shared" si="79"/>
        <v>1.587774</v>
      </c>
      <c r="R280" s="178">
        <f t="shared" si="72"/>
        <v>0.75494400000000006</v>
      </c>
      <c r="S280" s="182">
        <f t="shared" si="80"/>
        <v>2.3427180000000001</v>
      </c>
      <c r="T280" s="16"/>
      <c r="U280" s="93"/>
    </row>
    <row r="281" spans="1:21" s="199" customFormat="1" ht="16.5" customHeight="1" x14ac:dyDescent="0.2">
      <c r="A281" s="188">
        <v>41144</v>
      </c>
      <c r="B281" s="333">
        <v>12.148</v>
      </c>
      <c r="C281" s="95">
        <f t="shared" si="71"/>
        <v>9.5639099999999999</v>
      </c>
      <c r="D281" s="95">
        <v>3.1</v>
      </c>
      <c r="E281" s="95">
        <v>1.7</v>
      </c>
      <c r="F281" s="360">
        <v>372.29300000000001</v>
      </c>
      <c r="G281" s="116">
        <f t="shared" si="73"/>
        <v>0.37229299999999999</v>
      </c>
      <c r="H281" s="360">
        <v>508</v>
      </c>
      <c r="I281" s="360">
        <v>811.79700000000003</v>
      </c>
      <c r="J281" s="116">
        <f t="shared" si="74"/>
        <v>0.81179699999999999</v>
      </c>
      <c r="K281" s="323">
        <f t="shared" si="75"/>
        <v>0.50800000000000001</v>
      </c>
      <c r="L281" s="359">
        <v>296</v>
      </c>
      <c r="M281" s="95">
        <f t="shared" si="76"/>
        <v>0.29599999999999999</v>
      </c>
      <c r="N281" s="123">
        <f t="shared" si="77"/>
        <v>1.4800000000000001E-2</v>
      </c>
      <c r="O281" s="164">
        <f t="shared" si="78"/>
        <v>1.4000000000000001</v>
      </c>
      <c r="P281" s="329">
        <v>11.16</v>
      </c>
      <c r="Q281" s="178">
        <f t="shared" si="79"/>
        <v>1.787093</v>
      </c>
      <c r="R281" s="178">
        <f t="shared" si="72"/>
        <v>0.79699699999999996</v>
      </c>
      <c r="S281" s="182">
        <f t="shared" si="80"/>
        <v>2.5840899999999998</v>
      </c>
      <c r="T281" s="16"/>
      <c r="U281" s="93"/>
    </row>
    <row r="282" spans="1:21" s="199" customFormat="1" ht="16.5" customHeight="1" x14ac:dyDescent="0.2">
      <c r="A282" s="188">
        <v>41145</v>
      </c>
      <c r="B282" s="333">
        <v>12.471</v>
      </c>
      <c r="C282" s="95">
        <f t="shared" si="71"/>
        <v>10.145071</v>
      </c>
      <c r="D282" s="95">
        <v>3.1</v>
      </c>
      <c r="E282" s="95">
        <v>1.7</v>
      </c>
      <c r="F282" s="360">
        <v>0</v>
      </c>
      <c r="G282" s="116">
        <f t="shared" si="73"/>
        <v>0</v>
      </c>
      <c r="H282" s="360">
        <v>667</v>
      </c>
      <c r="I282" s="360">
        <v>925.92899999999997</v>
      </c>
      <c r="J282" s="116">
        <f t="shared" si="74"/>
        <v>0.925929</v>
      </c>
      <c r="K282" s="323">
        <f t="shared" si="75"/>
        <v>0.66700000000000004</v>
      </c>
      <c r="L282" s="359">
        <v>400</v>
      </c>
      <c r="M282" s="95">
        <f t="shared" si="76"/>
        <v>0.4</v>
      </c>
      <c r="N282" s="123">
        <f t="shared" si="77"/>
        <v>2.0000000000000004E-2</v>
      </c>
      <c r="O282" s="164">
        <f t="shared" si="78"/>
        <v>1.4000000000000001</v>
      </c>
      <c r="P282" s="329">
        <v>10.81</v>
      </c>
      <c r="Q282" s="178">
        <f t="shared" si="79"/>
        <v>1.4200000000000002</v>
      </c>
      <c r="R282" s="178">
        <f t="shared" si="72"/>
        <v>0.90592899999999998</v>
      </c>
      <c r="S282" s="182">
        <f t="shared" si="80"/>
        <v>2.3259290000000004</v>
      </c>
      <c r="T282" s="16"/>
      <c r="U282" s="93"/>
    </row>
    <row r="283" spans="1:21" s="199" customFormat="1" ht="16.5" customHeight="1" x14ac:dyDescent="0.2">
      <c r="A283" s="188">
        <v>41146</v>
      </c>
      <c r="B283" s="333">
        <v>12.891999999999999</v>
      </c>
      <c r="C283" s="95">
        <f t="shared" si="71"/>
        <v>10.139329999999999</v>
      </c>
      <c r="D283" s="95">
        <v>3.1</v>
      </c>
      <c r="E283" s="95">
        <v>1.7</v>
      </c>
      <c r="F283" s="360">
        <v>0</v>
      </c>
      <c r="G283" s="116">
        <f t="shared" si="73"/>
        <v>0</v>
      </c>
      <c r="H283" s="360">
        <v>725</v>
      </c>
      <c r="I283" s="360">
        <v>1352.67</v>
      </c>
      <c r="J283" s="116">
        <f t="shared" si="74"/>
        <v>1.35267</v>
      </c>
      <c r="K283" s="323">
        <f t="shared" si="75"/>
        <v>0.72499999999999998</v>
      </c>
      <c r="L283" s="359">
        <v>563</v>
      </c>
      <c r="M283" s="95">
        <f t="shared" si="76"/>
        <v>0.56299999999999994</v>
      </c>
      <c r="N283" s="123">
        <f t="shared" si="77"/>
        <v>2.8149999999999998E-2</v>
      </c>
      <c r="O283" s="164">
        <f t="shared" si="78"/>
        <v>1.4000000000000001</v>
      </c>
      <c r="P283" s="329">
        <v>10.93</v>
      </c>
      <c r="Q283" s="178">
        <f t="shared" si="79"/>
        <v>1.42815</v>
      </c>
      <c r="R283" s="178">
        <f t="shared" si="72"/>
        <v>1.3245200000000001</v>
      </c>
      <c r="S283" s="182">
        <f t="shared" si="80"/>
        <v>2.7526700000000002</v>
      </c>
      <c r="T283" s="16"/>
      <c r="U283" s="93"/>
    </row>
    <row r="284" spans="1:21" s="199" customFormat="1" ht="16.5" customHeight="1" x14ac:dyDescent="0.2">
      <c r="A284" s="188">
        <v>41147</v>
      </c>
      <c r="B284" s="333">
        <v>11.66</v>
      </c>
      <c r="C284" s="95">
        <f t="shared" si="71"/>
        <v>9.5376189999999994</v>
      </c>
      <c r="D284" s="95">
        <v>3.1</v>
      </c>
      <c r="E284" s="95">
        <v>1.7</v>
      </c>
      <c r="F284" s="360">
        <v>270.5</v>
      </c>
      <c r="G284" s="116">
        <f t="shared" si="73"/>
        <v>0.27050000000000002</v>
      </c>
      <c r="H284" s="360">
        <v>187</v>
      </c>
      <c r="I284" s="360">
        <v>451.88099999999997</v>
      </c>
      <c r="J284" s="116">
        <f t="shared" si="74"/>
        <v>0.45188099999999998</v>
      </c>
      <c r="K284" s="323">
        <f t="shared" si="75"/>
        <v>0.187</v>
      </c>
      <c r="L284" s="359">
        <v>591</v>
      </c>
      <c r="M284" s="95">
        <f t="shared" si="76"/>
        <v>0.59099999999999997</v>
      </c>
      <c r="N284" s="123">
        <f t="shared" si="77"/>
        <v>2.955E-2</v>
      </c>
      <c r="O284" s="164">
        <f t="shared" si="78"/>
        <v>1.4000000000000001</v>
      </c>
      <c r="P284" s="329">
        <v>12.06</v>
      </c>
      <c r="Q284" s="178">
        <f t="shared" si="79"/>
        <v>1.7000500000000001</v>
      </c>
      <c r="R284" s="178">
        <f t="shared" si="72"/>
        <v>0.42233099999999996</v>
      </c>
      <c r="S284" s="182">
        <f t="shared" si="80"/>
        <v>2.1223809999999999</v>
      </c>
      <c r="T284" s="16"/>
      <c r="U284" s="93"/>
    </row>
    <row r="285" spans="1:21" s="199" customFormat="1" ht="16.5" customHeight="1" x14ac:dyDescent="0.2">
      <c r="A285" s="188">
        <v>41148</v>
      </c>
      <c r="B285" s="333">
        <v>13.16</v>
      </c>
      <c r="C285" s="95">
        <f t="shared" si="71"/>
        <v>10.408175</v>
      </c>
      <c r="D285" s="95">
        <v>3.1</v>
      </c>
      <c r="E285" s="95">
        <v>1.7</v>
      </c>
      <c r="F285" s="360">
        <v>223</v>
      </c>
      <c r="G285" s="116">
        <f t="shared" si="73"/>
        <v>0.223</v>
      </c>
      <c r="H285" s="360">
        <v>309</v>
      </c>
      <c r="I285" s="360">
        <v>1128.825</v>
      </c>
      <c r="J285" s="116">
        <f t="shared" si="74"/>
        <v>1.128825</v>
      </c>
      <c r="K285" s="323">
        <f t="shared" si="75"/>
        <v>0.309</v>
      </c>
      <c r="L285" s="359">
        <v>520</v>
      </c>
      <c r="M285" s="95">
        <f t="shared" si="76"/>
        <v>0.52</v>
      </c>
      <c r="N285" s="123">
        <f t="shared" si="77"/>
        <v>2.6000000000000002E-2</v>
      </c>
      <c r="O285" s="164">
        <f t="shared" si="78"/>
        <v>1.4000000000000001</v>
      </c>
      <c r="P285" s="351">
        <v>12.95</v>
      </c>
      <c r="Q285" s="178">
        <f t="shared" si="79"/>
        <v>1.649</v>
      </c>
      <c r="R285" s="178">
        <f t="shared" si="72"/>
        <v>1.1028249999999999</v>
      </c>
      <c r="S285" s="182">
        <f t="shared" si="80"/>
        <v>2.7518250000000002</v>
      </c>
      <c r="T285" s="16"/>
      <c r="U285" s="93"/>
    </row>
    <row r="286" spans="1:21" s="199" customFormat="1" ht="16.5" customHeight="1" x14ac:dyDescent="0.2">
      <c r="A286" s="188">
        <v>41149</v>
      </c>
      <c r="B286" s="333">
        <v>12.554</v>
      </c>
      <c r="C286" s="95">
        <f t="shared" si="71"/>
        <v>9.9258489999999995</v>
      </c>
      <c r="D286" s="95">
        <v>3.1</v>
      </c>
      <c r="E286" s="95">
        <v>1.7</v>
      </c>
      <c r="F286" s="360">
        <v>354.8</v>
      </c>
      <c r="G286" s="116">
        <f t="shared" si="73"/>
        <v>0.3548</v>
      </c>
      <c r="H286" s="360">
        <v>314</v>
      </c>
      <c r="I286" s="360">
        <v>873.351</v>
      </c>
      <c r="J286" s="116">
        <f t="shared" si="74"/>
        <v>0.87335099999999999</v>
      </c>
      <c r="K286" s="323">
        <f t="shared" si="75"/>
        <v>0.314</v>
      </c>
      <c r="L286" s="359">
        <v>622</v>
      </c>
      <c r="M286" s="95">
        <f t="shared" si="76"/>
        <v>0.622</v>
      </c>
      <c r="N286" s="123">
        <f t="shared" si="77"/>
        <v>3.1100000000000003E-2</v>
      </c>
      <c r="O286" s="164">
        <f>D286-E286</f>
        <v>1.4000000000000001</v>
      </c>
      <c r="P286" s="329">
        <v>12.28</v>
      </c>
      <c r="Q286" s="405">
        <f>G286+N286+O286</f>
        <v>1.7859000000000003</v>
      </c>
      <c r="R286" s="178">
        <f t="shared" si="72"/>
        <v>0.84225099999999997</v>
      </c>
      <c r="S286" s="182">
        <f t="shared" si="80"/>
        <v>2.6281510000000003</v>
      </c>
      <c r="T286" s="16"/>
      <c r="U286" s="93"/>
    </row>
    <row r="287" spans="1:21" s="199" customFormat="1" ht="16.5" customHeight="1" x14ac:dyDescent="0.2">
      <c r="A287" s="188">
        <v>41150</v>
      </c>
      <c r="B287" s="333">
        <v>12.439</v>
      </c>
      <c r="C287" s="95">
        <f t="shared" si="71"/>
        <v>9.5921039999999991</v>
      </c>
      <c r="D287" s="95">
        <v>3.1</v>
      </c>
      <c r="E287" s="95">
        <v>1.7</v>
      </c>
      <c r="F287" s="360">
        <v>272</v>
      </c>
      <c r="G287" s="116">
        <f t="shared" si="73"/>
        <v>0.27200000000000002</v>
      </c>
      <c r="H287" s="360">
        <v>311</v>
      </c>
      <c r="I287" s="360">
        <v>1174.896</v>
      </c>
      <c r="J287" s="116">
        <f t="shared" si="74"/>
        <v>1.1748959999999999</v>
      </c>
      <c r="K287" s="323">
        <f t="shared" si="75"/>
        <v>0.311</v>
      </c>
      <c r="L287" s="359">
        <v>680</v>
      </c>
      <c r="M287" s="95">
        <f t="shared" si="76"/>
        <v>0.68</v>
      </c>
      <c r="N287" s="123">
        <f t="shared" si="77"/>
        <v>3.4000000000000002E-2</v>
      </c>
      <c r="O287" s="164">
        <f>D287-E287</f>
        <v>1.4000000000000001</v>
      </c>
      <c r="P287" s="329">
        <v>12.21</v>
      </c>
      <c r="Q287" s="178">
        <f>G287+N287+O287</f>
        <v>1.7060000000000002</v>
      </c>
      <c r="R287" s="178">
        <f t="shared" si="72"/>
        <v>1.1408959999999999</v>
      </c>
      <c r="S287" s="182">
        <f t="shared" si="80"/>
        <v>2.8468960000000001</v>
      </c>
      <c r="T287" s="16"/>
      <c r="U287" s="93"/>
    </row>
    <row r="288" spans="1:21" s="199" customFormat="1" ht="16.5" customHeight="1" x14ac:dyDescent="0.2">
      <c r="A288" s="188">
        <v>41151</v>
      </c>
      <c r="B288" s="333">
        <v>13.557</v>
      </c>
      <c r="C288" s="95">
        <f t="shared" si="71"/>
        <v>10.879106</v>
      </c>
      <c r="D288" s="95">
        <v>3.1</v>
      </c>
      <c r="E288" s="95">
        <v>1.7</v>
      </c>
      <c r="F288" s="360">
        <v>272</v>
      </c>
      <c r="G288" s="116">
        <f t="shared" si="73"/>
        <v>0.27200000000000002</v>
      </c>
      <c r="H288" s="360">
        <v>661</v>
      </c>
      <c r="I288" s="360">
        <v>1005.894</v>
      </c>
      <c r="J288" s="116">
        <f t="shared" si="74"/>
        <v>1.0058940000000001</v>
      </c>
      <c r="K288" s="323">
        <f t="shared" si="75"/>
        <v>0.66100000000000003</v>
      </c>
      <c r="L288" s="359">
        <v>543</v>
      </c>
      <c r="M288" s="95">
        <f t="shared" si="76"/>
        <v>0.54300000000000004</v>
      </c>
      <c r="N288" s="123">
        <f t="shared" si="77"/>
        <v>2.7150000000000004E-2</v>
      </c>
      <c r="O288" s="164">
        <f>D288-E288</f>
        <v>1.4000000000000001</v>
      </c>
      <c r="P288" s="329">
        <v>11.95</v>
      </c>
      <c r="Q288" s="178">
        <f>G288+N288+O288</f>
        <v>1.6991500000000002</v>
      </c>
      <c r="R288" s="178">
        <f t="shared" si="72"/>
        <v>0.97874400000000006</v>
      </c>
      <c r="S288" s="182">
        <f t="shared" si="80"/>
        <v>2.6778940000000002</v>
      </c>
      <c r="T288" s="16"/>
      <c r="U288" s="93"/>
    </row>
    <row r="289" spans="1:21" s="199" customFormat="1" ht="16.5" customHeight="1" thickBot="1" x14ac:dyDescent="0.25">
      <c r="A289" s="189">
        <v>41152</v>
      </c>
      <c r="B289" s="334">
        <v>12.382</v>
      </c>
      <c r="C289" s="153">
        <f t="shared" si="71"/>
        <v>10.001823999999999</v>
      </c>
      <c r="D289" s="153">
        <v>3.1</v>
      </c>
      <c r="E289" s="153">
        <v>1.7</v>
      </c>
      <c r="F289" s="363">
        <v>269.8</v>
      </c>
      <c r="G289" s="152">
        <f t="shared" si="73"/>
        <v>0.26979999999999998</v>
      </c>
      <c r="H289" s="363">
        <v>10</v>
      </c>
      <c r="I289" s="363">
        <v>710.37599999999998</v>
      </c>
      <c r="J289" s="152">
        <f t="shared" si="74"/>
        <v>0.71037600000000001</v>
      </c>
      <c r="K289" s="324">
        <f t="shared" si="75"/>
        <v>0.01</v>
      </c>
      <c r="L289" s="362">
        <v>527</v>
      </c>
      <c r="M289" s="153">
        <f t="shared" si="76"/>
        <v>0.52700000000000002</v>
      </c>
      <c r="N289" s="156">
        <f t="shared" si="77"/>
        <v>2.6350000000000002E-2</v>
      </c>
      <c r="O289" s="169">
        <f t="shared" si="78"/>
        <v>1.4000000000000001</v>
      </c>
      <c r="P289" s="353">
        <v>11.57</v>
      </c>
      <c r="Q289" s="190">
        <f t="shared" si="79"/>
        <v>1.69615</v>
      </c>
      <c r="R289" s="190">
        <f t="shared" si="72"/>
        <v>0.68402600000000002</v>
      </c>
      <c r="S289" s="191">
        <f t="shared" si="80"/>
        <v>2.3801760000000001</v>
      </c>
      <c r="T289" s="16"/>
      <c r="U289" s="93"/>
    </row>
    <row r="290" spans="1:21" s="15" customFormat="1" ht="13.5" thickBot="1" x14ac:dyDescent="0.25">
      <c r="A290" s="171"/>
      <c r="B290" s="331"/>
      <c r="C290" s="246"/>
      <c r="D290" s="203"/>
      <c r="E290" s="203"/>
      <c r="F290" s="327"/>
      <c r="G290" s="173"/>
      <c r="H290" s="315"/>
      <c r="I290" s="315"/>
      <c r="J290" s="246"/>
      <c r="K290" s="315"/>
      <c r="L290" s="374"/>
      <c r="M290" s="246"/>
      <c r="N290" s="171"/>
      <c r="O290" s="173"/>
      <c r="P290" s="349"/>
      <c r="Q290" s="246"/>
      <c r="R290" s="246"/>
      <c r="S290" s="246"/>
      <c r="T290" s="11"/>
      <c r="U290" s="27"/>
    </row>
    <row r="291" spans="1:21" s="15" customFormat="1" ht="36.75" customHeight="1" x14ac:dyDescent="0.2">
      <c r="A291" s="422" t="s">
        <v>0</v>
      </c>
      <c r="B291" s="436" t="s">
        <v>84</v>
      </c>
      <c r="C291" s="422" t="s">
        <v>7</v>
      </c>
      <c r="D291" s="422" t="s">
        <v>9</v>
      </c>
      <c r="E291" s="422" t="s">
        <v>32</v>
      </c>
      <c r="F291" s="438" t="s">
        <v>12</v>
      </c>
      <c r="G291" s="422" t="s">
        <v>12</v>
      </c>
      <c r="H291" s="438" t="s">
        <v>11</v>
      </c>
      <c r="I291" s="325" t="s">
        <v>73</v>
      </c>
      <c r="J291" s="422" t="s">
        <v>82</v>
      </c>
      <c r="K291" s="438" t="s">
        <v>74</v>
      </c>
      <c r="L291" s="440" t="s">
        <v>15</v>
      </c>
      <c r="M291" s="422" t="s">
        <v>75</v>
      </c>
      <c r="N291" s="422" t="s">
        <v>76</v>
      </c>
      <c r="O291" s="431" t="s">
        <v>77</v>
      </c>
      <c r="P291" s="434" t="s">
        <v>85</v>
      </c>
      <c r="Q291" s="422" t="s">
        <v>79</v>
      </c>
      <c r="R291" s="422" t="s">
        <v>80</v>
      </c>
      <c r="S291" s="422" t="s">
        <v>81</v>
      </c>
      <c r="T291" s="11"/>
      <c r="U291" s="27"/>
    </row>
    <row r="292" spans="1:21" s="15" customFormat="1" ht="11.25" customHeight="1" x14ac:dyDescent="0.2">
      <c r="A292" s="423"/>
      <c r="B292" s="437"/>
      <c r="C292" s="423"/>
      <c r="D292" s="425"/>
      <c r="E292" s="425"/>
      <c r="F292" s="443"/>
      <c r="G292" s="425"/>
      <c r="H292" s="439"/>
      <c r="I292" s="326"/>
      <c r="J292" s="423"/>
      <c r="K292" s="439"/>
      <c r="L292" s="441"/>
      <c r="M292" s="423"/>
      <c r="N292" s="423"/>
      <c r="O292" s="432"/>
      <c r="P292" s="435"/>
      <c r="Q292" s="423"/>
      <c r="R292" s="423"/>
      <c r="S292" s="423"/>
      <c r="T292" s="11"/>
      <c r="U292" s="27"/>
    </row>
    <row r="293" spans="1:21" s="15" customFormat="1" ht="12" customHeight="1" thickBot="1" x14ac:dyDescent="0.25">
      <c r="A293" s="442"/>
      <c r="B293" s="437"/>
      <c r="C293" s="423"/>
      <c r="D293" s="425"/>
      <c r="E293" s="425"/>
      <c r="F293" s="443"/>
      <c r="G293" s="425"/>
      <c r="H293" s="439"/>
      <c r="I293" s="326"/>
      <c r="J293" s="423"/>
      <c r="K293" s="439"/>
      <c r="L293" s="441"/>
      <c r="M293" s="423"/>
      <c r="N293" s="442"/>
      <c r="O293" s="432"/>
      <c r="P293" s="435"/>
      <c r="Q293" s="423"/>
      <c r="R293" s="423"/>
      <c r="S293" s="423"/>
      <c r="T293" s="11"/>
      <c r="U293" s="27"/>
    </row>
    <row r="294" spans="1:21" s="15" customFormat="1" ht="16.5" customHeight="1" x14ac:dyDescent="0.2">
      <c r="A294" s="146">
        <v>41153</v>
      </c>
      <c r="B294" s="332">
        <v>12.44</v>
      </c>
      <c r="C294" s="119">
        <f t="shared" ref="C294:C323" si="81">B294-S294</f>
        <v>10.512018999999999</v>
      </c>
      <c r="D294" s="119">
        <v>2.5</v>
      </c>
      <c r="E294" s="119">
        <v>1.6</v>
      </c>
      <c r="F294" s="358">
        <v>130.92699999999999</v>
      </c>
      <c r="G294" s="118">
        <f>F294/1000</f>
        <v>0.13092699999999999</v>
      </c>
      <c r="H294" s="358">
        <v>776</v>
      </c>
      <c r="I294" s="358">
        <v>897.05399999999997</v>
      </c>
      <c r="J294" s="264">
        <f>I294/1000</f>
        <v>0.89705400000000002</v>
      </c>
      <c r="K294" s="322">
        <f>H294/1000</f>
        <v>0.77600000000000002</v>
      </c>
      <c r="L294" s="357">
        <v>457</v>
      </c>
      <c r="M294" s="119">
        <f>L294/1000</f>
        <v>0.45700000000000002</v>
      </c>
      <c r="N294" s="120">
        <f>M294*0.05</f>
        <v>2.2850000000000002E-2</v>
      </c>
      <c r="O294" s="214">
        <f>D294-E294</f>
        <v>0.89999999999999991</v>
      </c>
      <c r="P294" s="372">
        <v>11.38</v>
      </c>
      <c r="Q294" s="216">
        <f>G294+N294+O294</f>
        <v>1.053777</v>
      </c>
      <c r="R294" s="223">
        <f t="shared" ref="R294:R323" si="82">IF(J294&lt;N294, "0.00", J294-N294)</f>
        <v>0.87420399999999998</v>
      </c>
      <c r="S294" s="143">
        <f>Q294+R294</f>
        <v>1.9279809999999999</v>
      </c>
      <c r="T294" s="11"/>
      <c r="U294" s="27"/>
    </row>
    <row r="295" spans="1:21" s="15" customFormat="1" ht="16.5" customHeight="1" x14ac:dyDescent="0.2">
      <c r="A295" s="148">
        <v>41154</v>
      </c>
      <c r="B295" s="333">
        <v>12.491</v>
      </c>
      <c r="C295" s="95">
        <f t="shared" si="81"/>
        <v>10.315569</v>
      </c>
      <c r="D295" s="95">
        <v>2.5</v>
      </c>
      <c r="E295" s="95">
        <v>1.6</v>
      </c>
      <c r="F295" s="360">
        <v>102.509</v>
      </c>
      <c r="G295" s="116">
        <f t="shared" ref="G295:G323" si="83">F295/1000</f>
        <v>0.102509</v>
      </c>
      <c r="H295" s="360">
        <v>492</v>
      </c>
      <c r="I295" s="360">
        <v>1172.922</v>
      </c>
      <c r="J295" s="116">
        <f t="shared" ref="J295:J323" si="84">I295/1000</f>
        <v>1.172922</v>
      </c>
      <c r="K295" s="323">
        <f t="shared" ref="K295:K323" si="85">H295/1000</f>
        <v>0.49199999999999999</v>
      </c>
      <c r="L295" s="359">
        <v>426</v>
      </c>
      <c r="M295" s="95">
        <f t="shared" ref="M295:M323" si="86">L295/1000</f>
        <v>0.42599999999999999</v>
      </c>
      <c r="N295" s="123">
        <f t="shared" ref="N295:N323" si="87">M295*0.05</f>
        <v>2.1299999999999999E-2</v>
      </c>
      <c r="O295" s="124">
        <f t="shared" ref="O295:O320" si="88">D295-E295</f>
        <v>0.89999999999999991</v>
      </c>
      <c r="P295" s="351">
        <v>10.79</v>
      </c>
      <c r="Q295" s="144">
        <f t="shared" ref="Q295:Q320" si="89">G295+N295+O295</f>
        <v>1.023809</v>
      </c>
      <c r="R295" s="178">
        <f t="shared" si="82"/>
        <v>1.1516219999999999</v>
      </c>
      <c r="S295" s="145">
        <f>Q295+R295</f>
        <v>2.1754309999999997</v>
      </c>
      <c r="T295" s="11"/>
      <c r="U295" s="27"/>
    </row>
    <row r="296" spans="1:21" s="15" customFormat="1" ht="16.5" customHeight="1" x14ac:dyDescent="0.2">
      <c r="A296" s="148">
        <v>41155</v>
      </c>
      <c r="B296" s="333">
        <v>12.654999999999999</v>
      </c>
      <c r="C296" s="95">
        <f t="shared" si="81"/>
        <v>10.340541999999999</v>
      </c>
      <c r="D296" s="95">
        <v>2.5</v>
      </c>
      <c r="E296" s="95">
        <v>1.6</v>
      </c>
      <c r="F296" s="360">
        <v>117.306</v>
      </c>
      <c r="G296" s="116">
        <f t="shared" si="83"/>
        <v>0.11730599999999999</v>
      </c>
      <c r="H296" s="360">
        <v>584</v>
      </c>
      <c r="I296" s="360">
        <v>1297.152</v>
      </c>
      <c r="J296" s="116">
        <f t="shared" si="84"/>
        <v>1.2971520000000001</v>
      </c>
      <c r="K296" s="323">
        <f t="shared" si="85"/>
        <v>0.58399999999999996</v>
      </c>
      <c r="L296" s="359">
        <v>535</v>
      </c>
      <c r="M296" s="95">
        <f t="shared" si="86"/>
        <v>0.53500000000000003</v>
      </c>
      <c r="N296" s="123">
        <f t="shared" si="87"/>
        <v>2.6750000000000003E-2</v>
      </c>
      <c r="O296" s="124">
        <f t="shared" si="88"/>
        <v>0.89999999999999991</v>
      </c>
      <c r="P296" s="351">
        <v>13.51</v>
      </c>
      <c r="Q296" s="144">
        <f t="shared" si="89"/>
        <v>1.0440559999999999</v>
      </c>
      <c r="R296" s="178">
        <f t="shared" si="82"/>
        <v>1.270402</v>
      </c>
      <c r="S296" s="145">
        <f t="shared" ref="S296:S323" si="90">Q296+R296</f>
        <v>2.3144580000000001</v>
      </c>
      <c r="T296" s="11"/>
      <c r="U296" s="27"/>
    </row>
    <row r="297" spans="1:21" s="15" customFormat="1" ht="16.5" customHeight="1" x14ac:dyDescent="0.2">
      <c r="A297" s="148">
        <v>41156</v>
      </c>
      <c r="B297" s="333">
        <v>12.852</v>
      </c>
      <c r="C297" s="95">
        <f t="shared" si="81"/>
        <v>10.781715999999999</v>
      </c>
      <c r="D297" s="95">
        <v>2.5</v>
      </c>
      <c r="E297" s="95">
        <v>1.6</v>
      </c>
      <c r="F297" s="360">
        <v>147.81200000000001</v>
      </c>
      <c r="G297" s="116">
        <f t="shared" si="83"/>
        <v>0.147812</v>
      </c>
      <c r="H297" s="360">
        <v>415</v>
      </c>
      <c r="I297" s="360">
        <v>1022.472</v>
      </c>
      <c r="J297" s="116">
        <f t="shared" si="84"/>
        <v>1.022472</v>
      </c>
      <c r="K297" s="323">
        <f t="shared" si="85"/>
        <v>0.41499999999999998</v>
      </c>
      <c r="L297" s="359">
        <v>595</v>
      </c>
      <c r="M297" s="95">
        <f t="shared" si="86"/>
        <v>0.59499999999999997</v>
      </c>
      <c r="N297" s="123">
        <f t="shared" si="87"/>
        <v>2.9749999999999999E-2</v>
      </c>
      <c r="O297" s="124">
        <f t="shared" si="88"/>
        <v>0.89999999999999991</v>
      </c>
      <c r="P297" s="351">
        <v>12.71</v>
      </c>
      <c r="Q297" s="144">
        <f t="shared" si="89"/>
        <v>1.0775619999999999</v>
      </c>
      <c r="R297" s="178">
        <f t="shared" si="82"/>
        <v>0.9927220000000001</v>
      </c>
      <c r="S297" s="145">
        <f t="shared" si="90"/>
        <v>2.070284</v>
      </c>
      <c r="T297" s="11"/>
      <c r="U297" s="27"/>
    </row>
    <row r="298" spans="1:21" s="15" customFormat="1" ht="16.5" customHeight="1" x14ac:dyDescent="0.2">
      <c r="A298" s="148">
        <v>41157</v>
      </c>
      <c r="B298" s="333">
        <v>12.813000000000001</v>
      </c>
      <c r="C298" s="95">
        <f t="shared" si="81"/>
        <v>10.750279000000001</v>
      </c>
      <c r="D298" s="95">
        <v>2.5</v>
      </c>
      <c r="E298" s="95">
        <v>1.6</v>
      </c>
      <c r="F298" s="360">
        <v>87.412999999999997</v>
      </c>
      <c r="G298" s="116">
        <f t="shared" si="83"/>
        <v>8.7412999999999991E-2</v>
      </c>
      <c r="H298" s="360">
        <v>411</v>
      </c>
      <c r="I298" s="360">
        <v>1075.308</v>
      </c>
      <c r="J298" s="116">
        <f t="shared" si="84"/>
        <v>1.0753079999999999</v>
      </c>
      <c r="K298" s="323">
        <f t="shared" si="85"/>
        <v>0.41099999999999998</v>
      </c>
      <c r="L298" s="359">
        <v>670</v>
      </c>
      <c r="M298" s="95">
        <f t="shared" si="86"/>
        <v>0.67</v>
      </c>
      <c r="N298" s="123">
        <f t="shared" si="87"/>
        <v>3.3500000000000002E-2</v>
      </c>
      <c r="O298" s="124">
        <f t="shared" si="88"/>
        <v>0.89999999999999991</v>
      </c>
      <c r="P298" s="351">
        <v>12.16</v>
      </c>
      <c r="Q298" s="144">
        <f t="shared" si="89"/>
        <v>1.020913</v>
      </c>
      <c r="R298" s="178">
        <f t="shared" si="82"/>
        <v>1.0418079999999998</v>
      </c>
      <c r="S298" s="145">
        <f t="shared" si="90"/>
        <v>2.0627209999999998</v>
      </c>
      <c r="T298" s="11"/>
      <c r="U298" s="27"/>
    </row>
    <row r="299" spans="1:21" s="15" customFormat="1" ht="16.5" customHeight="1" x14ac:dyDescent="0.2">
      <c r="A299" s="148">
        <v>41158</v>
      </c>
      <c r="B299" s="333">
        <v>13.065</v>
      </c>
      <c r="C299" s="95">
        <f t="shared" si="81"/>
        <v>11.070864</v>
      </c>
      <c r="D299" s="95">
        <v>2.5</v>
      </c>
      <c r="E299" s="95">
        <v>1.6</v>
      </c>
      <c r="F299" s="360">
        <v>89.808000000000007</v>
      </c>
      <c r="G299" s="116">
        <f t="shared" si="83"/>
        <v>8.9808000000000013E-2</v>
      </c>
      <c r="H299" s="360">
        <v>410</v>
      </c>
      <c r="I299" s="360">
        <v>1004.328</v>
      </c>
      <c r="J299" s="116">
        <f t="shared" si="84"/>
        <v>1.0043279999999999</v>
      </c>
      <c r="K299" s="323">
        <f t="shared" si="85"/>
        <v>0.41</v>
      </c>
      <c r="L299" s="359">
        <v>772</v>
      </c>
      <c r="M299" s="95">
        <f t="shared" si="86"/>
        <v>0.77200000000000002</v>
      </c>
      <c r="N299" s="123">
        <f t="shared" si="87"/>
        <v>3.8600000000000002E-2</v>
      </c>
      <c r="O299" s="124">
        <f t="shared" si="88"/>
        <v>0.89999999999999991</v>
      </c>
      <c r="P299" s="351">
        <v>13</v>
      </c>
      <c r="Q299" s="144">
        <f t="shared" si="89"/>
        <v>1.028408</v>
      </c>
      <c r="R299" s="178">
        <f t="shared" si="82"/>
        <v>0.96572799999999992</v>
      </c>
      <c r="S299" s="145">
        <f t="shared" si="90"/>
        <v>1.9941359999999999</v>
      </c>
      <c r="T299" s="11"/>
      <c r="U299" s="27"/>
    </row>
    <row r="300" spans="1:21" s="15" customFormat="1" ht="16.5" customHeight="1" x14ac:dyDescent="0.2">
      <c r="A300" s="148">
        <v>41159</v>
      </c>
      <c r="B300" s="333">
        <v>12.638999999999999</v>
      </c>
      <c r="C300" s="95">
        <f t="shared" si="81"/>
        <v>10.320826</v>
      </c>
      <c r="D300" s="95">
        <v>2.5</v>
      </c>
      <c r="E300" s="95">
        <v>1.6</v>
      </c>
      <c r="F300" s="360">
        <v>143.56100000000001</v>
      </c>
      <c r="G300" s="116">
        <f t="shared" si="83"/>
        <v>0.14356099999999999</v>
      </c>
      <c r="H300" s="360">
        <v>208</v>
      </c>
      <c r="I300" s="360">
        <v>1274.6130000000001</v>
      </c>
      <c r="J300" s="116">
        <f t="shared" si="84"/>
        <v>1.274613</v>
      </c>
      <c r="K300" s="323">
        <f t="shared" si="85"/>
        <v>0.20799999999999999</v>
      </c>
      <c r="L300" s="359">
        <v>1037</v>
      </c>
      <c r="M300" s="95">
        <f t="shared" si="86"/>
        <v>1.0369999999999999</v>
      </c>
      <c r="N300" s="123">
        <f t="shared" si="87"/>
        <v>5.185E-2</v>
      </c>
      <c r="O300" s="124">
        <f t="shared" si="88"/>
        <v>0.89999999999999991</v>
      </c>
      <c r="P300" s="351">
        <v>12.25</v>
      </c>
      <c r="Q300" s="144">
        <f t="shared" si="89"/>
        <v>1.0954109999999999</v>
      </c>
      <c r="R300" s="178">
        <f t="shared" si="82"/>
        <v>1.222763</v>
      </c>
      <c r="S300" s="145">
        <f t="shared" si="90"/>
        <v>2.318174</v>
      </c>
      <c r="T300" s="11"/>
      <c r="U300" s="27"/>
    </row>
    <row r="301" spans="1:21" s="15" customFormat="1" ht="16.5" customHeight="1" x14ac:dyDescent="0.2">
      <c r="A301" s="148">
        <v>41160</v>
      </c>
      <c r="B301" s="333">
        <v>12.744999999999999</v>
      </c>
      <c r="C301" s="95">
        <f t="shared" si="81"/>
        <v>10.094985999999999</v>
      </c>
      <c r="D301" s="95">
        <v>2.5</v>
      </c>
      <c r="E301" s="95">
        <v>1.6</v>
      </c>
      <c r="F301" s="360">
        <v>71.837999999999994</v>
      </c>
      <c r="G301" s="116">
        <f t="shared" si="83"/>
        <v>7.1837999999999999E-2</v>
      </c>
      <c r="H301" s="360">
        <v>790</v>
      </c>
      <c r="I301" s="360">
        <v>1678.1759999999999</v>
      </c>
      <c r="J301" s="116">
        <f t="shared" si="84"/>
        <v>1.6781759999999999</v>
      </c>
      <c r="K301" s="323">
        <f t="shared" si="85"/>
        <v>0.79</v>
      </c>
      <c r="L301" s="359">
        <v>932</v>
      </c>
      <c r="M301" s="95">
        <f t="shared" si="86"/>
        <v>0.93200000000000005</v>
      </c>
      <c r="N301" s="123">
        <f t="shared" si="87"/>
        <v>4.6600000000000003E-2</v>
      </c>
      <c r="O301" s="124">
        <f t="shared" si="88"/>
        <v>0.89999999999999991</v>
      </c>
      <c r="P301" s="351">
        <v>11.58</v>
      </c>
      <c r="Q301" s="144">
        <f t="shared" si="89"/>
        <v>1.018438</v>
      </c>
      <c r="R301" s="178">
        <f t="shared" si="82"/>
        <v>1.6315759999999999</v>
      </c>
      <c r="S301" s="145">
        <f t="shared" si="90"/>
        <v>2.6500139999999996</v>
      </c>
      <c r="T301" s="11"/>
      <c r="U301" s="27"/>
    </row>
    <row r="302" spans="1:21" s="15" customFormat="1" ht="16.5" customHeight="1" x14ac:dyDescent="0.2">
      <c r="A302" s="148">
        <v>41161</v>
      </c>
      <c r="B302" s="333">
        <v>12.801</v>
      </c>
      <c r="C302" s="95">
        <f t="shared" si="81"/>
        <v>9.8507670000000012</v>
      </c>
      <c r="D302" s="95">
        <v>2.5</v>
      </c>
      <c r="E302" s="95">
        <v>1.6</v>
      </c>
      <c r="F302" s="360">
        <v>36.258000000000003</v>
      </c>
      <c r="G302" s="116">
        <f t="shared" si="83"/>
        <v>3.6258000000000006E-2</v>
      </c>
      <c r="H302" s="360">
        <v>776</v>
      </c>
      <c r="I302" s="360">
        <v>2013.9749999999999</v>
      </c>
      <c r="J302" s="116">
        <f t="shared" si="84"/>
        <v>2.0139749999999998</v>
      </c>
      <c r="K302" s="323">
        <f t="shared" si="85"/>
        <v>0.77600000000000002</v>
      </c>
      <c r="L302" s="359">
        <v>936</v>
      </c>
      <c r="M302" s="95">
        <f t="shared" si="86"/>
        <v>0.93600000000000005</v>
      </c>
      <c r="N302" s="123">
        <f t="shared" si="87"/>
        <v>4.6800000000000008E-2</v>
      </c>
      <c r="O302" s="124">
        <f t="shared" si="88"/>
        <v>0.89999999999999991</v>
      </c>
      <c r="P302" s="351">
        <v>12.6</v>
      </c>
      <c r="Q302" s="144">
        <f t="shared" si="89"/>
        <v>0.98305799999999999</v>
      </c>
      <c r="R302" s="178">
        <f t="shared" si="82"/>
        <v>1.9671749999999999</v>
      </c>
      <c r="S302" s="145">
        <f t="shared" si="90"/>
        <v>2.9502329999999999</v>
      </c>
      <c r="T302" s="11"/>
      <c r="U302" s="27"/>
    </row>
    <row r="303" spans="1:21" s="15" customFormat="1" ht="16.5" customHeight="1" x14ac:dyDescent="0.2">
      <c r="A303" s="148">
        <v>41162</v>
      </c>
      <c r="B303" s="333">
        <v>13.042</v>
      </c>
      <c r="C303" s="95">
        <f t="shared" si="81"/>
        <v>10.692164999999999</v>
      </c>
      <c r="D303" s="95">
        <v>2.5</v>
      </c>
      <c r="E303" s="95">
        <v>1.6</v>
      </c>
      <c r="F303" s="360">
        <v>105.151</v>
      </c>
      <c r="G303" s="116">
        <f t="shared" si="83"/>
        <v>0.10515099999999999</v>
      </c>
      <c r="H303" s="360">
        <v>307</v>
      </c>
      <c r="I303" s="360">
        <v>1344.684</v>
      </c>
      <c r="J303" s="116">
        <f t="shared" si="84"/>
        <v>1.344684</v>
      </c>
      <c r="K303" s="323">
        <f t="shared" si="85"/>
        <v>0.307</v>
      </c>
      <c r="L303" s="359">
        <v>951</v>
      </c>
      <c r="M303" s="95">
        <f t="shared" si="86"/>
        <v>0.95099999999999996</v>
      </c>
      <c r="N303" s="123">
        <f t="shared" si="87"/>
        <v>4.7550000000000002E-2</v>
      </c>
      <c r="O303" s="124">
        <f t="shared" si="88"/>
        <v>0.89999999999999991</v>
      </c>
      <c r="P303" s="351">
        <v>11.78</v>
      </c>
      <c r="Q303" s="144">
        <f t="shared" si="89"/>
        <v>1.0527009999999999</v>
      </c>
      <c r="R303" s="178">
        <f t="shared" si="82"/>
        <v>1.297134</v>
      </c>
      <c r="S303" s="145">
        <f t="shared" si="90"/>
        <v>2.3498349999999997</v>
      </c>
      <c r="T303" s="11"/>
      <c r="U303" s="27"/>
    </row>
    <row r="304" spans="1:21" s="15" customFormat="1" ht="16.5" customHeight="1" x14ac:dyDescent="0.2">
      <c r="A304" s="148">
        <v>41163</v>
      </c>
      <c r="B304" s="333">
        <v>12.345000000000001</v>
      </c>
      <c r="C304" s="95">
        <f t="shared" si="81"/>
        <v>9.9006000000000007</v>
      </c>
      <c r="D304" s="95">
        <v>2.5</v>
      </c>
      <c r="E304" s="95">
        <v>1.6</v>
      </c>
      <c r="F304" s="360">
        <v>115.158</v>
      </c>
      <c r="G304" s="116">
        <f t="shared" si="83"/>
        <v>0.115158</v>
      </c>
      <c r="H304" s="360">
        <v>411</v>
      </c>
      <c r="I304" s="360">
        <v>1429.242</v>
      </c>
      <c r="J304" s="116">
        <f t="shared" si="84"/>
        <v>1.4292419999999999</v>
      </c>
      <c r="K304" s="323">
        <f t="shared" si="85"/>
        <v>0.41099999999999998</v>
      </c>
      <c r="L304" s="359">
        <v>1028</v>
      </c>
      <c r="M304" s="95">
        <f t="shared" si="86"/>
        <v>1.028</v>
      </c>
      <c r="N304" s="123">
        <f t="shared" si="87"/>
        <v>5.1400000000000001E-2</v>
      </c>
      <c r="O304" s="124">
        <f t="shared" si="88"/>
        <v>0.89999999999999991</v>
      </c>
      <c r="P304" s="351">
        <v>11.75</v>
      </c>
      <c r="Q304" s="144">
        <f t="shared" si="89"/>
        <v>1.0665579999999999</v>
      </c>
      <c r="R304" s="178">
        <f t="shared" si="82"/>
        <v>1.3778419999999998</v>
      </c>
      <c r="S304" s="145">
        <f t="shared" si="90"/>
        <v>2.4443999999999999</v>
      </c>
      <c r="T304" s="11"/>
      <c r="U304" s="27"/>
    </row>
    <row r="305" spans="1:21" s="15" customFormat="1" ht="16.5" customHeight="1" x14ac:dyDescent="0.2">
      <c r="A305" s="148">
        <v>41164</v>
      </c>
      <c r="B305" s="333">
        <v>13.675000000000001</v>
      </c>
      <c r="C305" s="95">
        <f t="shared" si="81"/>
        <v>11.116020000000001</v>
      </c>
      <c r="D305" s="95">
        <v>2.5</v>
      </c>
      <c r="E305" s="95">
        <v>1.6</v>
      </c>
      <c r="F305" s="360">
        <v>127.357</v>
      </c>
      <c r="G305" s="116">
        <f t="shared" si="83"/>
        <v>0.127357</v>
      </c>
      <c r="H305" s="360">
        <v>410</v>
      </c>
      <c r="I305" s="360">
        <v>1531.623</v>
      </c>
      <c r="J305" s="116">
        <f t="shared" si="84"/>
        <v>1.531623</v>
      </c>
      <c r="K305" s="323">
        <f t="shared" si="85"/>
        <v>0.41</v>
      </c>
      <c r="L305" s="359">
        <v>1374</v>
      </c>
      <c r="M305" s="95">
        <f t="shared" si="86"/>
        <v>1.3740000000000001</v>
      </c>
      <c r="N305" s="123">
        <f t="shared" si="87"/>
        <v>6.8700000000000011E-2</v>
      </c>
      <c r="O305" s="124">
        <f t="shared" si="88"/>
        <v>0.89999999999999991</v>
      </c>
      <c r="P305" s="351">
        <v>11.43</v>
      </c>
      <c r="Q305" s="144">
        <f t="shared" si="89"/>
        <v>1.0960569999999998</v>
      </c>
      <c r="R305" s="178">
        <f t="shared" si="82"/>
        <v>1.462923</v>
      </c>
      <c r="S305" s="145">
        <f t="shared" si="90"/>
        <v>2.55898</v>
      </c>
      <c r="T305" s="11"/>
      <c r="U305" s="27"/>
    </row>
    <row r="306" spans="1:21" s="15" customFormat="1" ht="16.5" customHeight="1" x14ac:dyDescent="0.2">
      <c r="A306" s="148">
        <v>41165</v>
      </c>
      <c r="B306" s="333">
        <v>13.510999999999999</v>
      </c>
      <c r="C306" s="95">
        <f t="shared" si="81"/>
        <v>10.286821999999999</v>
      </c>
      <c r="D306" s="95">
        <v>2.5</v>
      </c>
      <c r="E306" s="95">
        <v>1.6</v>
      </c>
      <c r="F306" s="360">
        <v>80.790000000000006</v>
      </c>
      <c r="G306" s="116">
        <f t="shared" si="83"/>
        <v>8.0790000000000001E-2</v>
      </c>
      <c r="H306" s="360">
        <v>368</v>
      </c>
      <c r="I306" s="360">
        <v>2243.3879999999999</v>
      </c>
      <c r="J306" s="116">
        <f t="shared" si="84"/>
        <v>2.2433879999999999</v>
      </c>
      <c r="K306" s="323">
        <f t="shared" si="85"/>
        <v>0.36799999999999999</v>
      </c>
      <c r="L306" s="359">
        <v>1477</v>
      </c>
      <c r="M306" s="95">
        <f t="shared" si="86"/>
        <v>1.4770000000000001</v>
      </c>
      <c r="N306" s="123">
        <f t="shared" si="87"/>
        <v>7.3850000000000013E-2</v>
      </c>
      <c r="O306" s="124">
        <f t="shared" si="88"/>
        <v>0.89999999999999991</v>
      </c>
      <c r="P306" s="351">
        <v>11.41</v>
      </c>
      <c r="Q306" s="144">
        <f t="shared" si="89"/>
        <v>1.05464</v>
      </c>
      <c r="R306" s="178">
        <f t="shared" si="82"/>
        <v>2.1695379999999997</v>
      </c>
      <c r="S306" s="145">
        <f t="shared" si="90"/>
        <v>3.2241779999999998</v>
      </c>
      <c r="T306" s="11"/>
      <c r="U306" s="27"/>
    </row>
    <row r="307" spans="1:21" s="15" customFormat="1" ht="16.5" customHeight="1" x14ac:dyDescent="0.2">
      <c r="A307" s="148">
        <v>41166</v>
      </c>
      <c r="B307" s="333">
        <v>14.179</v>
      </c>
      <c r="C307" s="95">
        <f t="shared" si="81"/>
        <v>11.088668999999999</v>
      </c>
      <c r="D307" s="95">
        <v>2.5</v>
      </c>
      <c r="E307" s="95">
        <v>1.6</v>
      </c>
      <c r="F307" s="360">
        <v>89.98</v>
      </c>
      <c r="G307" s="116">
        <f t="shared" si="83"/>
        <v>8.9980000000000004E-2</v>
      </c>
      <c r="H307" s="360">
        <v>553</v>
      </c>
      <c r="I307" s="360">
        <v>2100.3510000000001</v>
      </c>
      <c r="J307" s="116">
        <f t="shared" si="84"/>
        <v>2.1003510000000003</v>
      </c>
      <c r="K307" s="323">
        <f t="shared" si="85"/>
        <v>0.55300000000000005</v>
      </c>
      <c r="L307" s="359">
        <v>1370</v>
      </c>
      <c r="M307" s="95">
        <f t="shared" si="86"/>
        <v>1.37</v>
      </c>
      <c r="N307" s="123">
        <f t="shared" si="87"/>
        <v>6.8500000000000005E-2</v>
      </c>
      <c r="O307" s="124">
        <f t="shared" si="88"/>
        <v>0.89999999999999991</v>
      </c>
      <c r="P307" s="351">
        <v>11.41</v>
      </c>
      <c r="Q307" s="144">
        <f t="shared" si="89"/>
        <v>1.0584799999999999</v>
      </c>
      <c r="R307" s="178">
        <f t="shared" si="82"/>
        <v>2.0318510000000005</v>
      </c>
      <c r="S307" s="145">
        <f t="shared" si="90"/>
        <v>3.0903310000000004</v>
      </c>
      <c r="T307" s="11"/>
      <c r="U307" s="27"/>
    </row>
    <row r="308" spans="1:21" s="15" customFormat="1" ht="16.5" customHeight="1" x14ac:dyDescent="0.2">
      <c r="A308" s="148">
        <v>41167</v>
      </c>
      <c r="B308" s="333">
        <v>11.8</v>
      </c>
      <c r="C308" s="95">
        <f t="shared" si="81"/>
        <v>9.8373780000000011</v>
      </c>
      <c r="D308" s="95">
        <v>2.5</v>
      </c>
      <c r="E308" s="95">
        <v>1.6</v>
      </c>
      <c r="F308" s="360">
        <v>77.061999999999998</v>
      </c>
      <c r="G308" s="116">
        <f t="shared" si="83"/>
        <v>7.7061999999999992E-2</v>
      </c>
      <c r="H308" s="360">
        <v>942</v>
      </c>
      <c r="I308" s="360">
        <v>985.56</v>
      </c>
      <c r="J308" s="116">
        <f t="shared" si="84"/>
        <v>0.98555999999999999</v>
      </c>
      <c r="K308" s="323">
        <f t="shared" si="85"/>
        <v>0.94199999999999995</v>
      </c>
      <c r="L308" s="359">
        <v>712</v>
      </c>
      <c r="M308" s="95">
        <f t="shared" si="86"/>
        <v>0.71199999999999997</v>
      </c>
      <c r="N308" s="123">
        <f t="shared" si="87"/>
        <v>3.56E-2</v>
      </c>
      <c r="O308" s="124">
        <f t="shared" si="88"/>
        <v>0.89999999999999991</v>
      </c>
      <c r="P308" s="351">
        <v>10.57</v>
      </c>
      <c r="Q308" s="144">
        <f t="shared" si="89"/>
        <v>1.012662</v>
      </c>
      <c r="R308" s="178">
        <f t="shared" si="82"/>
        <v>0.94996000000000003</v>
      </c>
      <c r="S308" s="145">
        <f t="shared" si="90"/>
        <v>1.9626220000000001</v>
      </c>
      <c r="T308" s="11"/>
      <c r="U308" s="27"/>
    </row>
    <row r="309" spans="1:21" s="15" customFormat="1" ht="16.5" customHeight="1" x14ac:dyDescent="0.2">
      <c r="A309" s="148">
        <v>41168</v>
      </c>
      <c r="B309" s="333">
        <v>12.448</v>
      </c>
      <c r="C309" s="95">
        <f t="shared" si="81"/>
        <v>9.6899890000000006</v>
      </c>
      <c r="D309" s="95">
        <v>2.5</v>
      </c>
      <c r="E309" s="95">
        <v>1.6</v>
      </c>
      <c r="F309" s="360">
        <v>69.144000000000005</v>
      </c>
      <c r="G309" s="116">
        <f t="shared" si="83"/>
        <v>6.9144000000000011E-2</v>
      </c>
      <c r="H309" s="360">
        <v>592</v>
      </c>
      <c r="I309" s="360">
        <v>1788.867</v>
      </c>
      <c r="J309" s="116">
        <f t="shared" si="84"/>
        <v>1.788867</v>
      </c>
      <c r="K309" s="323">
        <f t="shared" si="85"/>
        <v>0.59199999999999997</v>
      </c>
      <c r="L309" s="359">
        <v>1055</v>
      </c>
      <c r="M309" s="95">
        <f t="shared" si="86"/>
        <v>1.0549999999999999</v>
      </c>
      <c r="N309" s="123">
        <f t="shared" si="87"/>
        <v>5.2749999999999998E-2</v>
      </c>
      <c r="O309" s="124">
        <f t="shared" si="88"/>
        <v>0.89999999999999991</v>
      </c>
      <c r="P309" s="351">
        <v>10.6</v>
      </c>
      <c r="Q309" s="144">
        <f t="shared" si="89"/>
        <v>1.0218939999999999</v>
      </c>
      <c r="R309" s="178">
        <f t="shared" si="82"/>
        <v>1.7361169999999999</v>
      </c>
      <c r="S309" s="145">
        <f t="shared" si="90"/>
        <v>2.7580109999999998</v>
      </c>
      <c r="T309" s="11"/>
      <c r="U309" s="27"/>
    </row>
    <row r="310" spans="1:21" s="15" customFormat="1" ht="16.5" customHeight="1" x14ac:dyDescent="0.2">
      <c r="A310" s="148">
        <v>41169</v>
      </c>
      <c r="B310" s="333">
        <v>13.846</v>
      </c>
      <c r="C310" s="95">
        <f t="shared" si="81"/>
        <v>11.158664999999999</v>
      </c>
      <c r="D310" s="95">
        <v>2.5</v>
      </c>
      <c r="E310" s="95">
        <v>1.6</v>
      </c>
      <c r="F310" s="360">
        <v>102.86799999999999</v>
      </c>
      <c r="G310" s="116">
        <f t="shared" si="83"/>
        <v>0.102868</v>
      </c>
      <c r="H310" s="360">
        <v>312</v>
      </c>
      <c r="I310" s="360">
        <v>1684.4670000000001</v>
      </c>
      <c r="J310" s="116">
        <f t="shared" si="84"/>
        <v>1.6844670000000002</v>
      </c>
      <c r="K310" s="323">
        <f t="shared" si="85"/>
        <v>0.312</v>
      </c>
      <c r="L310" s="359">
        <v>1050</v>
      </c>
      <c r="M310" s="95">
        <f t="shared" si="86"/>
        <v>1.05</v>
      </c>
      <c r="N310" s="123">
        <f t="shared" si="87"/>
        <v>5.2500000000000005E-2</v>
      </c>
      <c r="O310" s="124">
        <f t="shared" si="88"/>
        <v>0.89999999999999991</v>
      </c>
      <c r="P310" s="351">
        <v>11.03</v>
      </c>
      <c r="Q310" s="144">
        <f t="shared" si="89"/>
        <v>1.0553679999999999</v>
      </c>
      <c r="R310" s="178">
        <f t="shared" si="82"/>
        <v>1.6319670000000002</v>
      </c>
      <c r="S310" s="145">
        <f t="shared" si="90"/>
        <v>2.687335</v>
      </c>
      <c r="T310" s="11"/>
      <c r="U310" s="27"/>
    </row>
    <row r="311" spans="1:21" s="15" customFormat="1" ht="16.5" customHeight="1" x14ac:dyDescent="0.2">
      <c r="A311" s="148">
        <v>41170</v>
      </c>
      <c r="B311" s="333">
        <v>13.038</v>
      </c>
      <c r="C311" s="95">
        <f t="shared" si="81"/>
        <v>10.511607</v>
      </c>
      <c r="D311" s="95">
        <v>2.5</v>
      </c>
      <c r="E311" s="95">
        <v>1.6</v>
      </c>
      <c r="F311" s="360">
        <v>108.108</v>
      </c>
      <c r="G311" s="116">
        <f t="shared" si="83"/>
        <v>0.10810800000000001</v>
      </c>
      <c r="H311" s="360">
        <v>310</v>
      </c>
      <c r="I311" s="360">
        <v>1518.2850000000001</v>
      </c>
      <c r="J311" s="116">
        <f t="shared" si="84"/>
        <v>1.5182850000000001</v>
      </c>
      <c r="K311" s="323">
        <f t="shared" si="85"/>
        <v>0.31</v>
      </c>
      <c r="L311" s="359">
        <v>1188</v>
      </c>
      <c r="M311" s="95">
        <f t="shared" si="86"/>
        <v>1.1879999999999999</v>
      </c>
      <c r="N311" s="123">
        <f t="shared" si="87"/>
        <v>5.9400000000000001E-2</v>
      </c>
      <c r="O311" s="124">
        <f t="shared" si="88"/>
        <v>0.89999999999999991</v>
      </c>
      <c r="P311" s="351">
        <v>11.53</v>
      </c>
      <c r="Q311" s="144">
        <f t="shared" si="89"/>
        <v>1.0675079999999999</v>
      </c>
      <c r="R311" s="178">
        <f t="shared" si="82"/>
        <v>1.4588850000000002</v>
      </c>
      <c r="S311" s="145">
        <f t="shared" si="90"/>
        <v>2.5263930000000001</v>
      </c>
      <c r="T311" s="11"/>
      <c r="U311" s="27"/>
    </row>
    <row r="312" spans="1:21" s="15" customFormat="1" ht="16.5" customHeight="1" x14ac:dyDescent="0.2">
      <c r="A312" s="148">
        <v>41171</v>
      </c>
      <c r="B312" s="333">
        <v>12.547000000000001</v>
      </c>
      <c r="C312" s="95">
        <f t="shared" si="81"/>
        <v>10.076436000000001</v>
      </c>
      <c r="D312" s="95">
        <v>2.5</v>
      </c>
      <c r="E312" s="95">
        <v>1.6</v>
      </c>
      <c r="F312" s="360">
        <v>146.06800000000001</v>
      </c>
      <c r="G312" s="116">
        <f t="shared" si="83"/>
        <v>0.146068</v>
      </c>
      <c r="H312" s="360">
        <v>312</v>
      </c>
      <c r="I312" s="360">
        <v>1424.4960000000001</v>
      </c>
      <c r="J312" s="116">
        <f t="shared" si="84"/>
        <v>1.424496</v>
      </c>
      <c r="K312" s="323">
        <f t="shared" si="85"/>
        <v>0.312</v>
      </c>
      <c r="L312" s="359">
        <v>1163</v>
      </c>
      <c r="M312" s="95">
        <f t="shared" si="86"/>
        <v>1.163</v>
      </c>
      <c r="N312" s="123">
        <f t="shared" si="87"/>
        <v>5.8150000000000007E-2</v>
      </c>
      <c r="O312" s="124">
        <f t="shared" si="88"/>
        <v>0.89999999999999991</v>
      </c>
      <c r="P312" s="351">
        <v>11.25</v>
      </c>
      <c r="Q312" s="144">
        <f t="shared" si="89"/>
        <v>1.1042179999999999</v>
      </c>
      <c r="R312" s="178">
        <f t="shared" si="82"/>
        <v>1.3663460000000001</v>
      </c>
      <c r="S312" s="145">
        <f t="shared" si="90"/>
        <v>2.470564</v>
      </c>
      <c r="T312" s="11"/>
      <c r="U312" s="27"/>
    </row>
    <row r="313" spans="1:21" s="15" customFormat="1" ht="16.5" customHeight="1" x14ac:dyDescent="0.2">
      <c r="A313" s="148">
        <v>41172</v>
      </c>
      <c r="B313" s="333">
        <v>12.897</v>
      </c>
      <c r="C313" s="95">
        <f t="shared" si="81"/>
        <v>10.66384</v>
      </c>
      <c r="D313" s="95">
        <v>2.5</v>
      </c>
      <c r="E313" s="95">
        <v>1.6</v>
      </c>
      <c r="F313" s="360">
        <v>81.935000000000002</v>
      </c>
      <c r="G313" s="116">
        <f t="shared" si="83"/>
        <v>8.1935000000000008E-2</v>
      </c>
      <c r="H313" s="360">
        <v>310</v>
      </c>
      <c r="I313" s="360">
        <v>1251.2249999999999</v>
      </c>
      <c r="J313" s="116">
        <f t="shared" si="84"/>
        <v>1.2512249999999998</v>
      </c>
      <c r="K313" s="323">
        <f t="shared" si="85"/>
        <v>0.31</v>
      </c>
      <c r="L313" s="359">
        <v>748</v>
      </c>
      <c r="M313" s="95">
        <f t="shared" si="86"/>
        <v>0.748</v>
      </c>
      <c r="N313" s="123">
        <f t="shared" si="87"/>
        <v>3.7400000000000003E-2</v>
      </c>
      <c r="O313" s="124">
        <f t="shared" si="88"/>
        <v>0.89999999999999991</v>
      </c>
      <c r="P313" s="351">
        <v>10.92</v>
      </c>
      <c r="Q313" s="144">
        <f t="shared" si="89"/>
        <v>1.0193349999999999</v>
      </c>
      <c r="R313" s="178">
        <f t="shared" si="82"/>
        <v>1.2138249999999997</v>
      </c>
      <c r="S313" s="145">
        <f t="shared" si="90"/>
        <v>2.2331599999999998</v>
      </c>
      <c r="T313" s="11"/>
      <c r="U313" s="27"/>
    </row>
    <row r="314" spans="1:21" s="15" customFormat="1" ht="16.5" customHeight="1" x14ac:dyDescent="0.2">
      <c r="A314" s="148">
        <v>41173</v>
      </c>
      <c r="B314" s="333">
        <v>11.443</v>
      </c>
      <c r="C314" s="95">
        <f t="shared" si="81"/>
        <v>10.139645999999999</v>
      </c>
      <c r="D314" s="95">
        <v>2.5</v>
      </c>
      <c r="E314" s="95">
        <v>1.6</v>
      </c>
      <c r="F314" s="360">
        <v>117.994</v>
      </c>
      <c r="G314" s="116">
        <f t="shared" si="83"/>
        <v>0.117994</v>
      </c>
      <c r="H314" s="360">
        <v>768</v>
      </c>
      <c r="I314" s="360">
        <v>285.36</v>
      </c>
      <c r="J314" s="116">
        <f t="shared" si="84"/>
        <v>0.28536</v>
      </c>
      <c r="K314" s="323">
        <f t="shared" si="85"/>
        <v>0.76800000000000002</v>
      </c>
      <c r="L314" s="359">
        <v>134</v>
      </c>
      <c r="M314" s="95">
        <f t="shared" si="86"/>
        <v>0.13400000000000001</v>
      </c>
      <c r="N314" s="123">
        <f t="shared" si="87"/>
        <v>6.7000000000000011E-3</v>
      </c>
      <c r="O314" s="124">
        <f t="shared" si="88"/>
        <v>0.89999999999999991</v>
      </c>
      <c r="P314" s="351">
        <v>10.88</v>
      </c>
      <c r="Q314" s="144">
        <f t="shared" si="89"/>
        <v>1.024694</v>
      </c>
      <c r="R314" s="178">
        <f t="shared" si="82"/>
        <v>0.27866000000000002</v>
      </c>
      <c r="S314" s="145">
        <f t="shared" si="90"/>
        <v>1.3033540000000001</v>
      </c>
      <c r="T314" s="11"/>
      <c r="U314" s="27"/>
    </row>
    <row r="315" spans="1:21" s="15" customFormat="1" ht="16.5" customHeight="1" x14ac:dyDescent="0.2">
      <c r="A315" s="148">
        <v>41174</v>
      </c>
      <c r="B315" s="333">
        <v>12.298</v>
      </c>
      <c r="C315" s="95">
        <f t="shared" si="81"/>
        <v>10.422444</v>
      </c>
      <c r="D315" s="95">
        <v>2.5</v>
      </c>
      <c r="E315" s="95">
        <v>1.6</v>
      </c>
      <c r="F315" s="360">
        <v>145.447</v>
      </c>
      <c r="G315" s="116">
        <f t="shared" si="83"/>
        <v>0.14544699999999999</v>
      </c>
      <c r="H315" s="360">
        <v>636</v>
      </c>
      <c r="I315" s="360">
        <v>830.10900000000004</v>
      </c>
      <c r="J315" s="116">
        <f t="shared" si="84"/>
        <v>0.83010899999999999</v>
      </c>
      <c r="K315" s="323">
        <f t="shared" si="85"/>
        <v>0.63600000000000001</v>
      </c>
      <c r="L315" s="359">
        <v>0</v>
      </c>
      <c r="M315" s="95">
        <f t="shared" si="86"/>
        <v>0</v>
      </c>
      <c r="N315" s="123">
        <f t="shared" si="87"/>
        <v>0</v>
      </c>
      <c r="O315" s="124">
        <f t="shared" si="88"/>
        <v>0.89999999999999991</v>
      </c>
      <c r="P315" s="351">
        <v>10.26</v>
      </c>
      <c r="Q315" s="144">
        <f t="shared" si="89"/>
        <v>1.0454469999999998</v>
      </c>
      <c r="R315" s="178">
        <f t="shared" si="82"/>
        <v>0.83010899999999999</v>
      </c>
      <c r="S315" s="145">
        <f t="shared" si="90"/>
        <v>1.8755559999999998</v>
      </c>
      <c r="T315" s="11"/>
      <c r="U315" s="27"/>
    </row>
    <row r="316" spans="1:21" s="15" customFormat="1" ht="16.5" customHeight="1" x14ac:dyDescent="0.2">
      <c r="A316" s="148">
        <v>41175</v>
      </c>
      <c r="B316" s="333">
        <v>11.763</v>
      </c>
      <c r="C316" s="95">
        <f t="shared" si="81"/>
        <v>10.073714000000001</v>
      </c>
      <c r="D316" s="95">
        <v>2.5</v>
      </c>
      <c r="E316" s="95">
        <v>1.6</v>
      </c>
      <c r="F316" s="360">
        <v>111.83499999999999</v>
      </c>
      <c r="G316" s="116">
        <f t="shared" si="83"/>
        <v>0.11183499999999999</v>
      </c>
      <c r="H316" s="360">
        <v>641</v>
      </c>
      <c r="I316" s="360">
        <v>677.45100000000002</v>
      </c>
      <c r="J316" s="116">
        <f t="shared" si="84"/>
        <v>0.67745100000000003</v>
      </c>
      <c r="K316" s="323">
        <f t="shared" si="85"/>
        <v>0.64100000000000001</v>
      </c>
      <c r="L316" s="359">
        <v>0</v>
      </c>
      <c r="M316" s="95">
        <f t="shared" si="86"/>
        <v>0</v>
      </c>
      <c r="N316" s="123">
        <f t="shared" si="87"/>
        <v>0</v>
      </c>
      <c r="O316" s="124">
        <f t="shared" si="88"/>
        <v>0.89999999999999991</v>
      </c>
      <c r="P316" s="351">
        <v>10.17</v>
      </c>
      <c r="Q316" s="144">
        <f t="shared" si="89"/>
        <v>1.0118349999999998</v>
      </c>
      <c r="R316" s="178">
        <f t="shared" si="82"/>
        <v>0.67745100000000003</v>
      </c>
      <c r="S316" s="145">
        <f t="shared" si="90"/>
        <v>1.6892859999999998</v>
      </c>
      <c r="T316" s="11"/>
      <c r="U316" s="27"/>
    </row>
    <row r="317" spans="1:21" s="15" customFormat="1" ht="16.5" customHeight="1" x14ac:dyDescent="0.2">
      <c r="A317" s="148">
        <v>41176</v>
      </c>
      <c r="B317" s="333">
        <v>12.544</v>
      </c>
      <c r="C317" s="95">
        <f t="shared" si="81"/>
        <v>10.731580000000001</v>
      </c>
      <c r="D317" s="95">
        <v>2.5</v>
      </c>
      <c r="E317" s="95">
        <v>1.6</v>
      </c>
      <c r="F317" s="360">
        <v>124.461</v>
      </c>
      <c r="G317" s="116">
        <f t="shared" si="83"/>
        <v>0.124461</v>
      </c>
      <c r="H317" s="360">
        <v>484</v>
      </c>
      <c r="I317" s="360">
        <v>787.95899999999995</v>
      </c>
      <c r="J317" s="116">
        <f t="shared" si="84"/>
        <v>0.78795899999999996</v>
      </c>
      <c r="K317" s="323">
        <f t="shared" si="85"/>
        <v>0.48399999999999999</v>
      </c>
      <c r="L317" s="359">
        <v>0</v>
      </c>
      <c r="M317" s="95">
        <f t="shared" si="86"/>
        <v>0</v>
      </c>
      <c r="N317" s="123">
        <f t="shared" si="87"/>
        <v>0</v>
      </c>
      <c r="O317" s="124">
        <f t="shared" si="88"/>
        <v>0.89999999999999991</v>
      </c>
      <c r="P317" s="351">
        <v>10.51</v>
      </c>
      <c r="Q317" s="144">
        <f t="shared" si="89"/>
        <v>1.0244609999999998</v>
      </c>
      <c r="R317" s="178">
        <f t="shared" si="82"/>
        <v>0.78795899999999996</v>
      </c>
      <c r="S317" s="145">
        <f t="shared" si="90"/>
        <v>1.8124199999999999</v>
      </c>
      <c r="T317" s="11"/>
      <c r="U317" s="27"/>
    </row>
    <row r="318" spans="1:21" s="15" customFormat="1" ht="16.5" customHeight="1" x14ac:dyDescent="0.2">
      <c r="A318" s="148">
        <v>41177</v>
      </c>
      <c r="B318" s="333">
        <v>11.613</v>
      </c>
      <c r="C318" s="95">
        <f t="shared" si="81"/>
        <v>10.202404999999999</v>
      </c>
      <c r="D318" s="95">
        <v>2.5</v>
      </c>
      <c r="E318" s="95">
        <v>1.6</v>
      </c>
      <c r="F318" s="360">
        <v>103.288</v>
      </c>
      <c r="G318" s="116">
        <f t="shared" si="83"/>
        <v>0.10328799999999999</v>
      </c>
      <c r="H318" s="360">
        <v>685</v>
      </c>
      <c r="I318" s="360">
        <v>407.30700000000002</v>
      </c>
      <c r="J318" s="116">
        <f t="shared" si="84"/>
        <v>0.40730700000000003</v>
      </c>
      <c r="K318" s="323">
        <f t="shared" si="85"/>
        <v>0.68500000000000005</v>
      </c>
      <c r="L318" s="359">
        <v>0</v>
      </c>
      <c r="M318" s="95">
        <f t="shared" si="86"/>
        <v>0</v>
      </c>
      <c r="N318" s="123">
        <f t="shared" si="87"/>
        <v>0</v>
      </c>
      <c r="O318" s="124">
        <f t="shared" si="88"/>
        <v>0.89999999999999991</v>
      </c>
      <c r="P318" s="351">
        <v>10.54</v>
      </c>
      <c r="Q318" s="144">
        <f t="shared" si="89"/>
        <v>1.003288</v>
      </c>
      <c r="R318" s="178">
        <f t="shared" si="82"/>
        <v>0.40730700000000003</v>
      </c>
      <c r="S318" s="145">
        <f t="shared" si="90"/>
        <v>1.410595</v>
      </c>
      <c r="T318" s="11"/>
      <c r="U318" s="27"/>
    </row>
    <row r="319" spans="1:21" s="15" customFormat="1" ht="16.5" customHeight="1" x14ac:dyDescent="0.2">
      <c r="A319" s="148">
        <v>41178</v>
      </c>
      <c r="B319" s="333">
        <v>12.51</v>
      </c>
      <c r="C319" s="95">
        <f t="shared" si="81"/>
        <v>11.085905</v>
      </c>
      <c r="D319" s="95">
        <v>2.5</v>
      </c>
      <c r="E319" s="95">
        <v>1.6</v>
      </c>
      <c r="F319" s="360">
        <v>96.843999999999994</v>
      </c>
      <c r="G319" s="116">
        <f t="shared" si="83"/>
        <v>9.6844E-2</v>
      </c>
      <c r="H319" s="360">
        <v>412</v>
      </c>
      <c r="I319" s="360">
        <v>427.25099999999998</v>
      </c>
      <c r="J319" s="116">
        <f t="shared" si="84"/>
        <v>0.42725099999999999</v>
      </c>
      <c r="K319" s="323">
        <f t="shared" si="85"/>
        <v>0.41199999999999998</v>
      </c>
      <c r="L319" s="359">
        <v>0</v>
      </c>
      <c r="M319" s="95">
        <f t="shared" si="86"/>
        <v>0</v>
      </c>
      <c r="N319" s="123">
        <f t="shared" si="87"/>
        <v>0</v>
      </c>
      <c r="O319" s="124">
        <f t="shared" si="88"/>
        <v>0.89999999999999991</v>
      </c>
      <c r="P319" s="351">
        <v>10.38</v>
      </c>
      <c r="Q319" s="144">
        <f t="shared" si="89"/>
        <v>0.99684399999999995</v>
      </c>
      <c r="R319" s="178">
        <f t="shared" si="82"/>
        <v>0.42725099999999999</v>
      </c>
      <c r="S319" s="145">
        <f t="shared" si="90"/>
        <v>1.4240949999999999</v>
      </c>
      <c r="T319" s="11"/>
      <c r="U319" s="27"/>
    </row>
    <row r="320" spans="1:21" s="15" customFormat="1" ht="16.5" customHeight="1" x14ac:dyDescent="0.2">
      <c r="A320" s="148">
        <v>41179</v>
      </c>
      <c r="B320" s="333">
        <v>11.675000000000001</v>
      </c>
      <c r="C320" s="95">
        <f t="shared" si="81"/>
        <v>10.339911000000001</v>
      </c>
      <c r="D320" s="95">
        <v>2.5</v>
      </c>
      <c r="E320" s="95">
        <v>1.6</v>
      </c>
      <c r="F320" s="360">
        <v>73.028000000000006</v>
      </c>
      <c r="G320" s="116">
        <f t="shared" si="83"/>
        <v>7.302800000000001E-2</v>
      </c>
      <c r="H320" s="360">
        <v>409</v>
      </c>
      <c r="I320" s="360">
        <v>362.06099999999998</v>
      </c>
      <c r="J320" s="116">
        <f t="shared" si="84"/>
        <v>0.36206099999999997</v>
      </c>
      <c r="K320" s="323">
        <f t="shared" si="85"/>
        <v>0.40899999999999997</v>
      </c>
      <c r="L320" s="359">
        <v>0</v>
      </c>
      <c r="M320" s="95">
        <f t="shared" si="86"/>
        <v>0</v>
      </c>
      <c r="N320" s="123">
        <f t="shared" si="87"/>
        <v>0</v>
      </c>
      <c r="O320" s="124">
        <f t="shared" si="88"/>
        <v>0.89999999999999991</v>
      </c>
      <c r="P320" s="351">
        <v>10.51</v>
      </c>
      <c r="Q320" s="144">
        <f t="shared" si="89"/>
        <v>0.97302799999999989</v>
      </c>
      <c r="R320" s="178">
        <f t="shared" si="82"/>
        <v>0.36206099999999997</v>
      </c>
      <c r="S320" s="145">
        <f t="shared" si="90"/>
        <v>1.335089</v>
      </c>
      <c r="T320" s="11"/>
      <c r="U320" s="27"/>
    </row>
    <row r="321" spans="1:21" s="15" customFormat="1" ht="16.5" customHeight="1" x14ac:dyDescent="0.2">
      <c r="A321" s="148">
        <v>41180</v>
      </c>
      <c r="B321" s="333">
        <v>13.926</v>
      </c>
      <c r="C321" s="95">
        <f t="shared" si="81"/>
        <v>12.199138</v>
      </c>
      <c r="D321" s="95">
        <v>2.5</v>
      </c>
      <c r="E321" s="95">
        <v>1.6</v>
      </c>
      <c r="F321" s="360">
        <v>126.28700000000001</v>
      </c>
      <c r="G321" s="116">
        <f t="shared" si="83"/>
        <v>0.12628700000000001</v>
      </c>
      <c r="H321" s="360">
        <v>617</v>
      </c>
      <c r="I321" s="360">
        <v>700.57500000000005</v>
      </c>
      <c r="J321" s="116">
        <f t="shared" si="84"/>
        <v>0.70057500000000006</v>
      </c>
      <c r="K321" s="323">
        <f t="shared" si="85"/>
        <v>0.61699999999999999</v>
      </c>
      <c r="L321" s="359">
        <v>0</v>
      </c>
      <c r="M321" s="95">
        <f t="shared" si="86"/>
        <v>0</v>
      </c>
      <c r="N321" s="123">
        <f t="shared" si="87"/>
        <v>0</v>
      </c>
      <c r="O321" s="124">
        <f>D321-E321</f>
        <v>0.89999999999999991</v>
      </c>
      <c r="P321" s="351">
        <v>10.45</v>
      </c>
      <c r="Q321" s="144">
        <f>G321+N321+O321</f>
        <v>1.0262869999999999</v>
      </c>
      <c r="R321" s="178">
        <f t="shared" si="82"/>
        <v>0.70057500000000006</v>
      </c>
      <c r="S321" s="145">
        <f t="shared" si="90"/>
        <v>1.7268620000000001</v>
      </c>
      <c r="T321" s="11"/>
      <c r="U321" s="27"/>
    </row>
    <row r="322" spans="1:21" s="15" customFormat="1" ht="16.5" customHeight="1" x14ac:dyDescent="0.2">
      <c r="A322" s="148">
        <v>41181</v>
      </c>
      <c r="B322" s="333">
        <v>11.792</v>
      </c>
      <c r="C322" s="95">
        <f t="shared" si="81"/>
        <v>10.169207999999999</v>
      </c>
      <c r="D322" s="95">
        <v>2.5</v>
      </c>
      <c r="E322" s="95">
        <v>1.6</v>
      </c>
      <c r="F322" s="360">
        <v>101.768</v>
      </c>
      <c r="G322" s="116">
        <f t="shared" si="83"/>
        <v>0.101768</v>
      </c>
      <c r="H322" s="360">
        <v>625</v>
      </c>
      <c r="I322" s="360">
        <v>621.024</v>
      </c>
      <c r="J322" s="116">
        <f t="shared" si="84"/>
        <v>0.62102400000000002</v>
      </c>
      <c r="K322" s="323">
        <f t="shared" si="85"/>
        <v>0.625</v>
      </c>
      <c r="L322" s="359">
        <v>0</v>
      </c>
      <c r="M322" s="95">
        <f t="shared" si="86"/>
        <v>0</v>
      </c>
      <c r="N322" s="123">
        <f t="shared" si="87"/>
        <v>0</v>
      </c>
      <c r="O322" s="124">
        <f>D322-E322</f>
        <v>0.89999999999999991</v>
      </c>
      <c r="P322" s="351">
        <v>10.66</v>
      </c>
      <c r="Q322" s="144">
        <f>G322+N322+O322</f>
        <v>1.001768</v>
      </c>
      <c r="R322" s="178">
        <f t="shared" si="82"/>
        <v>0.62102400000000002</v>
      </c>
      <c r="S322" s="145">
        <f t="shared" si="90"/>
        <v>1.622792</v>
      </c>
      <c r="T322" s="11"/>
      <c r="U322" s="27"/>
    </row>
    <row r="323" spans="1:21" s="15" customFormat="1" ht="16.5" customHeight="1" thickBot="1" x14ac:dyDescent="0.25">
      <c r="A323" s="151">
        <v>41182</v>
      </c>
      <c r="B323" s="334">
        <v>11.561</v>
      </c>
      <c r="C323" s="153">
        <f t="shared" si="81"/>
        <v>9.8533200000000001</v>
      </c>
      <c r="D323" s="153">
        <v>2.5</v>
      </c>
      <c r="E323" s="153">
        <v>1.6</v>
      </c>
      <c r="F323" s="363">
        <v>77.959999999999994</v>
      </c>
      <c r="G323" s="152">
        <f t="shared" si="83"/>
        <v>7.7959999999999988E-2</v>
      </c>
      <c r="H323" s="363">
        <v>9</v>
      </c>
      <c r="I323" s="363">
        <v>729.72</v>
      </c>
      <c r="J323" s="303">
        <f t="shared" si="84"/>
        <v>0.72972000000000004</v>
      </c>
      <c r="K323" s="324">
        <f t="shared" si="85"/>
        <v>8.9999999999999993E-3</v>
      </c>
      <c r="L323" s="362">
        <v>575</v>
      </c>
      <c r="M323" s="153">
        <f t="shared" si="86"/>
        <v>0.57499999999999996</v>
      </c>
      <c r="N323" s="156">
        <f t="shared" si="87"/>
        <v>2.8749999999999998E-2</v>
      </c>
      <c r="O323" s="157">
        <f>D323-E323</f>
        <v>0.89999999999999991</v>
      </c>
      <c r="P323" s="373">
        <v>11.62</v>
      </c>
      <c r="Q323" s="158">
        <f>G323+N323+O323</f>
        <v>1.00671</v>
      </c>
      <c r="R323" s="190">
        <f t="shared" si="82"/>
        <v>0.70097000000000009</v>
      </c>
      <c r="S323" s="159">
        <f t="shared" si="90"/>
        <v>1.7076800000000001</v>
      </c>
      <c r="T323" s="11"/>
      <c r="U323" s="27"/>
    </row>
    <row r="324" spans="1:21" s="15" customFormat="1" x14ac:dyDescent="0.2">
      <c r="A324" s="171"/>
      <c r="B324" s="331"/>
      <c r="C324" s="246"/>
      <c r="D324" s="203"/>
      <c r="E324" s="203"/>
      <c r="F324" s="327"/>
      <c r="G324" s="173"/>
      <c r="H324" s="315"/>
      <c r="I324" s="315"/>
      <c r="J324" s="246"/>
      <c r="K324" s="315"/>
      <c r="L324" s="374"/>
      <c r="M324" s="246"/>
      <c r="N324" s="171"/>
      <c r="O324" s="173"/>
      <c r="P324" s="349"/>
      <c r="Q324" s="246"/>
      <c r="R324" s="246"/>
      <c r="S324" s="246"/>
      <c r="T324" s="11"/>
      <c r="U324" s="27"/>
    </row>
    <row r="325" spans="1:21" s="15" customFormat="1" x14ac:dyDescent="0.2">
      <c r="A325" s="171"/>
      <c r="B325" s="331"/>
      <c r="C325" s="246"/>
      <c r="D325" s="203"/>
      <c r="E325" s="203"/>
      <c r="F325" s="327"/>
      <c r="G325" s="173"/>
      <c r="H325" s="315"/>
      <c r="I325" s="315"/>
      <c r="J325" s="246"/>
      <c r="K325" s="315"/>
      <c r="L325" s="374"/>
      <c r="M325" s="246"/>
      <c r="N325" s="171"/>
      <c r="O325" s="173"/>
      <c r="P325" s="349"/>
      <c r="Q325" s="246"/>
      <c r="R325" s="246"/>
      <c r="S325" s="246"/>
      <c r="T325" s="11"/>
      <c r="U325" s="27"/>
    </row>
    <row r="326" spans="1:21" s="15" customFormat="1" ht="13.5" thickBot="1" x14ac:dyDescent="0.25">
      <c r="A326" s="171"/>
      <c r="B326" s="331"/>
      <c r="C326" s="246"/>
      <c r="D326" s="203"/>
      <c r="E326" s="203"/>
      <c r="F326" s="327"/>
      <c r="G326" s="173"/>
      <c r="H326" s="315"/>
      <c r="I326" s="315"/>
      <c r="J326" s="246"/>
      <c r="K326" s="315"/>
      <c r="L326" s="374"/>
      <c r="M326" s="246"/>
      <c r="N326" s="171"/>
      <c r="O326" s="173"/>
      <c r="P326" s="349"/>
      <c r="Q326" s="246"/>
      <c r="R326" s="246"/>
      <c r="S326" s="246"/>
      <c r="T326" s="11"/>
      <c r="U326" s="27"/>
    </row>
    <row r="327" spans="1:21" s="15" customFormat="1" ht="36.75" customHeight="1" x14ac:dyDescent="0.2">
      <c r="A327" s="422" t="s">
        <v>0</v>
      </c>
      <c r="B327" s="436" t="s">
        <v>84</v>
      </c>
      <c r="C327" s="422" t="s">
        <v>7</v>
      </c>
      <c r="D327" s="422" t="s">
        <v>9</v>
      </c>
      <c r="E327" s="422" t="s">
        <v>32</v>
      </c>
      <c r="F327" s="438" t="s">
        <v>12</v>
      </c>
      <c r="G327" s="422" t="s">
        <v>12</v>
      </c>
      <c r="H327" s="438" t="s">
        <v>11</v>
      </c>
      <c r="I327" s="325" t="s">
        <v>73</v>
      </c>
      <c r="J327" s="422" t="s">
        <v>82</v>
      </c>
      <c r="K327" s="438" t="s">
        <v>74</v>
      </c>
      <c r="L327" s="440" t="s">
        <v>15</v>
      </c>
      <c r="M327" s="422" t="s">
        <v>75</v>
      </c>
      <c r="N327" s="422" t="s">
        <v>76</v>
      </c>
      <c r="O327" s="431" t="s">
        <v>77</v>
      </c>
      <c r="P327" s="434" t="s">
        <v>85</v>
      </c>
      <c r="Q327" s="422" t="s">
        <v>79</v>
      </c>
      <c r="R327" s="422" t="s">
        <v>80</v>
      </c>
      <c r="S327" s="422" t="s">
        <v>81</v>
      </c>
      <c r="T327" s="11"/>
      <c r="U327" s="27"/>
    </row>
    <row r="328" spans="1:21" s="15" customFormat="1" ht="11.25" customHeight="1" x14ac:dyDescent="0.2">
      <c r="A328" s="423"/>
      <c r="B328" s="437"/>
      <c r="C328" s="423"/>
      <c r="D328" s="425"/>
      <c r="E328" s="425"/>
      <c r="F328" s="443"/>
      <c r="G328" s="425"/>
      <c r="H328" s="439"/>
      <c r="I328" s="326"/>
      <c r="J328" s="423"/>
      <c r="K328" s="439"/>
      <c r="L328" s="441"/>
      <c r="M328" s="423"/>
      <c r="N328" s="423"/>
      <c r="O328" s="432"/>
      <c r="P328" s="435"/>
      <c r="Q328" s="423"/>
      <c r="R328" s="423"/>
      <c r="S328" s="423"/>
      <c r="T328" s="11"/>
      <c r="U328" s="27"/>
    </row>
    <row r="329" spans="1:21" s="15" customFormat="1" ht="12" customHeight="1" thickBot="1" x14ac:dyDescent="0.25">
      <c r="A329" s="442"/>
      <c r="B329" s="437"/>
      <c r="C329" s="423"/>
      <c r="D329" s="425"/>
      <c r="E329" s="425"/>
      <c r="F329" s="443"/>
      <c r="G329" s="425"/>
      <c r="H329" s="439"/>
      <c r="I329" s="326"/>
      <c r="J329" s="423"/>
      <c r="K329" s="439"/>
      <c r="L329" s="441"/>
      <c r="M329" s="423"/>
      <c r="N329" s="442"/>
      <c r="O329" s="432"/>
      <c r="P329" s="435"/>
      <c r="Q329" s="423"/>
      <c r="R329" s="423"/>
      <c r="S329" s="423"/>
      <c r="T329" s="11"/>
      <c r="U329" s="27"/>
    </row>
    <row r="330" spans="1:21" s="15" customFormat="1" ht="16.5" customHeight="1" x14ac:dyDescent="0.2">
      <c r="A330" s="185">
        <v>41183</v>
      </c>
      <c r="B330" s="118">
        <v>11.638999999999999</v>
      </c>
      <c r="C330" s="119">
        <f t="shared" ref="C330:C360" si="91">B330-S330</f>
        <v>10.740399999999999</v>
      </c>
      <c r="D330" s="119">
        <v>2.5</v>
      </c>
      <c r="E330" s="119">
        <v>1.7</v>
      </c>
      <c r="F330" s="397">
        <v>96.9</v>
      </c>
      <c r="G330" s="118">
        <f>F330/1000</f>
        <v>9.69E-2</v>
      </c>
      <c r="H330" s="397">
        <v>233</v>
      </c>
      <c r="I330" s="397">
        <v>0</v>
      </c>
      <c r="J330" s="264">
        <f>I330/1000</f>
        <v>0</v>
      </c>
      <c r="K330" s="322">
        <f>H330/1000</f>
        <v>0.23300000000000001</v>
      </c>
      <c r="L330" s="357">
        <v>34</v>
      </c>
      <c r="M330" s="119">
        <f>L330/1000</f>
        <v>3.4000000000000002E-2</v>
      </c>
      <c r="N330" s="120">
        <f>M330*0.05</f>
        <v>1.7000000000000001E-3</v>
      </c>
      <c r="O330" s="222">
        <f>D330-E330</f>
        <v>0.8</v>
      </c>
      <c r="P330" s="372">
        <v>10.69</v>
      </c>
      <c r="Q330" s="223">
        <f>G330+N330+O330</f>
        <v>0.89860000000000007</v>
      </c>
      <c r="R330" s="223" t="str">
        <f t="shared" ref="R330:R360" si="92">IF(J330&lt;N330, "0.00", J330-N330)</f>
        <v>0.00</v>
      </c>
      <c r="S330" s="181">
        <f>Q330+R330</f>
        <v>0.89860000000000007</v>
      </c>
      <c r="T330" s="11"/>
      <c r="U330" s="27"/>
    </row>
    <row r="331" spans="1:21" s="15" customFormat="1" ht="16.5" customHeight="1" x14ac:dyDescent="0.2">
      <c r="A331" s="188">
        <v>41184</v>
      </c>
      <c r="B331" s="116">
        <v>12.099</v>
      </c>
      <c r="C331" s="95">
        <f t="shared" si="91"/>
        <v>10.5916</v>
      </c>
      <c r="D331" s="95">
        <v>2.5</v>
      </c>
      <c r="E331" s="95">
        <v>1.7</v>
      </c>
      <c r="F331" s="398">
        <v>54.4</v>
      </c>
      <c r="G331" s="116">
        <f t="shared" ref="G331:G360" si="93">F331/1000</f>
        <v>5.4399999999999997E-2</v>
      </c>
      <c r="H331" s="398">
        <v>461</v>
      </c>
      <c r="I331" s="398">
        <v>653</v>
      </c>
      <c r="J331" s="116">
        <f>I331/1000</f>
        <v>0.65300000000000002</v>
      </c>
      <c r="K331" s="323">
        <f t="shared" ref="K331:K360" si="94">H331/1000</f>
        <v>0.46100000000000002</v>
      </c>
      <c r="L331" s="359">
        <v>0</v>
      </c>
      <c r="M331" s="95">
        <f t="shared" ref="M331:M360" si="95">L331/1000</f>
        <v>0</v>
      </c>
      <c r="N331" s="123">
        <f t="shared" ref="N331:N360" si="96">M331*0.05</f>
        <v>0</v>
      </c>
      <c r="O331" s="164">
        <f t="shared" ref="O331:O360" si="97">D331-E331</f>
        <v>0.8</v>
      </c>
      <c r="P331" s="351">
        <v>10.8</v>
      </c>
      <c r="Q331" s="178">
        <f t="shared" ref="Q331:Q360" si="98">G331+N331+O331</f>
        <v>0.85440000000000005</v>
      </c>
      <c r="R331" s="178">
        <f t="shared" si="92"/>
        <v>0.65300000000000002</v>
      </c>
      <c r="S331" s="182">
        <f>Q331+R331</f>
        <v>1.5074000000000001</v>
      </c>
      <c r="T331" s="11"/>
      <c r="U331" s="27"/>
    </row>
    <row r="332" spans="1:21" s="15" customFormat="1" ht="16.5" customHeight="1" x14ac:dyDescent="0.2">
      <c r="A332" s="188">
        <v>41185</v>
      </c>
      <c r="B332" s="116">
        <v>11.696999999999999</v>
      </c>
      <c r="C332" s="95">
        <f t="shared" si="91"/>
        <v>10.804399999999999</v>
      </c>
      <c r="D332" s="95">
        <v>2.5</v>
      </c>
      <c r="E332" s="95">
        <v>1.7</v>
      </c>
      <c r="F332" s="399">
        <v>92.6</v>
      </c>
      <c r="G332" s="116">
        <f t="shared" si="93"/>
        <v>9.2599999999999988E-2</v>
      </c>
      <c r="H332" s="399">
        <v>461</v>
      </c>
      <c r="I332" s="399">
        <v>0</v>
      </c>
      <c r="J332" s="116">
        <f t="shared" ref="J332:J360" si="99">I332/1000</f>
        <v>0</v>
      </c>
      <c r="K332" s="323">
        <f t="shared" si="94"/>
        <v>0.46100000000000002</v>
      </c>
      <c r="L332" s="359">
        <v>0</v>
      </c>
      <c r="M332" s="95">
        <f t="shared" si="95"/>
        <v>0</v>
      </c>
      <c r="N332" s="123">
        <f t="shared" si="96"/>
        <v>0</v>
      </c>
      <c r="O332" s="164">
        <f t="shared" si="97"/>
        <v>0.8</v>
      </c>
      <c r="P332" s="351">
        <v>11.04</v>
      </c>
      <c r="Q332" s="178">
        <f t="shared" si="98"/>
        <v>0.89260000000000006</v>
      </c>
      <c r="R332" s="178">
        <f t="shared" si="92"/>
        <v>0</v>
      </c>
      <c r="S332" s="182">
        <f t="shared" ref="S332:S360" si="100">Q332+R332</f>
        <v>0.89260000000000006</v>
      </c>
      <c r="T332" s="11"/>
      <c r="U332" s="27"/>
    </row>
    <row r="333" spans="1:21" s="15" customFormat="1" ht="16.5" customHeight="1" x14ac:dyDescent="0.2">
      <c r="A333" s="188">
        <v>41186</v>
      </c>
      <c r="B333" s="116">
        <v>11.976000000000001</v>
      </c>
      <c r="C333" s="95">
        <f t="shared" si="91"/>
        <v>10.502500000000001</v>
      </c>
      <c r="D333" s="95">
        <v>2.5</v>
      </c>
      <c r="E333" s="95">
        <v>1.7</v>
      </c>
      <c r="F333" s="398">
        <v>96.4</v>
      </c>
      <c r="G333" s="116">
        <f t="shared" si="93"/>
        <v>9.64E-2</v>
      </c>
      <c r="H333" s="398">
        <v>325</v>
      </c>
      <c r="I333" s="398">
        <v>577.1</v>
      </c>
      <c r="J333" s="116">
        <f t="shared" si="99"/>
        <v>0.57710000000000006</v>
      </c>
      <c r="K333" s="323">
        <f t="shared" si="94"/>
        <v>0.32500000000000001</v>
      </c>
      <c r="L333" s="359">
        <v>0</v>
      </c>
      <c r="M333" s="95">
        <f t="shared" si="95"/>
        <v>0</v>
      </c>
      <c r="N333" s="123">
        <f t="shared" si="96"/>
        <v>0</v>
      </c>
      <c r="O333" s="164">
        <f t="shared" si="97"/>
        <v>0.8</v>
      </c>
      <c r="P333" s="351">
        <v>10.8</v>
      </c>
      <c r="Q333" s="178">
        <f t="shared" si="98"/>
        <v>0.89640000000000009</v>
      </c>
      <c r="R333" s="178">
        <f t="shared" si="92"/>
        <v>0.57710000000000006</v>
      </c>
      <c r="S333" s="182">
        <f t="shared" si="100"/>
        <v>1.4735</v>
      </c>
      <c r="T333" s="11"/>
      <c r="U333" s="27"/>
    </row>
    <row r="334" spans="1:21" s="15" customFormat="1" ht="16.5" customHeight="1" x14ac:dyDescent="0.2">
      <c r="A334" s="188">
        <v>41187</v>
      </c>
      <c r="B334" s="116">
        <v>11.212999999999999</v>
      </c>
      <c r="C334" s="95">
        <f t="shared" si="91"/>
        <v>10.3592</v>
      </c>
      <c r="D334" s="95">
        <v>2.5</v>
      </c>
      <c r="E334" s="95">
        <v>1.7</v>
      </c>
      <c r="F334" s="399">
        <v>53.8</v>
      </c>
      <c r="G334" s="116">
        <f t="shared" si="93"/>
        <v>5.3800000000000001E-2</v>
      </c>
      <c r="H334" s="399">
        <v>325</v>
      </c>
      <c r="I334" s="399">
        <v>0</v>
      </c>
      <c r="J334" s="116">
        <f t="shared" si="99"/>
        <v>0</v>
      </c>
      <c r="K334" s="323">
        <f t="shared" si="94"/>
        <v>0.32500000000000001</v>
      </c>
      <c r="L334" s="359">
        <v>0</v>
      </c>
      <c r="M334" s="95">
        <f t="shared" si="95"/>
        <v>0</v>
      </c>
      <c r="N334" s="123">
        <f t="shared" si="96"/>
        <v>0</v>
      </c>
      <c r="O334" s="164">
        <f t="shared" si="97"/>
        <v>0.8</v>
      </c>
      <c r="P334" s="351">
        <v>10.55</v>
      </c>
      <c r="Q334" s="178">
        <f t="shared" si="98"/>
        <v>0.8538</v>
      </c>
      <c r="R334" s="178">
        <f t="shared" si="92"/>
        <v>0</v>
      </c>
      <c r="S334" s="182">
        <f t="shared" si="100"/>
        <v>0.8538</v>
      </c>
      <c r="T334" s="11"/>
      <c r="U334" s="27"/>
    </row>
    <row r="335" spans="1:21" s="15" customFormat="1" ht="16.5" customHeight="1" x14ac:dyDescent="0.2">
      <c r="A335" s="188">
        <v>41188</v>
      </c>
      <c r="B335" s="116">
        <v>10.624000000000001</v>
      </c>
      <c r="C335" s="95">
        <f t="shared" si="91"/>
        <v>9.7340999999999998</v>
      </c>
      <c r="D335" s="95">
        <v>2.5</v>
      </c>
      <c r="E335" s="95">
        <v>1.7</v>
      </c>
      <c r="F335" s="398">
        <v>89.9</v>
      </c>
      <c r="G335" s="116">
        <f t="shared" si="93"/>
        <v>8.9900000000000008E-2</v>
      </c>
      <c r="H335" s="398">
        <v>216</v>
      </c>
      <c r="I335" s="398">
        <v>0</v>
      </c>
      <c r="J335" s="116">
        <f t="shared" si="99"/>
        <v>0</v>
      </c>
      <c r="K335" s="323">
        <f t="shared" si="94"/>
        <v>0.216</v>
      </c>
      <c r="L335" s="359">
        <v>0</v>
      </c>
      <c r="M335" s="95">
        <f t="shared" si="95"/>
        <v>0</v>
      </c>
      <c r="N335" s="123">
        <f t="shared" si="96"/>
        <v>0</v>
      </c>
      <c r="O335" s="164">
        <f t="shared" si="97"/>
        <v>0.8</v>
      </c>
      <c r="P335" s="351">
        <v>9.52</v>
      </c>
      <c r="Q335" s="178">
        <f t="shared" si="98"/>
        <v>0.88990000000000002</v>
      </c>
      <c r="R335" s="178">
        <f t="shared" si="92"/>
        <v>0</v>
      </c>
      <c r="S335" s="182">
        <f t="shared" si="100"/>
        <v>0.88990000000000002</v>
      </c>
      <c r="T335" s="11"/>
      <c r="U335" s="27"/>
    </row>
    <row r="336" spans="1:21" s="15" customFormat="1" ht="16.5" customHeight="1" x14ac:dyDescent="0.2">
      <c r="A336" s="188">
        <v>41189</v>
      </c>
      <c r="B336" s="116">
        <v>11.173999999999999</v>
      </c>
      <c r="C336" s="95">
        <f t="shared" si="91"/>
        <v>9.4783999999999988</v>
      </c>
      <c r="D336" s="95">
        <v>2.5</v>
      </c>
      <c r="E336" s="95">
        <v>1.7</v>
      </c>
      <c r="F336" s="399">
        <v>128.1</v>
      </c>
      <c r="G336" s="116">
        <f t="shared" si="93"/>
        <v>0.12809999999999999</v>
      </c>
      <c r="H336" s="399">
        <v>602</v>
      </c>
      <c r="I336" s="399">
        <v>767.5</v>
      </c>
      <c r="J336" s="116">
        <f t="shared" si="99"/>
        <v>0.76749999999999996</v>
      </c>
      <c r="K336" s="323">
        <f t="shared" si="94"/>
        <v>0.60199999999999998</v>
      </c>
      <c r="L336" s="359">
        <v>0</v>
      </c>
      <c r="M336" s="95">
        <f t="shared" si="95"/>
        <v>0</v>
      </c>
      <c r="N336" s="123">
        <f t="shared" si="96"/>
        <v>0</v>
      </c>
      <c r="O336" s="164">
        <f t="shared" si="97"/>
        <v>0.8</v>
      </c>
      <c r="P336" s="351">
        <v>9.2899999999999991</v>
      </c>
      <c r="Q336" s="178">
        <f t="shared" si="98"/>
        <v>0.92810000000000004</v>
      </c>
      <c r="R336" s="178">
        <f t="shared" si="92"/>
        <v>0.76749999999999996</v>
      </c>
      <c r="S336" s="182">
        <f t="shared" si="100"/>
        <v>1.6956</v>
      </c>
      <c r="T336" s="11"/>
      <c r="U336" s="27"/>
    </row>
    <row r="337" spans="1:21" s="15" customFormat="1" ht="16.5" customHeight="1" x14ac:dyDescent="0.2">
      <c r="A337" s="188">
        <v>41190</v>
      </c>
      <c r="B337" s="116">
        <v>11.302</v>
      </c>
      <c r="C337" s="95">
        <f t="shared" si="91"/>
        <v>9.9438999999999993</v>
      </c>
      <c r="D337" s="95">
        <v>2.5</v>
      </c>
      <c r="E337" s="95">
        <v>1.7</v>
      </c>
      <c r="F337" s="398">
        <v>124.2</v>
      </c>
      <c r="G337" s="116">
        <f t="shared" si="93"/>
        <v>0.1242</v>
      </c>
      <c r="H337" s="398">
        <v>602</v>
      </c>
      <c r="I337" s="398">
        <v>433.9</v>
      </c>
      <c r="J337" s="116">
        <f t="shared" si="99"/>
        <v>0.43389999999999995</v>
      </c>
      <c r="K337" s="323">
        <f t="shared" si="94"/>
        <v>0.60199999999999998</v>
      </c>
      <c r="L337" s="359">
        <v>0</v>
      </c>
      <c r="M337" s="95">
        <f t="shared" si="95"/>
        <v>0</v>
      </c>
      <c r="N337" s="123">
        <f t="shared" si="96"/>
        <v>0</v>
      </c>
      <c r="O337" s="164">
        <f t="shared" si="97"/>
        <v>0.8</v>
      </c>
      <c r="P337" s="351">
        <v>11.11</v>
      </c>
      <c r="Q337" s="178">
        <f t="shared" si="98"/>
        <v>0.92420000000000002</v>
      </c>
      <c r="R337" s="178">
        <f t="shared" si="92"/>
        <v>0.43389999999999995</v>
      </c>
      <c r="S337" s="182">
        <f t="shared" si="100"/>
        <v>1.3580999999999999</v>
      </c>
      <c r="T337" s="11"/>
      <c r="U337" s="27"/>
    </row>
    <row r="338" spans="1:21" s="15" customFormat="1" ht="16.5" customHeight="1" x14ac:dyDescent="0.2">
      <c r="A338" s="188">
        <v>41191</v>
      </c>
      <c r="B338" s="116">
        <v>11.201000000000001</v>
      </c>
      <c r="C338" s="95">
        <f t="shared" si="91"/>
        <v>9.8658999999999999</v>
      </c>
      <c r="D338" s="95">
        <v>2.5</v>
      </c>
      <c r="E338" s="95">
        <v>1.7</v>
      </c>
      <c r="F338" s="399">
        <v>101.6</v>
      </c>
      <c r="G338" s="116">
        <f t="shared" si="93"/>
        <v>0.1016</v>
      </c>
      <c r="H338" s="399">
        <v>542</v>
      </c>
      <c r="I338" s="399">
        <v>433.5</v>
      </c>
      <c r="J338" s="116">
        <f t="shared" si="99"/>
        <v>0.4335</v>
      </c>
      <c r="K338" s="323">
        <f t="shared" si="94"/>
        <v>0.54200000000000004</v>
      </c>
      <c r="L338" s="359">
        <v>0</v>
      </c>
      <c r="M338" s="95">
        <f t="shared" si="95"/>
        <v>0</v>
      </c>
      <c r="N338" s="123">
        <f t="shared" si="96"/>
        <v>0</v>
      </c>
      <c r="O338" s="164">
        <f t="shared" si="97"/>
        <v>0.8</v>
      </c>
      <c r="P338" s="351">
        <v>13.56</v>
      </c>
      <c r="Q338" s="178">
        <f t="shared" si="98"/>
        <v>0.90160000000000007</v>
      </c>
      <c r="R338" s="178">
        <f t="shared" si="92"/>
        <v>0.4335</v>
      </c>
      <c r="S338" s="182">
        <f t="shared" si="100"/>
        <v>1.3351000000000002</v>
      </c>
      <c r="T338" s="11"/>
      <c r="U338" s="27"/>
    </row>
    <row r="339" spans="1:21" s="15" customFormat="1" ht="16.5" customHeight="1" x14ac:dyDescent="0.2">
      <c r="A339" s="188">
        <v>41192</v>
      </c>
      <c r="B339" s="116">
        <v>11.968</v>
      </c>
      <c r="C339" s="95">
        <f t="shared" si="91"/>
        <v>10.568300000000001</v>
      </c>
      <c r="D339" s="95">
        <v>2.5</v>
      </c>
      <c r="E339" s="95">
        <v>1.7</v>
      </c>
      <c r="F339" s="398">
        <v>111.2</v>
      </c>
      <c r="G339" s="116">
        <f t="shared" si="93"/>
        <v>0.11120000000000001</v>
      </c>
      <c r="H339" s="398">
        <v>542</v>
      </c>
      <c r="I339" s="398">
        <v>488.5</v>
      </c>
      <c r="J339" s="116">
        <f t="shared" si="99"/>
        <v>0.48849999999999999</v>
      </c>
      <c r="K339" s="323">
        <f t="shared" si="94"/>
        <v>0.54200000000000004</v>
      </c>
      <c r="L339" s="359">
        <v>0</v>
      </c>
      <c r="M339" s="95">
        <f t="shared" si="95"/>
        <v>0</v>
      </c>
      <c r="N339" s="123">
        <f t="shared" si="96"/>
        <v>0</v>
      </c>
      <c r="O339" s="164">
        <f t="shared" si="97"/>
        <v>0.8</v>
      </c>
      <c r="P339" s="351">
        <v>11.94</v>
      </c>
      <c r="Q339" s="178">
        <f t="shared" si="98"/>
        <v>0.91120000000000001</v>
      </c>
      <c r="R339" s="178">
        <f t="shared" si="92"/>
        <v>0.48849999999999999</v>
      </c>
      <c r="S339" s="182">
        <f t="shared" si="100"/>
        <v>1.3996999999999999</v>
      </c>
      <c r="T339" s="11"/>
      <c r="U339" s="27"/>
    </row>
    <row r="340" spans="1:21" s="15" customFormat="1" ht="16.5" customHeight="1" x14ac:dyDescent="0.2">
      <c r="A340" s="188">
        <v>41193</v>
      </c>
      <c r="B340" s="116">
        <v>11.662000000000001</v>
      </c>
      <c r="C340" s="95">
        <f t="shared" si="91"/>
        <v>10.043700000000001</v>
      </c>
      <c r="D340" s="95">
        <v>2.5</v>
      </c>
      <c r="E340" s="95">
        <v>1.7</v>
      </c>
      <c r="F340" s="399">
        <v>77.3</v>
      </c>
      <c r="G340" s="116">
        <f t="shared" si="93"/>
        <v>7.7299999999999994E-2</v>
      </c>
      <c r="H340" s="399">
        <v>408</v>
      </c>
      <c r="I340" s="399">
        <v>741</v>
      </c>
      <c r="J340" s="116">
        <f t="shared" si="99"/>
        <v>0.74099999999999999</v>
      </c>
      <c r="K340" s="323">
        <f t="shared" si="94"/>
        <v>0.40799999999999997</v>
      </c>
      <c r="L340" s="359">
        <v>242</v>
      </c>
      <c r="M340" s="95">
        <f t="shared" si="95"/>
        <v>0.24199999999999999</v>
      </c>
      <c r="N340" s="123">
        <f t="shared" si="96"/>
        <v>1.21E-2</v>
      </c>
      <c r="O340" s="164">
        <f t="shared" si="97"/>
        <v>0.8</v>
      </c>
      <c r="P340" s="351">
        <v>12.24</v>
      </c>
      <c r="Q340" s="178">
        <f t="shared" si="98"/>
        <v>0.88940000000000008</v>
      </c>
      <c r="R340" s="178">
        <f t="shared" si="92"/>
        <v>0.72889999999999999</v>
      </c>
      <c r="S340" s="182">
        <f t="shared" si="100"/>
        <v>1.6183000000000001</v>
      </c>
      <c r="T340" s="11"/>
      <c r="U340" s="27"/>
    </row>
    <row r="341" spans="1:21" s="15" customFormat="1" ht="16.5" customHeight="1" x14ac:dyDescent="0.2">
      <c r="A341" s="188">
        <v>41194</v>
      </c>
      <c r="B341" s="116">
        <v>12.664</v>
      </c>
      <c r="C341" s="95">
        <f t="shared" si="91"/>
        <v>11.1777</v>
      </c>
      <c r="D341" s="95">
        <v>2.5</v>
      </c>
      <c r="E341" s="95">
        <v>1.7</v>
      </c>
      <c r="F341" s="398">
        <v>89.5</v>
      </c>
      <c r="G341" s="116">
        <f t="shared" si="93"/>
        <v>8.9499999999999996E-2</v>
      </c>
      <c r="H341" s="398">
        <v>628</v>
      </c>
      <c r="I341" s="398">
        <v>596.79999999999995</v>
      </c>
      <c r="J341" s="116">
        <f t="shared" si="99"/>
        <v>0.5968</v>
      </c>
      <c r="K341" s="323">
        <f t="shared" si="94"/>
        <v>0.628</v>
      </c>
      <c r="L341" s="359">
        <v>239</v>
      </c>
      <c r="M341" s="95">
        <f t="shared" si="95"/>
        <v>0.23899999999999999</v>
      </c>
      <c r="N341" s="123">
        <f t="shared" si="96"/>
        <v>1.1950000000000001E-2</v>
      </c>
      <c r="O341" s="164">
        <f t="shared" si="97"/>
        <v>0.8</v>
      </c>
      <c r="P341" s="351">
        <v>11.98</v>
      </c>
      <c r="Q341" s="178">
        <f t="shared" si="98"/>
        <v>0.90145000000000008</v>
      </c>
      <c r="R341" s="178">
        <f t="shared" si="92"/>
        <v>0.58484999999999998</v>
      </c>
      <c r="S341" s="182">
        <f t="shared" si="100"/>
        <v>1.4863</v>
      </c>
      <c r="T341" s="11"/>
      <c r="U341" s="27"/>
    </row>
    <row r="342" spans="1:21" s="15" customFormat="1" ht="16.5" customHeight="1" x14ac:dyDescent="0.2">
      <c r="A342" s="188">
        <v>41195</v>
      </c>
      <c r="B342" s="116">
        <v>11.971</v>
      </c>
      <c r="C342" s="95">
        <f t="shared" si="91"/>
        <v>10.401299999999999</v>
      </c>
      <c r="D342" s="95">
        <v>2.5</v>
      </c>
      <c r="E342" s="95">
        <v>1.7</v>
      </c>
      <c r="F342" s="399">
        <v>94.1</v>
      </c>
      <c r="G342" s="116">
        <f t="shared" si="93"/>
        <v>9.4099999999999989E-2</v>
      </c>
      <c r="H342" s="399">
        <v>628</v>
      </c>
      <c r="I342" s="399">
        <v>675.6</v>
      </c>
      <c r="J342" s="116">
        <f t="shared" si="99"/>
        <v>0.67559999999999998</v>
      </c>
      <c r="K342" s="323">
        <f t="shared" si="94"/>
        <v>0.628</v>
      </c>
      <c r="L342" s="359">
        <v>300</v>
      </c>
      <c r="M342" s="95">
        <f t="shared" si="95"/>
        <v>0.3</v>
      </c>
      <c r="N342" s="123">
        <f t="shared" si="96"/>
        <v>1.4999999999999999E-2</v>
      </c>
      <c r="O342" s="164">
        <f t="shared" si="97"/>
        <v>0.8</v>
      </c>
      <c r="P342" s="351">
        <v>11.36</v>
      </c>
      <c r="Q342" s="178">
        <f t="shared" si="98"/>
        <v>0.90910000000000002</v>
      </c>
      <c r="R342" s="178">
        <f t="shared" si="92"/>
        <v>0.66059999999999997</v>
      </c>
      <c r="S342" s="182">
        <f t="shared" si="100"/>
        <v>1.5697000000000001</v>
      </c>
      <c r="T342" s="11"/>
      <c r="U342" s="27"/>
    </row>
    <row r="343" spans="1:21" s="15" customFormat="1" ht="16.5" customHeight="1" x14ac:dyDescent="0.2">
      <c r="A343" s="188">
        <v>41196</v>
      </c>
      <c r="B343" s="116">
        <v>11.978999999999999</v>
      </c>
      <c r="C343" s="95">
        <f t="shared" si="91"/>
        <v>10.152099999999999</v>
      </c>
      <c r="D343" s="95">
        <v>2.5</v>
      </c>
      <c r="E343" s="95">
        <v>1.7</v>
      </c>
      <c r="F343" s="398">
        <v>92.7</v>
      </c>
      <c r="G343" s="116">
        <f t="shared" si="93"/>
        <v>9.2700000000000005E-2</v>
      </c>
      <c r="H343" s="398">
        <v>606</v>
      </c>
      <c r="I343" s="398">
        <v>934.2</v>
      </c>
      <c r="J343" s="116">
        <f t="shared" si="99"/>
        <v>0.93420000000000003</v>
      </c>
      <c r="K343" s="323">
        <f t="shared" si="94"/>
        <v>0.60599999999999998</v>
      </c>
      <c r="L343" s="359">
        <v>252</v>
      </c>
      <c r="M343" s="95">
        <f t="shared" si="95"/>
        <v>0.252</v>
      </c>
      <c r="N343" s="123">
        <f t="shared" si="96"/>
        <v>1.26E-2</v>
      </c>
      <c r="O343" s="164">
        <f t="shared" si="97"/>
        <v>0.8</v>
      </c>
      <c r="P343" s="351">
        <v>11.29</v>
      </c>
      <c r="Q343" s="178">
        <f t="shared" si="98"/>
        <v>0.90529999999999999</v>
      </c>
      <c r="R343" s="178">
        <f t="shared" si="92"/>
        <v>0.92159999999999997</v>
      </c>
      <c r="S343" s="182">
        <f t="shared" si="100"/>
        <v>1.8269</v>
      </c>
      <c r="T343" s="11"/>
      <c r="U343" s="27"/>
    </row>
    <row r="344" spans="1:21" s="15" customFormat="1" ht="16.5" customHeight="1" x14ac:dyDescent="0.2">
      <c r="A344" s="188">
        <v>41197</v>
      </c>
      <c r="B344" s="116">
        <v>12.747999999999999</v>
      </c>
      <c r="C344" s="95">
        <f t="shared" si="91"/>
        <v>10.658899999999999</v>
      </c>
      <c r="D344" s="95">
        <v>2.5</v>
      </c>
      <c r="E344" s="95">
        <v>1.7</v>
      </c>
      <c r="F344" s="399">
        <v>89.9</v>
      </c>
      <c r="G344" s="116">
        <f t="shared" si="93"/>
        <v>8.9900000000000008E-2</v>
      </c>
      <c r="H344" s="399">
        <v>598</v>
      </c>
      <c r="I344" s="399">
        <v>1199.2</v>
      </c>
      <c r="J344" s="116">
        <f t="shared" si="99"/>
        <v>1.1992</v>
      </c>
      <c r="K344" s="323">
        <f t="shared" si="94"/>
        <v>0.59799999999999998</v>
      </c>
      <c r="L344" s="359">
        <v>315</v>
      </c>
      <c r="M344" s="95">
        <f t="shared" si="95"/>
        <v>0.315</v>
      </c>
      <c r="N344" s="123">
        <f t="shared" si="96"/>
        <v>1.575E-2</v>
      </c>
      <c r="O344" s="164">
        <f t="shared" si="97"/>
        <v>0.8</v>
      </c>
      <c r="P344" s="351">
        <v>11.31</v>
      </c>
      <c r="Q344" s="178">
        <f t="shared" si="98"/>
        <v>0.90565000000000007</v>
      </c>
      <c r="R344" s="178">
        <f t="shared" si="92"/>
        <v>1.1834500000000001</v>
      </c>
      <c r="S344" s="182">
        <f t="shared" si="100"/>
        <v>2.0891000000000002</v>
      </c>
      <c r="T344" s="11"/>
      <c r="U344" s="27"/>
    </row>
    <row r="345" spans="1:21" s="15" customFormat="1" ht="16.5" customHeight="1" x14ac:dyDescent="0.2">
      <c r="A345" s="188">
        <v>41198</v>
      </c>
      <c r="B345" s="116">
        <v>11.96</v>
      </c>
      <c r="C345" s="95">
        <f t="shared" si="91"/>
        <v>10.1469</v>
      </c>
      <c r="D345" s="95">
        <v>2.5</v>
      </c>
      <c r="E345" s="95">
        <v>1.7</v>
      </c>
      <c r="F345" s="398">
        <v>90.4</v>
      </c>
      <c r="G345" s="116">
        <f t="shared" si="93"/>
        <v>9.0400000000000008E-2</v>
      </c>
      <c r="H345" s="398">
        <v>623</v>
      </c>
      <c r="I345" s="398">
        <v>922.7</v>
      </c>
      <c r="J345" s="116">
        <f t="shared" si="99"/>
        <v>0.92270000000000008</v>
      </c>
      <c r="K345" s="323">
        <f t="shared" si="94"/>
        <v>0.623</v>
      </c>
      <c r="L345" s="359">
        <v>434</v>
      </c>
      <c r="M345" s="95">
        <f t="shared" si="95"/>
        <v>0.434</v>
      </c>
      <c r="N345" s="123">
        <f t="shared" si="96"/>
        <v>2.1700000000000001E-2</v>
      </c>
      <c r="O345" s="164">
        <f t="shared" si="97"/>
        <v>0.8</v>
      </c>
      <c r="P345" s="351">
        <v>10.96</v>
      </c>
      <c r="Q345" s="178">
        <f t="shared" si="98"/>
        <v>0.91210000000000002</v>
      </c>
      <c r="R345" s="178">
        <f t="shared" si="92"/>
        <v>0.90100000000000002</v>
      </c>
      <c r="S345" s="182">
        <f t="shared" si="100"/>
        <v>1.8130999999999999</v>
      </c>
      <c r="T345" s="11"/>
      <c r="U345" s="27"/>
    </row>
    <row r="346" spans="1:21" s="15" customFormat="1" ht="16.5" customHeight="1" x14ac:dyDescent="0.2">
      <c r="A346" s="188">
        <v>41199</v>
      </c>
      <c r="B346" s="116">
        <v>12.801</v>
      </c>
      <c r="C346" s="95">
        <f t="shared" si="91"/>
        <v>10.814499999999999</v>
      </c>
      <c r="D346" s="95">
        <v>2.5</v>
      </c>
      <c r="E346" s="95">
        <v>1.7</v>
      </c>
      <c r="F346" s="399">
        <v>125.1</v>
      </c>
      <c r="G346" s="116">
        <f t="shared" si="93"/>
        <v>0.12509999999999999</v>
      </c>
      <c r="H346" s="399">
        <v>623</v>
      </c>
      <c r="I346" s="399">
        <v>1061.4000000000001</v>
      </c>
      <c r="J346" s="116">
        <f t="shared" si="99"/>
        <v>1.0614000000000001</v>
      </c>
      <c r="K346" s="323">
        <f t="shared" si="94"/>
        <v>0.623</v>
      </c>
      <c r="L346" s="359">
        <v>521</v>
      </c>
      <c r="M346" s="95">
        <f t="shared" si="95"/>
        <v>0.52100000000000002</v>
      </c>
      <c r="N346" s="123">
        <f t="shared" si="96"/>
        <v>2.6050000000000004E-2</v>
      </c>
      <c r="O346" s="164">
        <f t="shared" si="97"/>
        <v>0.8</v>
      </c>
      <c r="P346" s="351">
        <v>10.82</v>
      </c>
      <c r="Q346" s="178">
        <f t="shared" si="98"/>
        <v>0.95115000000000005</v>
      </c>
      <c r="R346" s="178">
        <f t="shared" si="92"/>
        <v>1.0353500000000002</v>
      </c>
      <c r="S346" s="182">
        <f t="shared" si="100"/>
        <v>1.9865000000000004</v>
      </c>
      <c r="T346" s="11"/>
      <c r="U346" s="27"/>
    </row>
    <row r="347" spans="1:21" s="15" customFormat="1" ht="16.5" customHeight="1" x14ac:dyDescent="0.2">
      <c r="A347" s="188">
        <v>41200</v>
      </c>
      <c r="B347" s="116">
        <v>11.808999999999999</v>
      </c>
      <c r="C347" s="95">
        <f t="shared" si="91"/>
        <v>10.031199999999998</v>
      </c>
      <c r="D347" s="95">
        <v>2.5</v>
      </c>
      <c r="E347" s="95">
        <v>1.7</v>
      </c>
      <c r="F347" s="398">
        <v>116.2</v>
      </c>
      <c r="G347" s="116">
        <f t="shared" si="93"/>
        <v>0.1162</v>
      </c>
      <c r="H347" s="398">
        <v>410</v>
      </c>
      <c r="I347" s="398">
        <v>861.6</v>
      </c>
      <c r="J347" s="116">
        <f t="shared" si="99"/>
        <v>0.86160000000000003</v>
      </c>
      <c r="K347" s="323">
        <f t="shared" si="94"/>
        <v>0.41</v>
      </c>
      <c r="L347" s="359">
        <v>521</v>
      </c>
      <c r="M347" s="95">
        <f t="shared" si="95"/>
        <v>0.52100000000000002</v>
      </c>
      <c r="N347" s="123">
        <f t="shared" si="96"/>
        <v>2.6050000000000004E-2</v>
      </c>
      <c r="O347" s="164">
        <f t="shared" si="97"/>
        <v>0.8</v>
      </c>
      <c r="P347" s="351">
        <v>10.99</v>
      </c>
      <c r="Q347" s="178">
        <f t="shared" si="98"/>
        <v>0.94225000000000003</v>
      </c>
      <c r="R347" s="178">
        <f t="shared" si="92"/>
        <v>0.83555000000000001</v>
      </c>
      <c r="S347" s="182">
        <f t="shared" si="100"/>
        <v>1.7778</v>
      </c>
      <c r="T347" s="11"/>
      <c r="U347" s="27"/>
    </row>
    <row r="348" spans="1:21" s="15" customFormat="1" ht="16.5" customHeight="1" x14ac:dyDescent="0.2">
      <c r="A348" s="188">
        <v>41201</v>
      </c>
      <c r="B348" s="116">
        <v>12.509</v>
      </c>
      <c r="C348" s="95">
        <f t="shared" si="91"/>
        <v>11.0465</v>
      </c>
      <c r="D348" s="95">
        <v>2.5</v>
      </c>
      <c r="E348" s="95">
        <v>1.7</v>
      </c>
      <c r="F348" s="399">
        <v>101</v>
      </c>
      <c r="G348" s="116">
        <f t="shared" si="93"/>
        <v>0.10100000000000001</v>
      </c>
      <c r="H348" s="399">
        <v>615</v>
      </c>
      <c r="I348" s="399">
        <v>561.5</v>
      </c>
      <c r="J348" s="116">
        <f t="shared" si="99"/>
        <v>0.5615</v>
      </c>
      <c r="K348" s="323">
        <f t="shared" si="94"/>
        <v>0.61499999999999999</v>
      </c>
      <c r="L348" s="359">
        <v>484</v>
      </c>
      <c r="M348" s="95">
        <f t="shared" si="95"/>
        <v>0.48399999999999999</v>
      </c>
      <c r="N348" s="123">
        <f t="shared" si="96"/>
        <v>2.4199999999999999E-2</v>
      </c>
      <c r="O348" s="164">
        <f t="shared" si="97"/>
        <v>0.8</v>
      </c>
      <c r="P348" s="351">
        <v>10.89</v>
      </c>
      <c r="Q348" s="178">
        <f t="shared" si="98"/>
        <v>0.92520000000000002</v>
      </c>
      <c r="R348" s="178">
        <f t="shared" si="92"/>
        <v>0.5373</v>
      </c>
      <c r="S348" s="182">
        <f t="shared" si="100"/>
        <v>1.4624999999999999</v>
      </c>
      <c r="T348" s="11"/>
      <c r="U348" s="27"/>
    </row>
    <row r="349" spans="1:21" s="15" customFormat="1" ht="16.5" customHeight="1" x14ac:dyDescent="0.2">
      <c r="A349" s="188">
        <v>41202</v>
      </c>
      <c r="B349" s="116">
        <v>11.858000000000001</v>
      </c>
      <c r="C349" s="95">
        <f t="shared" si="91"/>
        <v>9.6632999999999996</v>
      </c>
      <c r="D349" s="95">
        <v>2.5</v>
      </c>
      <c r="E349" s="95">
        <v>1.7</v>
      </c>
      <c r="F349" s="398">
        <v>117.4</v>
      </c>
      <c r="G349" s="116">
        <f t="shared" si="93"/>
        <v>0.1174</v>
      </c>
      <c r="H349" s="398">
        <v>615</v>
      </c>
      <c r="I349" s="398">
        <v>1277.3</v>
      </c>
      <c r="J349" s="116">
        <f t="shared" si="99"/>
        <v>1.2772999999999999</v>
      </c>
      <c r="K349" s="323">
        <f t="shared" si="94"/>
        <v>0.61499999999999999</v>
      </c>
      <c r="L349" s="359">
        <v>453</v>
      </c>
      <c r="M349" s="95">
        <f t="shared" si="95"/>
        <v>0.45300000000000001</v>
      </c>
      <c r="N349" s="123">
        <f t="shared" si="96"/>
        <v>2.2650000000000003E-2</v>
      </c>
      <c r="O349" s="164">
        <f t="shared" si="97"/>
        <v>0.8</v>
      </c>
      <c r="P349" s="351">
        <v>9.9600000000000009</v>
      </c>
      <c r="Q349" s="178">
        <f t="shared" si="98"/>
        <v>0.94005000000000005</v>
      </c>
      <c r="R349" s="178">
        <f t="shared" si="92"/>
        <v>1.2546499999999998</v>
      </c>
      <c r="S349" s="182">
        <f t="shared" si="100"/>
        <v>2.1947000000000001</v>
      </c>
      <c r="T349" s="11"/>
      <c r="U349" s="27"/>
    </row>
    <row r="350" spans="1:21" s="15" customFormat="1" ht="16.5" customHeight="1" x14ac:dyDescent="0.2">
      <c r="A350" s="188">
        <v>41203</v>
      </c>
      <c r="B350" s="116">
        <v>11.756</v>
      </c>
      <c r="C350" s="95">
        <f t="shared" si="91"/>
        <v>10.0588</v>
      </c>
      <c r="D350" s="95">
        <v>2.5</v>
      </c>
      <c r="E350" s="95">
        <v>1.7</v>
      </c>
      <c r="F350" s="399">
        <v>92.7</v>
      </c>
      <c r="G350" s="116">
        <f t="shared" si="93"/>
        <v>9.2700000000000005E-2</v>
      </c>
      <c r="H350" s="399">
        <v>600</v>
      </c>
      <c r="I350" s="399">
        <v>804.5</v>
      </c>
      <c r="J350" s="116">
        <f t="shared" si="99"/>
        <v>0.80449999999999999</v>
      </c>
      <c r="K350" s="323">
        <f t="shared" si="94"/>
        <v>0.6</v>
      </c>
      <c r="L350" s="359">
        <v>424</v>
      </c>
      <c r="M350" s="95">
        <f t="shared" si="95"/>
        <v>0.42399999999999999</v>
      </c>
      <c r="N350" s="123">
        <f t="shared" si="96"/>
        <v>2.12E-2</v>
      </c>
      <c r="O350" s="164">
        <f t="shared" si="97"/>
        <v>0.8</v>
      </c>
      <c r="P350" s="351">
        <v>9.52</v>
      </c>
      <c r="Q350" s="178">
        <f t="shared" si="98"/>
        <v>0.91390000000000005</v>
      </c>
      <c r="R350" s="178">
        <f t="shared" si="92"/>
        <v>0.7833</v>
      </c>
      <c r="S350" s="182">
        <f t="shared" si="100"/>
        <v>1.6972</v>
      </c>
      <c r="T350" s="11"/>
      <c r="U350" s="27"/>
    </row>
    <row r="351" spans="1:21" s="15" customFormat="1" ht="16.5" customHeight="1" x14ac:dyDescent="0.2">
      <c r="A351" s="188">
        <v>41204</v>
      </c>
      <c r="B351" s="116">
        <v>13.018000000000001</v>
      </c>
      <c r="C351" s="95">
        <f t="shared" si="91"/>
        <v>10.6326</v>
      </c>
      <c r="D351" s="95">
        <v>2.5</v>
      </c>
      <c r="E351" s="95">
        <v>1.7</v>
      </c>
      <c r="F351" s="398">
        <v>141.4</v>
      </c>
      <c r="G351" s="116">
        <f t="shared" si="93"/>
        <v>0.1414</v>
      </c>
      <c r="H351" s="398">
        <v>594</v>
      </c>
      <c r="I351" s="398">
        <v>1444</v>
      </c>
      <c r="J351" s="116">
        <f t="shared" si="99"/>
        <v>1.444</v>
      </c>
      <c r="K351" s="323">
        <f t="shared" si="94"/>
        <v>0.59399999999999997</v>
      </c>
      <c r="L351" s="359">
        <v>525</v>
      </c>
      <c r="M351" s="95">
        <f t="shared" si="95"/>
        <v>0.52500000000000002</v>
      </c>
      <c r="N351" s="123">
        <f t="shared" si="96"/>
        <v>2.6250000000000002E-2</v>
      </c>
      <c r="O351" s="164">
        <f t="shared" si="97"/>
        <v>0.8</v>
      </c>
      <c r="P351" s="351">
        <v>10.33</v>
      </c>
      <c r="Q351" s="178">
        <f t="shared" si="98"/>
        <v>0.96765000000000001</v>
      </c>
      <c r="R351" s="178">
        <f t="shared" si="92"/>
        <v>1.4177499999999998</v>
      </c>
      <c r="S351" s="182">
        <f t="shared" si="100"/>
        <v>2.3853999999999997</v>
      </c>
      <c r="T351" s="11"/>
      <c r="U351" s="27"/>
    </row>
    <row r="352" spans="1:21" s="15" customFormat="1" ht="16.5" customHeight="1" x14ac:dyDescent="0.2">
      <c r="A352" s="188">
        <v>41205</v>
      </c>
      <c r="B352" s="116">
        <v>12.612</v>
      </c>
      <c r="C352" s="95">
        <f t="shared" si="91"/>
        <v>10.8208</v>
      </c>
      <c r="D352" s="95">
        <v>2.5</v>
      </c>
      <c r="E352" s="95">
        <v>1.7</v>
      </c>
      <c r="F352" s="399">
        <v>162.30000000000001</v>
      </c>
      <c r="G352" s="116">
        <f t="shared" si="93"/>
        <v>0.1623</v>
      </c>
      <c r="H352" s="399">
        <v>434</v>
      </c>
      <c r="I352" s="399">
        <v>828.9</v>
      </c>
      <c r="J352" s="116">
        <f t="shared" si="99"/>
        <v>0.82889999999999997</v>
      </c>
      <c r="K352" s="323">
        <f t="shared" si="94"/>
        <v>0.434</v>
      </c>
      <c r="L352" s="359">
        <v>634</v>
      </c>
      <c r="M352" s="95">
        <f t="shared" si="95"/>
        <v>0.63400000000000001</v>
      </c>
      <c r="N352" s="123">
        <f t="shared" si="96"/>
        <v>3.1699999999999999E-2</v>
      </c>
      <c r="O352" s="164">
        <f t="shared" si="97"/>
        <v>0.8</v>
      </c>
      <c r="P352" s="351">
        <v>10.47</v>
      </c>
      <c r="Q352" s="178">
        <f t="shared" si="98"/>
        <v>0.99399999999999999</v>
      </c>
      <c r="R352" s="178">
        <f t="shared" si="92"/>
        <v>0.79720000000000002</v>
      </c>
      <c r="S352" s="182">
        <f t="shared" si="100"/>
        <v>1.7911999999999999</v>
      </c>
      <c r="T352" s="11"/>
      <c r="U352" s="27"/>
    </row>
    <row r="353" spans="1:21" s="15" customFormat="1" ht="16.5" customHeight="1" x14ac:dyDescent="0.2">
      <c r="A353" s="188">
        <v>41206</v>
      </c>
      <c r="B353" s="116">
        <v>12.317</v>
      </c>
      <c r="C353" s="95">
        <f t="shared" si="91"/>
        <v>10.284000000000001</v>
      </c>
      <c r="D353" s="95">
        <v>2.5</v>
      </c>
      <c r="E353" s="95">
        <v>1.7</v>
      </c>
      <c r="F353" s="398">
        <v>157.4</v>
      </c>
      <c r="G353" s="116">
        <f t="shared" si="93"/>
        <v>0.15740000000000001</v>
      </c>
      <c r="H353" s="398">
        <v>435</v>
      </c>
      <c r="I353" s="398">
        <v>1075.5999999999999</v>
      </c>
      <c r="J353" s="116">
        <f t="shared" si="99"/>
        <v>1.0755999999999999</v>
      </c>
      <c r="K353" s="323">
        <f t="shared" si="94"/>
        <v>0.435</v>
      </c>
      <c r="L353" s="359">
        <v>630</v>
      </c>
      <c r="M353" s="95">
        <f t="shared" si="95"/>
        <v>0.63</v>
      </c>
      <c r="N353" s="123">
        <f t="shared" si="96"/>
        <v>3.15E-2</v>
      </c>
      <c r="O353" s="164">
        <f t="shared" si="97"/>
        <v>0.8</v>
      </c>
      <c r="P353" s="351">
        <v>10.38</v>
      </c>
      <c r="Q353" s="178">
        <f t="shared" si="98"/>
        <v>0.98890000000000011</v>
      </c>
      <c r="R353" s="178">
        <f t="shared" si="92"/>
        <v>1.0440999999999998</v>
      </c>
      <c r="S353" s="182">
        <f t="shared" si="100"/>
        <v>2.0329999999999999</v>
      </c>
      <c r="T353" s="11"/>
      <c r="U353" s="27"/>
    </row>
    <row r="354" spans="1:21" s="15" customFormat="1" ht="16.5" customHeight="1" x14ac:dyDescent="0.2">
      <c r="A354" s="188">
        <v>41207</v>
      </c>
      <c r="B354" s="116">
        <v>12.513</v>
      </c>
      <c r="C354" s="95">
        <f t="shared" si="91"/>
        <v>10.310600000000001</v>
      </c>
      <c r="D354" s="95">
        <v>2.5</v>
      </c>
      <c r="E354" s="95">
        <v>1.7</v>
      </c>
      <c r="F354" s="399">
        <v>144.5</v>
      </c>
      <c r="G354" s="116">
        <f t="shared" si="93"/>
        <v>0.14449999999999999</v>
      </c>
      <c r="H354" s="399">
        <v>389</v>
      </c>
      <c r="I354" s="399">
        <v>1257.9000000000001</v>
      </c>
      <c r="J354" s="116">
        <f t="shared" si="99"/>
        <v>1.2579</v>
      </c>
      <c r="K354" s="323">
        <f t="shared" si="94"/>
        <v>0.38900000000000001</v>
      </c>
      <c r="L354" s="359">
        <v>630</v>
      </c>
      <c r="M354" s="95">
        <f t="shared" si="95"/>
        <v>0.63</v>
      </c>
      <c r="N354" s="123">
        <f t="shared" si="96"/>
        <v>3.15E-2</v>
      </c>
      <c r="O354" s="164">
        <f t="shared" si="97"/>
        <v>0.8</v>
      </c>
      <c r="P354" s="351">
        <v>10.11</v>
      </c>
      <c r="Q354" s="178">
        <f t="shared" si="98"/>
        <v>0.97599999999999998</v>
      </c>
      <c r="R354" s="178">
        <f t="shared" si="92"/>
        <v>1.2263999999999999</v>
      </c>
      <c r="S354" s="182">
        <f t="shared" si="100"/>
        <v>2.2023999999999999</v>
      </c>
      <c r="T354" s="11"/>
      <c r="U354" s="27"/>
    </row>
    <row r="355" spans="1:21" s="15" customFormat="1" ht="16.5" customHeight="1" x14ac:dyDescent="0.2">
      <c r="A355" s="188">
        <v>41208</v>
      </c>
      <c r="B355" s="116">
        <v>13.369</v>
      </c>
      <c r="C355" s="95">
        <f t="shared" si="91"/>
        <v>11.2272</v>
      </c>
      <c r="D355" s="95">
        <v>2.5</v>
      </c>
      <c r="E355" s="95">
        <v>1.7</v>
      </c>
      <c r="F355" s="398">
        <v>116.6</v>
      </c>
      <c r="G355" s="116">
        <f t="shared" si="93"/>
        <v>0.1166</v>
      </c>
      <c r="H355" s="398">
        <v>594</v>
      </c>
      <c r="I355" s="398">
        <v>1225.2</v>
      </c>
      <c r="J355" s="116">
        <f t="shared" si="99"/>
        <v>1.2252000000000001</v>
      </c>
      <c r="K355" s="323">
        <f t="shared" si="94"/>
        <v>0.59399999999999997</v>
      </c>
      <c r="L355" s="359">
        <v>578</v>
      </c>
      <c r="M355" s="95">
        <f t="shared" si="95"/>
        <v>0.57799999999999996</v>
      </c>
      <c r="N355" s="123">
        <f t="shared" si="96"/>
        <v>2.8899999999999999E-2</v>
      </c>
      <c r="O355" s="164">
        <f t="shared" si="97"/>
        <v>0.8</v>
      </c>
      <c r="P355" s="351">
        <v>10.25</v>
      </c>
      <c r="Q355" s="178">
        <f t="shared" si="98"/>
        <v>0.94550000000000001</v>
      </c>
      <c r="R355" s="178">
        <f t="shared" si="92"/>
        <v>1.1963000000000001</v>
      </c>
      <c r="S355" s="182">
        <f t="shared" si="100"/>
        <v>2.1417999999999999</v>
      </c>
      <c r="T355" s="11"/>
      <c r="U355" s="27"/>
    </row>
    <row r="356" spans="1:21" s="15" customFormat="1" ht="16.5" customHeight="1" x14ac:dyDescent="0.2">
      <c r="A356" s="188">
        <v>41209</v>
      </c>
      <c r="B356" s="116">
        <v>10.939</v>
      </c>
      <c r="C356" s="95">
        <f t="shared" si="91"/>
        <v>9.6490000000000009</v>
      </c>
      <c r="D356" s="95">
        <v>2.5</v>
      </c>
      <c r="E356" s="95">
        <v>1.7</v>
      </c>
      <c r="F356" s="399">
        <v>73.2</v>
      </c>
      <c r="G356" s="116">
        <f t="shared" si="93"/>
        <v>7.3200000000000001E-2</v>
      </c>
      <c r="H356" s="399">
        <v>595</v>
      </c>
      <c r="I356" s="399">
        <v>416.8</v>
      </c>
      <c r="J356" s="116">
        <f t="shared" si="99"/>
        <v>0.4168</v>
      </c>
      <c r="K356" s="323">
        <f t="shared" si="94"/>
        <v>0.59499999999999997</v>
      </c>
      <c r="L356" s="359">
        <v>348</v>
      </c>
      <c r="M356" s="95">
        <f t="shared" si="95"/>
        <v>0.34799999999999998</v>
      </c>
      <c r="N356" s="123">
        <f t="shared" si="96"/>
        <v>1.7399999999999999E-2</v>
      </c>
      <c r="O356" s="164">
        <f t="shared" si="97"/>
        <v>0.8</v>
      </c>
      <c r="P356" s="351">
        <v>10.26</v>
      </c>
      <c r="Q356" s="178">
        <f t="shared" si="98"/>
        <v>0.89060000000000006</v>
      </c>
      <c r="R356" s="178">
        <f t="shared" si="92"/>
        <v>0.39939999999999998</v>
      </c>
      <c r="S356" s="182">
        <f t="shared" si="100"/>
        <v>1.29</v>
      </c>
      <c r="T356" s="11"/>
      <c r="U356" s="27"/>
    </row>
    <row r="357" spans="1:21" s="15" customFormat="1" ht="16.5" customHeight="1" x14ac:dyDescent="0.2">
      <c r="A357" s="188">
        <v>41210</v>
      </c>
      <c r="B357" s="116">
        <v>10.903</v>
      </c>
      <c r="C357" s="95">
        <f t="shared" si="91"/>
        <v>9.9702000000000002</v>
      </c>
      <c r="D357" s="95">
        <v>2.5</v>
      </c>
      <c r="E357" s="95">
        <v>1.7</v>
      </c>
      <c r="F357" s="398">
        <v>132.80000000000001</v>
      </c>
      <c r="G357" s="116">
        <f t="shared" si="93"/>
        <v>0.1328</v>
      </c>
      <c r="H357" s="398">
        <v>546</v>
      </c>
      <c r="I357" s="398">
        <v>0</v>
      </c>
      <c r="J357" s="116">
        <f t="shared" si="99"/>
        <v>0</v>
      </c>
      <c r="K357" s="323">
        <f t="shared" si="94"/>
        <v>0.54600000000000004</v>
      </c>
      <c r="L357" s="359">
        <v>0</v>
      </c>
      <c r="M357" s="95">
        <f t="shared" si="95"/>
        <v>0</v>
      </c>
      <c r="N357" s="123">
        <f t="shared" si="96"/>
        <v>0</v>
      </c>
      <c r="O357" s="164">
        <f>D357-E357</f>
        <v>0.8</v>
      </c>
      <c r="P357" s="351">
        <v>13.72</v>
      </c>
      <c r="Q357" s="178">
        <f>G357+N357+O357</f>
        <v>0.93280000000000007</v>
      </c>
      <c r="R357" s="178">
        <f t="shared" si="92"/>
        <v>0</v>
      </c>
      <c r="S357" s="182">
        <f t="shared" si="100"/>
        <v>0.93280000000000007</v>
      </c>
      <c r="T357" s="11"/>
      <c r="U357" s="27"/>
    </row>
    <row r="358" spans="1:21" s="15" customFormat="1" ht="16.5" customHeight="1" x14ac:dyDescent="0.2">
      <c r="A358" s="188">
        <v>41211</v>
      </c>
      <c r="B358" s="116">
        <v>11.622999999999999</v>
      </c>
      <c r="C358" s="95">
        <f t="shared" si="91"/>
        <v>9.6888999999999985</v>
      </c>
      <c r="D358" s="95">
        <v>2.5</v>
      </c>
      <c r="E358" s="95">
        <v>1.7</v>
      </c>
      <c r="F358" s="399">
        <v>149.9</v>
      </c>
      <c r="G358" s="116">
        <f t="shared" si="93"/>
        <v>0.14990000000000001</v>
      </c>
      <c r="H358" s="399">
        <v>542</v>
      </c>
      <c r="I358" s="399">
        <v>984.2</v>
      </c>
      <c r="J358" s="116">
        <f t="shared" si="99"/>
        <v>0.98420000000000007</v>
      </c>
      <c r="K358" s="323">
        <f t="shared" si="94"/>
        <v>0.54200000000000004</v>
      </c>
      <c r="L358" s="359">
        <v>0</v>
      </c>
      <c r="M358" s="95">
        <f t="shared" si="95"/>
        <v>0</v>
      </c>
      <c r="N358" s="123">
        <f t="shared" si="96"/>
        <v>0</v>
      </c>
      <c r="O358" s="164">
        <f>D358-E358</f>
        <v>0.8</v>
      </c>
      <c r="P358" s="351">
        <v>12.75</v>
      </c>
      <c r="Q358" s="178">
        <f>G358+N358+O358</f>
        <v>0.94990000000000008</v>
      </c>
      <c r="R358" s="178">
        <f t="shared" si="92"/>
        <v>0.98420000000000007</v>
      </c>
      <c r="S358" s="182">
        <f t="shared" si="100"/>
        <v>1.9341000000000002</v>
      </c>
      <c r="T358" s="11"/>
      <c r="U358" s="27"/>
    </row>
    <row r="359" spans="1:21" s="15" customFormat="1" ht="16.5" customHeight="1" x14ac:dyDescent="0.2">
      <c r="A359" s="188">
        <v>41212</v>
      </c>
      <c r="B359" s="116">
        <v>10.641</v>
      </c>
      <c r="C359" s="95">
        <f t="shared" si="91"/>
        <v>9.3659999999999997</v>
      </c>
      <c r="D359" s="95">
        <v>2.5</v>
      </c>
      <c r="E359" s="95">
        <v>1.7</v>
      </c>
      <c r="F359" s="398">
        <v>145.6</v>
      </c>
      <c r="G359" s="116">
        <f t="shared" si="93"/>
        <v>0.14560000000000001</v>
      </c>
      <c r="H359" s="398">
        <v>606</v>
      </c>
      <c r="I359" s="398">
        <v>329.4</v>
      </c>
      <c r="J359" s="116">
        <f t="shared" si="99"/>
        <v>0.32939999999999997</v>
      </c>
      <c r="K359" s="323">
        <f t="shared" si="94"/>
        <v>0.60599999999999998</v>
      </c>
      <c r="L359" s="359">
        <v>0</v>
      </c>
      <c r="M359" s="95">
        <f t="shared" si="95"/>
        <v>0</v>
      </c>
      <c r="N359" s="123">
        <f t="shared" si="96"/>
        <v>0</v>
      </c>
      <c r="O359" s="164">
        <f>D359-E359</f>
        <v>0.8</v>
      </c>
      <c r="P359" s="351">
        <v>12.15</v>
      </c>
      <c r="Q359" s="178">
        <f>G359+N359+O359</f>
        <v>0.9456</v>
      </c>
      <c r="R359" s="178">
        <f t="shared" si="92"/>
        <v>0.32939999999999997</v>
      </c>
      <c r="S359" s="182">
        <f t="shared" si="100"/>
        <v>1.2749999999999999</v>
      </c>
      <c r="T359" s="11"/>
      <c r="U359" s="27"/>
    </row>
    <row r="360" spans="1:21" s="15" customFormat="1" ht="16.5" customHeight="1" thickBot="1" x14ac:dyDescent="0.25">
      <c r="A360" s="189">
        <v>41213</v>
      </c>
      <c r="B360" s="152">
        <v>11.589</v>
      </c>
      <c r="C360" s="153">
        <f t="shared" si="91"/>
        <v>10.203200000000001</v>
      </c>
      <c r="D360" s="153">
        <v>2.5</v>
      </c>
      <c r="E360" s="153">
        <v>1.7</v>
      </c>
      <c r="F360" s="400">
        <v>176.3</v>
      </c>
      <c r="G360" s="152">
        <f t="shared" si="93"/>
        <v>0.17630000000000001</v>
      </c>
      <c r="H360" s="400">
        <v>606</v>
      </c>
      <c r="I360" s="400">
        <v>409.5</v>
      </c>
      <c r="J360" s="303">
        <f t="shared" si="99"/>
        <v>0.40949999999999998</v>
      </c>
      <c r="K360" s="324">
        <f t="shared" si="94"/>
        <v>0.60599999999999998</v>
      </c>
      <c r="L360" s="362">
        <v>0</v>
      </c>
      <c r="M360" s="153">
        <f t="shared" si="95"/>
        <v>0</v>
      </c>
      <c r="N360" s="156">
        <f t="shared" si="96"/>
        <v>0</v>
      </c>
      <c r="O360" s="169">
        <f t="shared" si="97"/>
        <v>0.8</v>
      </c>
      <c r="P360" s="373">
        <v>11.59</v>
      </c>
      <c r="Q360" s="190">
        <f t="shared" si="98"/>
        <v>0.97630000000000006</v>
      </c>
      <c r="R360" s="190">
        <f t="shared" si="92"/>
        <v>0.40949999999999998</v>
      </c>
      <c r="S360" s="191">
        <f t="shared" si="100"/>
        <v>1.3858000000000001</v>
      </c>
      <c r="T360" s="11"/>
      <c r="U360" s="27"/>
    </row>
    <row r="361" spans="1:21" s="15" customFormat="1" ht="13.5" thickBot="1" x14ac:dyDescent="0.25">
      <c r="A361" s="171"/>
      <c r="B361" s="331"/>
      <c r="C361" s="246"/>
      <c r="D361" s="203"/>
      <c r="E361" s="203"/>
      <c r="F361" s="327"/>
      <c r="G361" s="173"/>
      <c r="H361" s="315"/>
      <c r="I361" s="315"/>
      <c r="J361" s="246"/>
      <c r="K361" s="315"/>
      <c r="L361" s="374"/>
      <c r="M361" s="246"/>
      <c r="N361" s="171"/>
      <c r="O361" s="173"/>
      <c r="P361" s="349"/>
      <c r="Q361" s="246"/>
      <c r="R361" s="246"/>
      <c r="S361" s="246"/>
      <c r="T361" s="11"/>
      <c r="U361" s="27"/>
    </row>
    <row r="362" spans="1:21" s="15" customFormat="1" ht="33" customHeight="1" x14ac:dyDescent="0.2">
      <c r="A362" s="422" t="s">
        <v>0</v>
      </c>
      <c r="B362" s="436" t="s">
        <v>84</v>
      </c>
      <c r="C362" s="422" t="s">
        <v>7</v>
      </c>
      <c r="D362" s="422" t="s">
        <v>9</v>
      </c>
      <c r="E362" s="422" t="s">
        <v>32</v>
      </c>
      <c r="F362" s="438" t="s">
        <v>12</v>
      </c>
      <c r="G362" s="422" t="s">
        <v>12</v>
      </c>
      <c r="H362" s="438" t="s">
        <v>11</v>
      </c>
      <c r="I362" s="325" t="s">
        <v>73</v>
      </c>
      <c r="J362" s="422" t="s">
        <v>82</v>
      </c>
      <c r="K362" s="438" t="s">
        <v>74</v>
      </c>
      <c r="L362" s="440" t="s">
        <v>15</v>
      </c>
      <c r="M362" s="422" t="s">
        <v>75</v>
      </c>
      <c r="N362" s="422" t="s">
        <v>76</v>
      </c>
      <c r="O362" s="431" t="s">
        <v>77</v>
      </c>
      <c r="P362" s="434" t="s">
        <v>85</v>
      </c>
      <c r="Q362" s="422" t="s">
        <v>79</v>
      </c>
      <c r="R362" s="422" t="s">
        <v>80</v>
      </c>
      <c r="S362" s="422" t="s">
        <v>81</v>
      </c>
      <c r="T362" s="11"/>
      <c r="U362" s="27"/>
    </row>
    <row r="363" spans="1:21" s="15" customFormat="1" ht="11.25" customHeight="1" x14ac:dyDescent="0.2">
      <c r="A363" s="423"/>
      <c r="B363" s="437"/>
      <c r="C363" s="423"/>
      <c r="D363" s="425"/>
      <c r="E363" s="425"/>
      <c r="F363" s="439"/>
      <c r="G363" s="425"/>
      <c r="H363" s="439"/>
      <c r="I363" s="326"/>
      <c r="J363" s="423"/>
      <c r="K363" s="439"/>
      <c r="L363" s="441"/>
      <c r="M363" s="423"/>
      <c r="N363" s="423"/>
      <c r="O363" s="432"/>
      <c r="P363" s="435"/>
      <c r="Q363" s="423"/>
      <c r="R363" s="423"/>
      <c r="S363" s="423"/>
      <c r="T363" s="11"/>
      <c r="U363" s="27"/>
    </row>
    <row r="364" spans="1:21" s="15" customFormat="1" ht="12" customHeight="1" thickBot="1" x14ac:dyDescent="0.25">
      <c r="A364" s="442"/>
      <c r="B364" s="437"/>
      <c r="C364" s="423"/>
      <c r="D364" s="425"/>
      <c r="E364" s="425"/>
      <c r="F364" s="439"/>
      <c r="G364" s="425"/>
      <c r="H364" s="439"/>
      <c r="I364" s="326"/>
      <c r="J364" s="423"/>
      <c r="K364" s="439"/>
      <c r="L364" s="441"/>
      <c r="M364" s="423"/>
      <c r="N364" s="442"/>
      <c r="O364" s="432"/>
      <c r="P364" s="435"/>
      <c r="Q364" s="423"/>
      <c r="R364" s="423"/>
      <c r="S364" s="423"/>
      <c r="T364" s="11"/>
      <c r="U364" s="27"/>
    </row>
    <row r="365" spans="1:21" s="15" customFormat="1" ht="16.5" customHeight="1" x14ac:dyDescent="0.2">
      <c r="A365" s="226">
        <v>41214</v>
      </c>
      <c r="B365" s="118">
        <v>11.782</v>
      </c>
      <c r="C365" s="119">
        <f t="shared" ref="C365:C394" si="101">B365-S365</f>
        <v>10.368505000000001</v>
      </c>
      <c r="D365" s="119">
        <v>2.2999999999999998</v>
      </c>
      <c r="E365" s="94">
        <v>1.6</v>
      </c>
      <c r="F365" s="358">
        <v>128.66</v>
      </c>
      <c r="G365" s="118">
        <f>F365/1000</f>
        <v>0.12866</v>
      </c>
      <c r="H365" s="358">
        <v>554</v>
      </c>
      <c r="I365" s="358">
        <v>584.83500000000004</v>
      </c>
      <c r="J365" s="118">
        <f>I365/1000</f>
        <v>0.58483499999999999</v>
      </c>
      <c r="K365" s="322">
        <f>H365/1000</f>
        <v>0.55400000000000005</v>
      </c>
      <c r="L365" s="357">
        <v>0</v>
      </c>
      <c r="M365" s="119">
        <f>L365/1000</f>
        <v>0</v>
      </c>
      <c r="N365" s="120">
        <f>M365*0.05</f>
        <v>0</v>
      </c>
      <c r="O365" s="161">
        <f>D365-E365</f>
        <v>0.69999999999999973</v>
      </c>
      <c r="P365" s="372">
        <v>11.2</v>
      </c>
      <c r="Q365" s="177">
        <f>G365+N365+O365</f>
        <v>0.82865999999999973</v>
      </c>
      <c r="R365" s="223">
        <f t="shared" ref="R365:R394" si="102">IF(J365&lt;N365, "0.00", J365-N365)</f>
        <v>0.58483499999999999</v>
      </c>
      <c r="S365" s="181">
        <f>Q365+R365</f>
        <v>1.4134949999999997</v>
      </c>
      <c r="T365" s="11"/>
      <c r="U365" s="27"/>
    </row>
    <row r="366" spans="1:21" s="15" customFormat="1" ht="16.5" customHeight="1" x14ac:dyDescent="0.2">
      <c r="A366" s="188">
        <v>41215</v>
      </c>
      <c r="B366" s="116">
        <v>11.458</v>
      </c>
      <c r="C366" s="95">
        <f t="shared" si="101"/>
        <v>10.042098000000001</v>
      </c>
      <c r="D366" s="95">
        <v>2.2999999999999998</v>
      </c>
      <c r="E366" s="95">
        <v>1.6</v>
      </c>
      <c r="F366" s="360">
        <v>153.33600000000001</v>
      </c>
      <c r="G366" s="116">
        <f t="shared" ref="G366:G394" si="103">F366/1000</f>
        <v>0.153336</v>
      </c>
      <c r="H366" s="360">
        <v>998</v>
      </c>
      <c r="I366" s="360">
        <v>562.56600000000003</v>
      </c>
      <c r="J366" s="116">
        <f t="shared" ref="J366:J394" si="104">I366/1000</f>
        <v>0.56256600000000001</v>
      </c>
      <c r="K366" s="323">
        <f t="shared" ref="K366:K394" si="105">H366/1000</f>
        <v>0.998</v>
      </c>
      <c r="L366" s="359">
        <v>0</v>
      </c>
      <c r="M366" s="95">
        <f t="shared" ref="M366:M394" si="106">L366/1000</f>
        <v>0</v>
      </c>
      <c r="N366" s="123">
        <f t="shared" ref="N366:N394" si="107">M366*0.05</f>
        <v>0</v>
      </c>
      <c r="O366" s="164">
        <f t="shared" ref="O366:O394" si="108">D366-E366</f>
        <v>0.69999999999999973</v>
      </c>
      <c r="P366" s="351">
        <v>11.48</v>
      </c>
      <c r="Q366" s="178">
        <f t="shared" ref="Q366:Q394" si="109">G366+N366+O366</f>
        <v>0.85333599999999976</v>
      </c>
      <c r="R366" s="178">
        <f t="shared" si="102"/>
        <v>0.56256600000000001</v>
      </c>
      <c r="S366" s="182">
        <f>Q366+R366</f>
        <v>1.4159019999999998</v>
      </c>
      <c r="T366" s="11"/>
      <c r="U366" s="27"/>
    </row>
    <row r="367" spans="1:21" s="15" customFormat="1" ht="16.5" customHeight="1" x14ac:dyDescent="0.2">
      <c r="A367" s="188">
        <v>41216</v>
      </c>
      <c r="B367" s="116">
        <v>11.747</v>
      </c>
      <c r="C367" s="95">
        <f t="shared" si="101"/>
        <v>10.413648999999999</v>
      </c>
      <c r="D367" s="95">
        <v>2.2999999999999998</v>
      </c>
      <c r="E367" s="95">
        <v>1.6</v>
      </c>
      <c r="F367" s="360">
        <v>87.885000000000005</v>
      </c>
      <c r="G367" s="116">
        <f t="shared" si="103"/>
        <v>8.7885000000000005E-2</v>
      </c>
      <c r="H367" s="360">
        <v>998</v>
      </c>
      <c r="I367" s="360">
        <v>545.46600000000001</v>
      </c>
      <c r="J367" s="116">
        <f t="shared" si="104"/>
        <v>0.54546600000000001</v>
      </c>
      <c r="K367" s="323">
        <f t="shared" si="105"/>
        <v>0.998</v>
      </c>
      <c r="L367" s="359">
        <v>0</v>
      </c>
      <c r="M367" s="95">
        <f t="shared" si="106"/>
        <v>0</v>
      </c>
      <c r="N367" s="123">
        <f t="shared" si="107"/>
        <v>0</v>
      </c>
      <c r="O367" s="164">
        <f t="shared" si="108"/>
        <v>0.69999999999999973</v>
      </c>
      <c r="P367" s="351">
        <v>10.93</v>
      </c>
      <c r="Q367" s="178">
        <f t="shared" si="109"/>
        <v>0.78788499999999972</v>
      </c>
      <c r="R367" s="178">
        <f t="shared" si="102"/>
        <v>0.54546600000000001</v>
      </c>
      <c r="S367" s="182">
        <f t="shared" ref="S367:S394" si="110">Q367+R367</f>
        <v>1.3333509999999997</v>
      </c>
      <c r="T367" s="11"/>
      <c r="U367" s="27"/>
    </row>
    <row r="368" spans="1:21" s="15" customFormat="1" ht="16.5" customHeight="1" x14ac:dyDescent="0.2">
      <c r="A368" s="188">
        <v>41217</v>
      </c>
      <c r="B368" s="116">
        <v>11.16</v>
      </c>
      <c r="C368" s="95">
        <f t="shared" si="101"/>
        <v>9.7787600000000001</v>
      </c>
      <c r="D368" s="95">
        <v>2.2999999999999998</v>
      </c>
      <c r="E368" s="95">
        <v>1.6</v>
      </c>
      <c r="F368" s="360">
        <v>90.34</v>
      </c>
      <c r="G368" s="116">
        <f t="shared" si="103"/>
        <v>9.0340000000000004E-2</v>
      </c>
      <c r="H368" s="360">
        <v>33</v>
      </c>
      <c r="I368" s="360">
        <v>590.9</v>
      </c>
      <c r="J368" s="116">
        <f t="shared" si="104"/>
        <v>0.59089999999999998</v>
      </c>
      <c r="K368" s="323">
        <f t="shared" si="105"/>
        <v>3.3000000000000002E-2</v>
      </c>
      <c r="L368" s="359">
        <v>0</v>
      </c>
      <c r="M368" s="95">
        <f t="shared" si="106"/>
        <v>0</v>
      </c>
      <c r="N368" s="123">
        <f t="shared" si="107"/>
        <v>0</v>
      </c>
      <c r="O368" s="164">
        <f t="shared" si="108"/>
        <v>0.69999999999999973</v>
      </c>
      <c r="P368" s="351">
        <v>10.75</v>
      </c>
      <c r="Q368" s="178">
        <f t="shared" si="109"/>
        <v>0.79033999999999971</v>
      </c>
      <c r="R368" s="178">
        <f t="shared" si="102"/>
        <v>0.59089999999999998</v>
      </c>
      <c r="S368" s="182">
        <f t="shared" si="110"/>
        <v>1.3812399999999996</v>
      </c>
      <c r="T368" s="11"/>
      <c r="U368" s="27"/>
    </row>
    <row r="369" spans="1:21" s="15" customFormat="1" ht="16.5" customHeight="1" x14ac:dyDescent="0.2">
      <c r="A369" s="188">
        <v>41218</v>
      </c>
      <c r="B369" s="116">
        <v>10.241</v>
      </c>
      <c r="C369" s="95">
        <f t="shared" si="101"/>
        <v>9.4065849999999998</v>
      </c>
      <c r="D369" s="95">
        <v>2.2999999999999998</v>
      </c>
      <c r="E369" s="95">
        <v>1.6</v>
      </c>
      <c r="F369" s="360">
        <v>134.41499999999999</v>
      </c>
      <c r="G369" s="116">
        <f t="shared" si="103"/>
        <v>0.13441499999999998</v>
      </c>
      <c r="H369" s="360">
        <v>303</v>
      </c>
      <c r="I369" s="360">
        <v>0</v>
      </c>
      <c r="J369" s="116">
        <f t="shared" si="104"/>
        <v>0</v>
      </c>
      <c r="K369" s="323">
        <f t="shared" si="105"/>
        <v>0.30299999999999999</v>
      </c>
      <c r="L369" s="359">
        <v>0</v>
      </c>
      <c r="M369" s="95">
        <f t="shared" si="106"/>
        <v>0</v>
      </c>
      <c r="N369" s="123">
        <f t="shared" si="107"/>
        <v>0</v>
      </c>
      <c r="O369" s="164">
        <f t="shared" si="108"/>
        <v>0.69999999999999973</v>
      </c>
      <c r="P369" s="351">
        <v>10.61</v>
      </c>
      <c r="Q369" s="178">
        <f t="shared" si="109"/>
        <v>0.83441499999999968</v>
      </c>
      <c r="R369" s="178">
        <f t="shared" si="102"/>
        <v>0</v>
      </c>
      <c r="S369" s="182">
        <f t="shared" si="110"/>
        <v>0.83441499999999968</v>
      </c>
      <c r="T369" s="11"/>
      <c r="U369" s="27"/>
    </row>
    <row r="370" spans="1:21" s="15" customFormat="1" ht="16.5" customHeight="1" x14ac:dyDescent="0.2">
      <c r="A370" s="188">
        <v>41219</v>
      </c>
      <c r="B370" s="116">
        <v>11.2</v>
      </c>
      <c r="C370" s="95">
        <f t="shared" si="101"/>
        <v>9.842333</v>
      </c>
      <c r="D370" s="95">
        <v>2.2999999999999998</v>
      </c>
      <c r="E370" s="95">
        <v>1.6</v>
      </c>
      <c r="F370" s="360">
        <v>110.967</v>
      </c>
      <c r="G370" s="116">
        <f t="shared" si="103"/>
        <v>0.110967</v>
      </c>
      <c r="H370" s="360">
        <v>457</v>
      </c>
      <c r="I370" s="360">
        <v>546.70000000000005</v>
      </c>
      <c r="J370" s="116">
        <f t="shared" si="104"/>
        <v>0.54670000000000007</v>
      </c>
      <c r="K370" s="323">
        <f t="shared" si="105"/>
        <v>0.45700000000000002</v>
      </c>
      <c r="L370" s="359">
        <v>0</v>
      </c>
      <c r="M370" s="95">
        <f t="shared" si="106"/>
        <v>0</v>
      </c>
      <c r="N370" s="123">
        <f t="shared" si="107"/>
        <v>0</v>
      </c>
      <c r="O370" s="164">
        <f t="shared" si="108"/>
        <v>0.69999999999999973</v>
      </c>
      <c r="P370" s="351">
        <v>10.42</v>
      </c>
      <c r="Q370" s="178">
        <f t="shared" si="109"/>
        <v>0.81096699999999977</v>
      </c>
      <c r="R370" s="178">
        <f t="shared" si="102"/>
        <v>0.54670000000000007</v>
      </c>
      <c r="S370" s="182">
        <f t="shared" si="110"/>
        <v>1.3576669999999997</v>
      </c>
      <c r="T370" s="11"/>
      <c r="U370" s="27"/>
    </row>
    <row r="371" spans="1:21" s="15" customFormat="1" ht="16.5" customHeight="1" x14ac:dyDescent="0.2">
      <c r="A371" s="188">
        <v>41220</v>
      </c>
      <c r="B371" s="116">
        <v>11.051</v>
      </c>
      <c r="C371" s="95">
        <f t="shared" si="101"/>
        <v>9.8538190000000014</v>
      </c>
      <c r="D371" s="95">
        <v>2.2999999999999998</v>
      </c>
      <c r="E371" s="95">
        <v>1.6</v>
      </c>
      <c r="F371" s="360">
        <v>168.58099999999999</v>
      </c>
      <c r="G371" s="116">
        <f t="shared" si="103"/>
        <v>0.16858099999999998</v>
      </c>
      <c r="H371" s="360">
        <v>319</v>
      </c>
      <c r="I371" s="360">
        <v>328.6</v>
      </c>
      <c r="J371" s="116">
        <f t="shared" si="104"/>
        <v>0.3286</v>
      </c>
      <c r="K371" s="323">
        <f t="shared" si="105"/>
        <v>0.31900000000000001</v>
      </c>
      <c r="L371" s="359">
        <v>0</v>
      </c>
      <c r="M371" s="95">
        <f t="shared" si="106"/>
        <v>0</v>
      </c>
      <c r="N371" s="123">
        <f t="shared" si="107"/>
        <v>0</v>
      </c>
      <c r="O371" s="164">
        <f t="shared" si="108"/>
        <v>0.69999999999999973</v>
      </c>
      <c r="P371" s="351">
        <v>10.47</v>
      </c>
      <c r="Q371" s="178">
        <f t="shared" si="109"/>
        <v>0.86858099999999971</v>
      </c>
      <c r="R371" s="178">
        <f t="shared" si="102"/>
        <v>0.3286</v>
      </c>
      <c r="S371" s="182">
        <f t="shared" si="110"/>
        <v>1.1971809999999996</v>
      </c>
      <c r="T371" s="11"/>
      <c r="U371" s="27"/>
    </row>
    <row r="372" spans="1:21" s="15" customFormat="1" ht="16.5" customHeight="1" x14ac:dyDescent="0.2">
      <c r="A372" s="188">
        <v>41221</v>
      </c>
      <c r="B372" s="116">
        <v>10.752000000000001</v>
      </c>
      <c r="C372" s="95">
        <f t="shared" si="101"/>
        <v>9.8098840000000003</v>
      </c>
      <c r="D372" s="95">
        <v>2.2999999999999998</v>
      </c>
      <c r="E372" s="95">
        <v>1.6</v>
      </c>
      <c r="F372" s="360">
        <v>105.316</v>
      </c>
      <c r="G372" s="116">
        <f t="shared" si="103"/>
        <v>0.10531600000000001</v>
      </c>
      <c r="H372" s="360">
        <v>9</v>
      </c>
      <c r="I372" s="360">
        <v>136.80000000000001</v>
      </c>
      <c r="J372" s="116">
        <f t="shared" si="104"/>
        <v>0.1368</v>
      </c>
      <c r="K372" s="323">
        <f t="shared" si="105"/>
        <v>8.9999999999999993E-3</v>
      </c>
      <c r="L372" s="359">
        <v>0</v>
      </c>
      <c r="M372" s="95">
        <f t="shared" si="106"/>
        <v>0</v>
      </c>
      <c r="N372" s="123">
        <f t="shared" si="107"/>
        <v>0</v>
      </c>
      <c r="O372" s="164">
        <f t="shared" si="108"/>
        <v>0.69999999999999973</v>
      </c>
      <c r="P372" s="351">
        <v>10.88</v>
      </c>
      <c r="Q372" s="178">
        <f t="shared" si="109"/>
        <v>0.8053159999999997</v>
      </c>
      <c r="R372" s="178">
        <f t="shared" si="102"/>
        <v>0.1368</v>
      </c>
      <c r="S372" s="182">
        <f t="shared" si="110"/>
        <v>0.94211599999999973</v>
      </c>
      <c r="T372" s="11"/>
      <c r="U372" s="27"/>
    </row>
    <row r="373" spans="1:21" s="15" customFormat="1" ht="16.5" customHeight="1" x14ac:dyDescent="0.2">
      <c r="A373" s="188">
        <v>41222</v>
      </c>
      <c r="B373" s="116">
        <v>11.792</v>
      </c>
      <c r="C373" s="95">
        <f t="shared" si="101"/>
        <v>10.312267</v>
      </c>
      <c r="D373" s="95">
        <v>2.2999999999999998</v>
      </c>
      <c r="E373" s="95">
        <v>1.6</v>
      </c>
      <c r="F373" s="360">
        <v>160.333</v>
      </c>
      <c r="G373" s="116">
        <f t="shared" si="103"/>
        <v>0.160333</v>
      </c>
      <c r="H373" s="360">
        <v>619</v>
      </c>
      <c r="I373" s="360">
        <v>619.4</v>
      </c>
      <c r="J373" s="116">
        <f t="shared" si="104"/>
        <v>0.61939999999999995</v>
      </c>
      <c r="K373" s="323">
        <f t="shared" si="105"/>
        <v>0.61899999999999999</v>
      </c>
      <c r="L373" s="359">
        <v>0</v>
      </c>
      <c r="M373" s="95">
        <f t="shared" si="106"/>
        <v>0</v>
      </c>
      <c r="N373" s="123">
        <f t="shared" si="107"/>
        <v>0</v>
      </c>
      <c r="O373" s="164">
        <f t="shared" si="108"/>
        <v>0.69999999999999973</v>
      </c>
      <c r="P373" s="351">
        <v>10.51</v>
      </c>
      <c r="Q373" s="178">
        <f t="shared" si="109"/>
        <v>0.86033299999999979</v>
      </c>
      <c r="R373" s="178">
        <f t="shared" si="102"/>
        <v>0.61939999999999995</v>
      </c>
      <c r="S373" s="182">
        <f t="shared" si="110"/>
        <v>1.4797329999999997</v>
      </c>
      <c r="T373" s="11"/>
      <c r="U373" s="27"/>
    </row>
    <row r="374" spans="1:21" s="15" customFormat="1" ht="16.5" customHeight="1" x14ac:dyDescent="0.2">
      <c r="A374" s="188">
        <v>41223</v>
      </c>
      <c r="B374" s="116">
        <v>10.772</v>
      </c>
      <c r="C374" s="95">
        <f t="shared" si="101"/>
        <v>9.3683080000000007</v>
      </c>
      <c r="D374" s="95">
        <v>2.2999999999999998</v>
      </c>
      <c r="E374" s="95">
        <v>1.6</v>
      </c>
      <c r="F374" s="360">
        <v>146.59200000000001</v>
      </c>
      <c r="G374" s="116">
        <f t="shared" si="103"/>
        <v>0.146592</v>
      </c>
      <c r="H374" s="360">
        <v>540</v>
      </c>
      <c r="I374" s="360">
        <v>557.1</v>
      </c>
      <c r="J374" s="116">
        <f t="shared" si="104"/>
        <v>0.55710000000000004</v>
      </c>
      <c r="K374" s="323">
        <f t="shared" si="105"/>
        <v>0.54</v>
      </c>
      <c r="L374" s="359">
        <v>0</v>
      </c>
      <c r="M374" s="95">
        <f t="shared" si="106"/>
        <v>0</v>
      </c>
      <c r="N374" s="123">
        <f t="shared" si="107"/>
        <v>0</v>
      </c>
      <c r="O374" s="164">
        <f t="shared" si="108"/>
        <v>0.69999999999999973</v>
      </c>
      <c r="P374" s="351">
        <v>10.08</v>
      </c>
      <c r="Q374" s="178">
        <f t="shared" si="109"/>
        <v>0.84659199999999979</v>
      </c>
      <c r="R374" s="178">
        <f t="shared" si="102"/>
        <v>0.55710000000000004</v>
      </c>
      <c r="S374" s="182">
        <f t="shared" si="110"/>
        <v>1.4036919999999999</v>
      </c>
      <c r="T374" s="11"/>
      <c r="U374" s="27"/>
    </row>
    <row r="375" spans="1:21" s="15" customFormat="1" ht="16.5" customHeight="1" x14ac:dyDescent="0.2">
      <c r="A375" s="188">
        <v>41224</v>
      </c>
      <c r="B375" s="116">
        <v>10.589</v>
      </c>
      <c r="C375" s="95">
        <f t="shared" si="101"/>
        <v>9.1733370000000001</v>
      </c>
      <c r="D375" s="95">
        <v>2.2999999999999998</v>
      </c>
      <c r="E375" s="95">
        <v>1.6</v>
      </c>
      <c r="F375" s="360">
        <v>146.26300000000001</v>
      </c>
      <c r="G375" s="116">
        <f t="shared" si="103"/>
        <v>0.146263</v>
      </c>
      <c r="H375" s="360">
        <v>670</v>
      </c>
      <c r="I375" s="360">
        <v>569.4</v>
      </c>
      <c r="J375" s="116">
        <f t="shared" si="104"/>
        <v>0.56940000000000002</v>
      </c>
      <c r="K375" s="323">
        <f t="shared" si="105"/>
        <v>0.67</v>
      </c>
      <c r="L375" s="359">
        <v>0</v>
      </c>
      <c r="M375" s="95">
        <f t="shared" si="106"/>
        <v>0</v>
      </c>
      <c r="N375" s="123">
        <f t="shared" si="107"/>
        <v>0</v>
      </c>
      <c r="O375" s="164">
        <f t="shared" si="108"/>
        <v>0.69999999999999973</v>
      </c>
      <c r="P375" s="351">
        <v>9.7100000000000009</v>
      </c>
      <c r="Q375" s="178">
        <f t="shared" si="109"/>
        <v>0.84626299999999977</v>
      </c>
      <c r="R375" s="178">
        <f t="shared" si="102"/>
        <v>0.56940000000000002</v>
      </c>
      <c r="S375" s="182">
        <f t="shared" si="110"/>
        <v>1.4156629999999999</v>
      </c>
      <c r="T375" s="11"/>
      <c r="U375" s="27"/>
    </row>
    <row r="376" spans="1:21" s="15" customFormat="1" ht="16.5" customHeight="1" x14ac:dyDescent="0.2">
      <c r="A376" s="188">
        <v>41225</v>
      </c>
      <c r="B376" s="116">
        <v>12.356999999999999</v>
      </c>
      <c r="C376" s="95">
        <f t="shared" si="101"/>
        <v>10.623007999999999</v>
      </c>
      <c r="D376" s="95">
        <v>2.2999999999999998</v>
      </c>
      <c r="E376" s="95">
        <v>1.6</v>
      </c>
      <c r="F376" s="360">
        <v>121.69199999999999</v>
      </c>
      <c r="G376" s="116">
        <f t="shared" si="103"/>
        <v>0.12169199999999999</v>
      </c>
      <c r="H376" s="360">
        <v>754</v>
      </c>
      <c r="I376" s="360">
        <v>912.3</v>
      </c>
      <c r="J376" s="116">
        <f t="shared" si="104"/>
        <v>0.9123</v>
      </c>
      <c r="K376" s="323">
        <f t="shared" si="105"/>
        <v>0.754</v>
      </c>
      <c r="L376" s="359">
        <v>0</v>
      </c>
      <c r="M376" s="95">
        <f t="shared" si="106"/>
        <v>0</v>
      </c>
      <c r="N376" s="123">
        <f t="shared" si="107"/>
        <v>0</v>
      </c>
      <c r="O376" s="164">
        <f t="shared" si="108"/>
        <v>0.69999999999999973</v>
      </c>
      <c r="P376" s="351">
        <v>11.19</v>
      </c>
      <c r="Q376" s="178">
        <f t="shared" si="109"/>
        <v>0.82169199999999976</v>
      </c>
      <c r="R376" s="178">
        <f t="shared" si="102"/>
        <v>0.9123</v>
      </c>
      <c r="S376" s="182">
        <f t="shared" si="110"/>
        <v>1.7339919999999998</v>
      </c>
      <c r="T376" s="11"/>
      <c r="U376" s="27"/>
    </row>
    <row r="377" spans="1:21" s="15" customFormat="1" ht="16.5" customHeight="1" x14ac:dyDescent="0.2">
      <c r="A377" s="188">
        <v>41226</v>
      </c>
      <c r="B377" s="116">
        <v>11.082000000000001</v>
      </c>
      <c r="C377" s="95">
        <f t="shared" si="101"/>
        <v>9.8649950000000004</v>
      </c>
      <c r="D377" s="95">
        <v>2.2999999999999998</v>
      </c>
      <c r="E377" s="95">
        <v>1.6</v>
      </c>
      <c r="F377" s="360">
        <v>101.005</v>
      </c>
      <c r="G377" s="116">
        <f t="shared" si="103"/>
        <v>0.101005</v>
      </c>
      <c r="H377" s="360">
        <v>410</v>
      </c>
      <c r="I377" s="360">
        <v>416</v>
      </c>
      <c r="J377" s="116">
        <f t="shared" si="104"/>
        <v>0.41599999999999998</v>
      </c>
      <c r="K377" s="323">
        <f t="shared" si="105"/>
        <v>0.41</v>
      </c>
      <c r="L377" s="359">
        <v>0</v>
      </c>
      <c r="M377" s="95">
        <f t="shared" si="106"/>
        <v>0</v>
      </c>
      <c r="N377" s="123">
        <f t="shared" si="107"/>
        <v>0</v>
      </c>
      <c r="O377" s="164">
        <f t="shared" si="108"/>
        <v>0.69999999999999973</v>
      </c>
      <c r="P377" s="351">
        <v>10.57</v>
      </c>
      <c r="Q377" s="178">
        <f t="shared" si="109"/>
        <v>0.80100499999999974</v>
      </c>
      <c r="R377" s="178">
        <f t="shared" si="102"/>
        <v>0.41599999999999998</v>
      </c>
      <c r="S377" s="182">
        <f t="shared" si="110"/>
        <v>1.2170049999999997</v>
      </c>
      <c r="T377" s="11"/>
      <c r="U377" s="27"/>
    </row>
    <row r="378" spans="1:21" s="15" customFormat="1" ht="16.5" customHeight="1" x14ac:dyDescent="0.2">
      <c r="A378" s="188">
        <v>41227</v>
      </c>
      <c r="B378" s="116">
        <v>10.917999999999999</v>
      </c>
      <c r="C378" s="95">
        <f t="shared" si="101"/>
        <v>9.7591950000000001</v>
      </c>
      <c r="D378" s="95">
        <v>2.2999999999999998</v>
      </c>
      <c r="E378" s="95">
        <v>1.6</v>
      </c>
      <c r="F378" s="360">
        <v>104.30500000000001</v>
      </c>
      <c r="G378" s="116">
        <f t="shared" si="103"/>
        <v>0.10430500000000001</v>
      </c>
      <c r="H378" s="360">
        <v>406</v>
      </c>
      <c r="I378" s="360">
        <v>354.5</v>
      </c>
      <c r="J378" s="116">
        <f t="shared" si="104"/>
        <v>0.35449999999999998</v>
      </c>
      <c r="K378" s="323">
        <f t="shared" si="105"/>
        <v>0.40600000000000003</v>
      </c>
      <c r="L378" s="359">
        <v>0</v>
      </c>
      <c r="M378" s="95">
        <f t="shared" si="106"/>
        <v>0</v>
      </c>
      <c r="N378" s="123">
        <f t="shared" si="107"/>
        <v>0</v>
      </c>
      <c r="O378" s="164">
        <f t="shared" si="108"/>
        <v>0.69999999999999973</v>
      </c>
      <c r="P378" s="351">
        <v>10.3</v>
      </c>
      <c r="Q378" s="178">
        <f t="shared" si="109"/>
        <v>0.80430499999999971</v>
      </c>
      <c r="R378" s="178">
        <f t="shared" si="102"/>
        <v>0.35449999999999998</v>
      </c>
      <c r="S378" s="182">
        <f t="shared" si="110"/>
        <v>1.1588049999999996</v>
      </c>
      <c r="T378" s="11"/>
      <c r="U378" s="27"/>
    </row>
    <row r="379" spans="1:21" s="15" customFormat="1" ht="16.5" customHeight="1" x14ac:dyDescent="0.2">
      <c r="A379" s="188">
        <v>41228</v>
      </c>
      <c r="B379" s="116">
        <v>10.433</v>
      </c>
      <c r="C379" s="95">
        <f t="shared" si="101"/>
        <v>9.3658239999999999</v>
      </c>
      <c r="D379" s="95">
        <v>2.2999999999999998</v>
      </c>
      <c r="E379" s="95">
        <v>1.6</v>
      </c>
      <c r="F379" s="360">
        <v>118.376</v>
      </c>
      <c r="G379" s="116">
        <f t="shared" si="103"/>
        <v>0.11837600000000001</v>
      </c>
      <c r="H379" s="360">
        <v>409</v>
      </c>
      <c r="I379" s="360">
        <v>248.8</v>
      </c>
      <c r="J379" s="116">
        <f t="shared" si="104"/>
        <v>0.24880000000000002</v>
      </c>
      <c r="K379" s="323">
        <f t="shared" si="105"/>
        <v>0.40899999999999997</v>
      </c>
      <c r="L379" s="359">
        <v>0</v>
      </c>
      <c r="M379" s="95">
        <f t="shared" si="106"/>
        <v>0</v>
      </c>
      <c r="N379" s="123">
        <f t="shared" si="107"/>
        <v>0</v>
      </c>
      <c r="O379" s="164">
        <f t="shared" si="108"/>
        <v>0.69999999999999973</v>
      </c>
      <c r="P379" s="351">
        <v>10.62</v>
      </c>
      <c r="Q379" s="178">
        <f t="shared" si="109"/>
        <v>0.81837599999999977</v>
      </c>
      <c r="R379" s="178">
        <f t="shared" si="102"/>
        <v>0.24880000000000002</v>
      </c>
      <c r="S379" s="182">
        <f t="shared" si="110"/>
        <v>1.0671759999999999</v>
      </c>
      <c r="T379" s="11"/>
      <c r="U379" s="27"/>
    </row>
    <row r="380" spans="1:21" s="15" customFormat="1" ht="16.5" customHeight="1" x14ac:dyDescent="0.2">
      <c r="A380" s="188">
        <v>41229</v>
      </c>
      <c r="B380" s="116">
        <v>10.935</v>
      </c>
      <c r="C380" s="95">
        <f t="shared" si="101"/>
        <v>9.6017010000000003</v>
      </c>
      <c r="D380" s="95">
        <v>2.2999999999999998</v>
      </c>
      <c r="E380" s="95">
        <v>1.6</v>
      </c>
      <c r="F380" s="360">
        <v>173.19900000000001</v>
      </c>
      <c r="G380" s="116">
        <f t="shared" si="103"/>
        <v>0.17319900000000002</v>
      </c>
      <c r="H380" s="360">
        <v>589</v>
      </c>
      <c r="I380" s="360">
        <v>460.1</v>
      </c>
      <c r="J380" s="116">
        <f t="shared" si="104"/>
        <v>0.46010000000000001</v>
      </c>
      <c r="K380" s="323">
        <f t="shared" si="105"/>
        <v>0.58899999999999997</v>
      </c>
      <c r="L380" s="359">
        <v>0</v>
      </c>
      <c r="M380" s="95">
        <f t="shared" si="106"/>
        <v>0</v>
      </c>
      <c r="N380" s="123">
        <f t="shared" si="107"/>
        <v>0</v>
      </c>
      <c r="O380" s="164">
        <f t="shared" si="108"/>
        <v>0.69999999999999973</v>
      </c>
      <c r="P380" s="351">
        <v>10.17</v>
      </c>
      <c r="Q380" s="178">
        <f t="shared" si="109"/>
        <v>0.87319899999999973</v>
      </c>
      <c r="R380" s="178">
        <f t="shared" si="102"/>
        <v>0.46010000000000001</v>
      </c>
      <c r="S380" s="182">
        <f t="shared" si="110"/>
        <v>1.3332989999999998</v>
      </c>
      <c r="T380" s="11"/>
      <c r="U380" s="27"/>
    </row>
    <row r="381" spans="1:21" s="15" customFormat="1" ht="16.5" customHeight="1" x14ac:dyDescent="0.2">
      <c r="A381" s="188">
        <v>41230</v>
      </c>
      <c r="B381" s="116">
        <v>10.968999999999999</v>
      </c>
      <c r="C381" s="95">
        <f t="shared" si="101"/>
        <v>9.6724300000000003</v>
      </c>
      <c r="D381" s="95">
        <v>2.2999999999999998</v>
      </c>
      <c r="E381" s="95">
        <v>1.6</v>
      </c>
      <c r="F381" s="360">
        <v>117.77</v>
      </c>
      <c r="G381" s="116">
        <f t="shared" si="103"/>
        <v>0.11777</v>
      </c>
      <c r="H381" s="360">
        <v>583</v>
      </c>
      <c r="I381" s="360">
        <v>478.8</v>
      </c>
      <c r="J381" s="116">
        <f t="shared" si="104"/>
        <v>0.4788</v>
      </c>
      <c r="K381" s="323">
        <f t="shared" si="105"/>
        <v>0.58299999999999996</v>
      </c>
      <c r="L381" s="359">
        <v>0</v>
      </c>
      <c r="M381" s="95">
        <f t="shared" si="106"/>
        <v>0</v>
      </c>
      <c r="N381" s="123">
        <f t="shared" si="107"/>
        <v>0</v>
      </c>
      <c r="O381" s="164">
        <f t="shared" si="108"/>
        <v>0.69999999999999973</v>
      </c>
      <c r="P381" s="351">
        <v>9.9600000000000009</v>
      </c>
      <c r="Q381" s="178">
        <f t="shared" si="109"/>
        <v>0.81776999999999977</v>
      </c>
      <c r="R381" s="178">
        <f t="shared" si="102"/>
        <v>0.4788</v>
      </c>
      <c r="S381" s="182">
        <f t="shared" si="110"/>
        <v>1.2965699999999998</v>
      </c>
      <c r="T381" s="11"/>
      <c r="U381" s="27"/>
    </row>
    <row r="382" spans="1:21" s="15" customFormat="1" ht="16.5" customHeight="1" x14ac:dyDescent="0.2">
      <c r="A382" s="188">
        <v>41231</v>
      </c>
      <c r="B382" s="116">
        <v>11.076000000000001</v>
      </c>
      <c r="C382" s="95">
        <f t="shared" si="101"/>
        <v>9.500452000000001</v>
      </c>
      <c r="D382" s="95">
        <v>2.2999999999999998</v>
      </c>
      <c r="E382" s="95">
        <v>1.6</v>
      </c>
      <c r="F382" s="360">
        <v>133.24799999999999</v>
      </c>
      <c r="G382" s="116">
        <f t="shared" si="103"/>
        <v>0.13324799999999998</v>
      </c>
      <c r="H382" s="360">
        <v>590</v>
      </c>
      <c r="I382" s="360">
        <v>742.3</v>
      </c>
      <c r="J382" s="116">
        <f t="shared" si="104"/>
        <v>0.74229999999999996</v>
      </c>
      <c r="K382" s="323">
        <f t="shared" si="105"/>
        <v>0.59</v>
      </c>
      <c r="L382" s="359">
        <v>0</v>
      </c>
      <c r="M382" s="95">
        <f t="shared" si="106"/>
        <v>0</v>
      </c>
      <c r="N382" s="123">
        <f t="shared" si="107"/>
        <v>0</v>
      </c>
      <c r="O382" s="164">
        <f t="shared" si="108"/>
        <v>0.69999999999999973</v>
      </c>
      <c r="P382" s="351">
        <v>9.73</v>
      </c>
      <c r="Q382" s="178">
        <f t="shared" si="109"/>
        <v>0.83324799999999977</v>
      </c>
      <c r="R382" s="178">
        <f t="shared" si="102"/>
        <v>0.74229999999999996</v>
      </c>
      <c r="S382" s="182">
        <f t="shared" si="110"/>
        <v>1.5755479999999997</v>
      </c>
      <c r="T382" s="11"/>
      <c r="U382" s="27"/>
    </row>
    <row r="383" spans="1:21" s="15" customFormat="1" ht="16.5" customHeight="1" x14ac:dyDescent="0.2">
      <c r="A383" s="188">
        <v>41232</v>
      </c>
      <c r="B383" s="116">
        <v>11.817</v>
      </c>
      <c r="C383" s="95">
        <f t="shared" si="101"/>
        <v>10.180295000000001</v>
      </c>
      <c r="D383" s="95">
        <v>2.2999999999999998</v>
      </c>
      <c r="E383" s="95">
        <v>1.6</v>
      </c>
      <c r="F383" s="360">
        <v>117.905</v>
      </c>
      <c r="G383" s="116">
        <f t="shared" si="103"/>
        <v>0.117905</v>
      </c>
      <c r="H383" s="360">
        <v>411</v>
      </c>
      <c r="I383" s="360">
        <v>818.8</v>
      </c>
      <c r="J383" s="116">
        <f t="shared" si="104"/>
        <v>0.81879999999999997</v>
      </c>
      <c r="K383" s="323">
        <f t="shared" si="105"/>
        <v>0.41099999999999998</v>
      </c>
      <c r="L383" s="359">
        <v>0</v>
      </c>
      <c r="M383" s="95">
        <f t="shared" si="106"/>
        <v>0</v>
      </c>
      <c r="N383" s="123">
        <f t="shared" si="107"/>
        <v>0</v>
      </c>
      <c r="O383" s="164">
        <f t="shared" si="108"/>
        <v>0.69999999999999973</v>
      </c>
      <c r="P383" s="351">
        <v>10.11</v>
      </c>
      <c r="Q383" s="178">
        <f t="shared" si="109"/>
        <v>0.81790499999999977</v>
      </c>
      <c r="R383" s="178">
        <f t="shared" si="102"/>
        <v>0.81879999999999997</v>
      </c>
      <c r="S383" s="182">
        <f t="shared" si="110"/>
        <v>1.6367049999999996</v>
      </c>
      <c r="T383" s="11"/>
      <c r="U383" s="27"/>
    </row>
    <row r="384" spans="1:21" s="15" customFormat="1" ht="16.5" customHeight="1" x14ac:dyDescent="0.2">
      <c r="A384" s="188">
        <v>41233</v>
      </c>
      <c r="B384" s="116">
        <v>10.840999999999999</v>
      </c>
      <c r="C384" s="95">
        <f t="shared" si="101"/>
        <v>9.6975020000000001</v>
      </c>
      <c r="D384" s="95">
        <v>2.2999999999999998</v>
      </c>
      <c r="E384" s="95">
        <v>1.6</v>
      </c>
      <c r="F384" s="360">
        <v>165.49799999999999</v>
      </c>
      <c r="G384" s="116">
        <f t="shared" si="103"/>
        <v>0.16549799999999998</v>
      </c>
      <c r="H384" s="360">
        <v>331</v>
      </c>
      <c r="I384" s="360">
        <v>278</v>
      </c>
      <c r="J384" s="116">
        <f t="shared" si="104"/>
        <v>0.27800000000000002</v>
      </c>
      <c r="K384" s="323">
        <f t="shared" si="105"/>
        <v>0.33100000000000002</v>
      </c>
      <c r="L384" s="359">
        <v>0</v>
      </c>
      <c r="M384" s="95">
        <f t="shared" si="106"/>
        <v>0</v>
      </c>
      <c r="N384" s="123">
        <f t="shared" si="107"/>
        <v>0</v>
      </c>
      <c r="O384" s="164">
        <f t="shared" si="108"/>
        <v>0.69999999999999973</v>
      </c>
      <c r="P384" s="351">
        <v>9.73</v>
      </c>
      <c r="Q384" s="178">
        <f t="shared" si="109"/>
        <v>0.86549799999999966</v>
      </c>
      <c r="R384" s="178">
        <f t="shared" si="102"/>
        <v>0.27800000000000002</v>
      </c>
      <c r="S384" s="182">
        <f t="shared" si="110"/>
        <v>1.1434979999999997</v>
      </c>
      <c r="T384" s="11"/>
      <c r="U384" s="27"/>
    </row>
    <row r="385" spans="1:21" s="15" customFormat="1" ht="16.5" customHeight="1" x14ac:dyDescent="0.2">
      <c r="A385" s="188">
        <v>41234</v>
      </c>
      <c r="B385" s="116">
        <v>10.009</v>
      </c>
      <c r="C385" s="95">
        <f t="shared" si="101"/>
        <v>8.7796839999999996</v>
      </c>
      <c r="D385" s="95">
        <v>2.2999999999999998</v>
      </c>
      <c r="E385" s="95">
        <v>1.6</v>
      </c>
      <c r="F385" s="360">
        <v>148.21600000000001</v>
      </c>
      <c r="G385" s="116">
        <f t="shared" si="103"/>
        <v>0.14821600000000001</v>
      </c>
      <c r="H385" s="360">
        <v>410</v>
      </c>
      <c r="I385" s="360">
        <v>381.1</v>
      </c>
      <c r="J385" s="116">
        <f t="shared" si="104"/>
        <v>0.38110000000000005</v>
      </c>
      <c r="K385" s="323">
        <f t="shared" si="105"/>
        <v>0.41</v>
      </c>
      <c r="L385" s="359">
        <v>0</v>
      </c>
      <c r="M385" s="95">
        <f t="shared" si="106"/>
        <v>0</v>
      </c>
      <c r="N385" s="123">
        <f t="shared" si="107"/>
        <v>0</v>
      </c>
      <c r="O385" s="164">
        <f t="shared" si="108"/>
        <v>0.69999999999999973</v>
      </c>
      <c r="P385" s="351">
        <v>9.36</v>
      </c>
      <c r="Q385" s="178">
        <f t="shared" si="109"/>
        <v>0.84821599999999975</v>
      </c>
      <c r="R385" s="178">
        <f t="shared" si="102"/>
        <v>0.38110000000000005</v>
      </c>
      <c r="S385" s="182">
        <f t="shared" si="110"/>
        <v>1.2293159999999999</v>
      </c>
      <c r="T385" s="11"/>
      <c r="U385" s="27"/>
    </row>
    <row r="386" spans="1:21" s="15" customFormat="1" ht="16.5" customHeight="1" x14ac:dyDescent="0.2">
      <c r="A386" s="188">
        <v>41235</v>
      </c>
      <c r="B386" s="116">
        <v>9.1189999999999998</v>
      </c>
      <c r="C386" s="95">
        <f t="shared" si="101"/>
        <v>8.1397790000000008</v>
      </c>
      <c r="D386" s="95">
        <v>2.2999999999999998</v>
      </c>
      <c r="E386" s="95">
        <v>1.6</v>
      </c>
      <c r="F386" s="360">
        <v>99.320999999999998</v>
      </c>
      <c r="G386" s="116">
        <f t="shared" si="103"/>
        <v>9.9320999999999993E-2</v>
      </c>
      <c r="H386" s="360">
        <v>122</v>
      </c>
      <c r="I386" s="360">
        <v>179.9</v>
      </c>
      <c r="J386" s="116">
        <f t="shared" si="104"/>
        <v>0.1799</v>
      </c>
      <c r="K386" s="323">
        <f t="shared" si="105"/>
        <v>0.122</v>
      </c>
      <c r="L386" s="359">
        <v>0</v>
      </c>
      <c r="M386" s="95">
        <f t="shared" si="106"/>
        <v>0</v>
      </c>
      <c r="N386" s="123">
        <f t="shared" si="107"/>
        <v>0</v>
      </c>
      <c r="O386" s="164">
        <f t="shared" si="108"/>
        <v>0.69999999999999973</v>
      </c>
      <c r="P386" s="351">
        <v>8.6300000000000008</v>
      </c>
      <c r="Q386" s="178">
        <f t="shared" si="109"/>
        <v>0.79932099999999973</v>
      </c>
      <c r="R386" s="178">
        <f t="shared" si="102"/>
        <v>0.1799</v>
      </c>
      <c r="S386" s="182">
        <f t="shared" si="110"/>
        <v>0.97922099999999968</v>
      </c>
      <c r="T386" s="11"/>
      <c r="U386" s="27"/>
    </row>
    <row r="387" spans="1:21" s="15" customFormat="1" ht="16.5" customHeight="1" x14ac:dyDescent="0.2">
      <c r="A387" s="188">
        <v>41236</v>
      </c>
      <c r="B387" s="116">
        <v>10.041</v>
      </c>
      <c r="C387" s="95">
        <f t="shared" si="101"/>
        <v>8.6411080000000009</v>
      </c>
      <c r="D387" s="95">
        <v>2.2999999999999998</v>
      </c>
      <c r="E387" s="95">
        <v>1.6</v>
      </c>
      <c r="F387" s="360">
        <v>143.292</v>
      </c>
      <c r="G387" s="116">
        <f t="shared" si="103"/>
        <v>0.143292</v>
      </c>
      <c r="H387" s="360">
        <v>542</v>
      </c>
      <c r="I387" s="360">
        <v>556.6</v>
      </c>
      <c r="J387" s="116">
        <f t="shared" si="104"/>
        <v>0.55659999999999998</v>
      </c>
      <c r="K387" s="323">
        <f t="shared" si="105"/>
        <v>0.54200000000000004</v>
      </c>
      <c r="L387" s="359">
        <v>0</v>
      </c>
      <c r="M387" s="95">
        <f t="shared" si="106"/>
        <v>0</v>
      </c>
      <c r="N387" s="123">
        <f t="shared" si="107"/>
        <v>0</v>
      </c>
      <c r="O387" s="164">
        <f t="shared" si="108"/>
        <v>0.69999999999999973</v>
      </c>
      <c r="P387" s="351">
        <v>8.4700000000000006</v>
      </c>
      <c r="Q387" s="178">
        <f t="shared" si="109"/>
        <v>0.84329199999999971</v>
      </c>
      <c r="R387" s="178">
        <f t="shared" si="102"/>
        <v>0.55659999999999998</v>
      </c>
      <c r="S387" s="182">
        <f t="shared" si="110"/>
        <v>1.3998919999999997</v>
      </c>
      <c r="T387" s="11"/>
      <c r="U387" s="27"/>
    </row>
    <row r="388" spans="1:21" s="15" customFormat="1" ht="16.5" customHeight="1" x14ac:dyDescent="0.2">
      <c r="A388" s="188">
        <v>41237</v>
      </c>
      <c r="B388" s="116">
        <v>10.917999999999999</v>
      </c>
      <c r="C388" s="95">
        <f t="shared" si="101"/>
        <v>9.4703099999999996</v>
      </c>
      <c r="D388" s="95">
        <v>2.2999999999999998</v>
      </c>
      <c r="E388" s="95">
        <v>1.6</v>
      </c>
      <c r="F388" s="360">
        <v>120.09</v>
      </c>
      <c r="G388" s="116">
        <f t="shared" si="103"/>
        <v>0.12009</v>
      </c>
      <c r="H388" s="360">
        <v>545</v>
      </c>
      <c r="I388" s="360">
        <v>627.6</v>
      </c>
      <c r="J388" s="116">
        <f t="shared" si="104"/>
        <v>0.62760000000000005</v>
      </c>
      <c r="K388" s="323">
        <f t="shared" si="105"/>
        <v>0.54500000000000004</v>
      </c>
      <c r="L388" s="359">
        <v>0</v>
      </c>
      <c r="M388" s="95">
        <f t="shared" si="106"/>
        <v>0</v>
      </c>
      <c r="N388" s="123">
        <f t="shared" si="107"/>
        <v>0</v>
      </c>
      <c r="O388" s="164">
        <f t="shared" si="108"/>
        <v>0.69999999999999973</v>
      </c>
      <c r="P388" s="351">
        <v>9.11</v>
      </c>
      <c r="Q388" s="178">
        <f t="shared" si="109"/>
        <v>0.82008999999999976</v>
      </c>
      <c r="R388" s="178">
        <f t="shared" si="102"/>
        <v>0.62760000000000005</v>
      </c>
      <c r="S388" s="182">
        <f t="shared" si="110"/>
        <v>1.4476899999999997</v>
      </c>
      <c r="T388" s="11"/>
      <c r="U388" s="27"/>
    </row>
    <row r="389" spans="1:21" s="15" customFormat="1" ht="16.5" customHeight="1" x14ac:dyDescent="0.2">
      <c r="A389" s="188">
        <v>41238</v>
      </c>
      <c r="B389" s="116">
        <v>10.082000000000001</v>
      </c>
      <c r="C389" s="95">
        <f t="shared" si="101"/>
        <v>8.7055050000000005</v>
      </c>
      <c r="D389" s="95">
        <v>2.2999999999999998</v>
      </c>
      <c r="E389" s="95">
        <v>1.6</v>
      </c>
      <c r="F389" s="360">
        <v>130.995</v>
      </c>
      <c r="G389" s="116">
        <f t="shared" si="103"/>
        <v>0.130995</v>
      </c>
      <c r="H389" s="360">
        <v>530</v>
      </c>
      <c r="I389" s="360">
        <v>545.5</v>
      </c>
      <c r="J389" s="116">
        <f t="shared" si="104"/>
        <v>0.54549999999999998</v>
      </c>
      <c r="K389" s="323">
        <f t="shared" si="105"/>
        <v>0.53</v>
      </c>
      <c r="L389" s="359">
        <v>0</v>
      </c>
      <c r="M389" s="95">
        <f t="shared" si="106"/>
        <v>0</v>
      </c>
      <c r="N389" s="123">
        <f t="shared" si="107"/>
        <v>0</v>
      </c>
      <c r="O389" s="164">
        <f t="shared" si="108"/>
        <v>0.69999999999999973</v>
      </c>
      <c r="P389" s="351">
        <v>9.15</v>
      </c>
      <c r="Q389" s="178">
        <f t="shared" si="109"/>
        <v>0.83099499999999971</v>
      </c>
      <c r="R389" s="178">
        <f t="shared" si="102"/>
        <v>0.54549999999999998</v>
      </c>
      <c r="S389" s="182">
        <f t="shared" si="110"/>
        <v>1.3764949999999998</v>
      </c>
      <c r="T389" s="11"/>
      <c r="U389" s="27"/>
    </row>
    <row r="390" spans="1:21" s="15" customFormat="1" ht="16.5" customHeight="1" x14ac:dyDescent="0.2">
      <c r="A390" s="188">
        <v>41239</v>
      </c>
      <c r="B390" s="116">
        <v>12.069000000000001</v>
      </c>
      <c r="C390" s="95">
        <f t="shared" si="101"/>
        <v>10.152734000000001</v>
      </c>
      <c r="D390" s="95">
        <v>2.2999999999999998</v>
      </c>
      <c r="E390" s="95">
        <v>1.6</v>
      </c>
      <c r="F390" s="360">
        <v>160.566</v>
      </c>
      <c r="G390" s="116">
        <f t="shared" si="103"/>
        <v>0.16056600000000001</v>
      </c>
      <c r="H390" s="360">
        <v>611</v>
      </c>
      <c r="I390" s="360">
        <v>1055.7</v>
      </c>
      <c r="J390" s="116">
        <f t="shared" si="104"/>
        <v>1.0557000000000001</v>
      </c>
      <c r="K390" s="323">
        <f t="shared" si="105"/>
        <v>0.61099999999999999</v>
      </c>
      <c r="L390" s="359">
        <v>460</v>
      </c>
      <c r="M390" s="95">
        <f t="shared" si="106"/>
        <v>0.46</v>
      </c>
      <c r="N390" s="123">
        <f t="shared" si="107"/>
        <v>2.3000000000000003E-2</v>
      </c>
      <c r="O390" s="164">
        <f t="shared" si="108"/>
        <v>0.69999999999999973</v>
      </c>
      <c r="P390" s="351">
        <v>10.06</v>
      </c>
      <c r="Q390" s="178">
        <f t="shared" si="109"/>
        <v>0.88356599999999974</v>
      </c>
      <c r="R390" s="178">
        <f t="shared" si="102"/>
        <v>1.0327000000000002</v>
      </c>
      <c r="S390" s="182">
        <f t="shared" si="110"/>
        <v>1.9162659999999998</v>
      </c>
      <c r="T390" s="11"/>
      <c r="U390" s="27"/>
    </row>
    <row r="391" spans="1:21" s="15" customFormat="1" ht="16.5" customHeight="1" x14ac:dyDescent="0.2">
      <c r="A391" s="188">
        <v>41240</v>
      </c>
      <c r="B391" s="116">
        <v>10.616</v>
      </c>
      <c r="C391" s="95">
        <f t="shared" si="101"/>
        <v>8.9698320000000002</v>
      </c>
      <c r="D391" s="95">
        <v>2.2999999999999998</v>
      </c>
      <c r="E391" s="95">
        <v>1.6</v>
      </c>
      <c r="F391" s="360">
        <v>175.96799999999999</v>
      </c>
      <c r="G391" s="116">
        <f t="shared" si="103"/>
        <v>0.17596799999999999</v>
      </c>
      <c r="H391" s="360">
        <v>409</v>
      </c>
      <c r="I391" s="360">
        <v>770.2</v>
      </c>
      <c r="J391" s="116">
        <f t="shared" si="104"/>
        <v>0.7702</v>
      </c>
      <c r="K391" s="323">
        <f t="shared" si="105"/>
        <v>0.40899999999999997</v>
      </c>
      <c r="L391" s="359">
        <v>476</v>
      </c>
      <c r="M391" s="95">
        <f t="shared" si="106"/>
        <v>0.47599999999999998</v>
      </c>
      <c r="N391" s="123">
        <f t="shared" si="107"/>
        <v>2.3800000000000002E-2</v>
      </c>
      <c r="O391" s="164">
        <f t="shared" si="108"/>
        <v>0.69999999999999973</v>
      </c>
      <c r="P391" s="351">
        <v>9.74</v>
      </c>
      <c r="Q391" s="178">
        <f t="shared" si="109"/>
        <v>0.89976799999999968</v>
      </c>
      <c r="R391" s="178">
        <f t="shared" si="102"/>
        <v>0.74639999999999995</v>
      </c>
      <c r="S391" s="182">
        <f t="shared" si="110"/>
        <v>1.6461679999999996</v>
      </c>
      <c r="T391" s="11"/>
      <c r="U391" s="27"/>
    </row>
    <row r="392" spans="1:21" s="15" customFormat="1" ht="16.5" customHeight="1" x14ac:dyDescent="0.2">
      <c r="A392" s="188">
        <v>41241</v>
      </c>
      <c r="B392" s="116">
        <v>11.052</v>
      </c>
      <c r="C392" s="95">
        <f t="shared" si="101"/>
        <v>9.5427479999999996</v>
      </c>
      <c r="D392" s="95">
        <v>2.2999999999999998</v>
      </c>
      <c r="E392" s="95">
        <v>1.6</v>
      </c>
      <c r="F392" s="360">
        <v>132.25200000000001</v>
      </c>
      <c r="G392" s="116">
        <f t="shared" si="103"/>
        <v>0.13225200000000001</v>
      </c>
      <c r="H392" s="360">
        <v>216</v>
      </c>
      <c r="I392" s="360">
        <v>677</v>
      </c>
      <c r="J392" s="116">
        <f t="shared" si="104"/>
        <v>0.67700000000000005</v>
      </c>
      <c r="K392" s="323">
        <f t="shared" si="105"/>
        <v>0.216</v>
      </c>
      <c r="L392" s="359">
        <v>296</v>
      </c>
      <c r="M392" s="95">
        <f t="shared" si="106"/>
        <v>0.29599999999999999</v>
      </c>
      <c r="N392" s="123">
        <f t="shared" si="107"/>
        <v>1.4800000000000001E-2</v>
      </c>
      <c r="O392" s="164">
        <f t="shared" si="108"/>
        <v>0.69999999999999973</v>
      </c>
      <c r="P392" s="351">
        <v>10.07</v>
      </c>
      <c r="Q392" s="178">
        <f t="shared" si="109"/>
        <v>0.84705199999999969</v>
      </c>
      <c r="R392" s="178">
        <f t="shared" si="102"/>
        <v>0.66220000000000001</v>
      </c>
      <c r="S392" s="182">
        <f t="shared" si="110"/>
        <v>1.5092519999999996</v>
      </c>
      <c r="T392" s="11"/>
      <c r="U392" s="27"/>
    </row>
    <row r="393" spans="1:21" s="15" customFormat="1" ht="16.5" customHeight="1" x14ac:dyDescent="0.2">
      <c r="A393" s="188">
        <v>41242</v>
      </c>
      <c r="B393" s="116">
        <v>11.7</v>
      </c>
      <c r="C393" s="95">
        <f t="shared" si="101"/>
        <v>10.067411999999999</v>
      </c>
      <c r="D393" s="95">
        <v>2.2999999999999998</v>
      </c>
      <c r="E393" s="95">
        <v>1.6</v>
      </c>
      <c r="F393" s="360">
        <v>131.78800000000001</v>
      </c>
      <c r="G393" s="116">
        <f t="shared" si="103"/>
        <v>0.13178800000000002</v>
      </c>
      <c r="H393" s="360">
        <v>512</v>
      </c>
      <c r="I393" s="360">
        <v>800.8</v>
      </c>
      <c r="J393" s="116">
        <f t="shared" si="104"/>
        <v>0.80079999999999996</v>
      </c>
      <c r="K393" s="323">
        <f t="shared" si="105"/>
        <v>0.51200000000000001</v>
      </c>
      <c r="L393" s="359">
        <v>299</v>
      </c>
      <c r="M393" s="95">
        <f t="shared" si="106"/>
        <v>0.29899999999999999</v>
      </c>
      <c r="N393" s="123">
        <f t="shared" si="107"/>
        <v>1.495E-2</v>
      </c>
      <c r="O393" s="164">
        <f t="shared" si="108"/>
        <v>0.69999999999999973</v>
      </c>
      <c r="P393" s="351">
        <v>9.91</v>
      </c>
      <c r="Q393" s="178">
        <f t="shared" si="109"/>
        <v>0.84673799999999977</v>
      </c>
      <c r="R393" s="178">
        <f t="shared" si="102"/>
        <v>0.78584999999999994</v>
      </c>
      <c r="S393" s="182">
        <f t="shared" si="110"/>
        <v>1.6325879999999997</v>
      </c>
      <c r="T393" s="11"/>
      <c r="U393" s="27"/>
    </row>
    <row r="394" spans="1:21" s="15" customFormat="1" ht="16.5" customHeight="1" thickBot="1" x14ac:dyDescent="0.25">
      <c r="A394" s="189">
        <v>41243</v>
      </c>
      <c r="B394" s="152">
        <v>10.868</v>
      </c>
      <c r="C394" s="153">
        <f t="shared" si="101"/>
        <v>9.6029400000000003</v>
      </c>
      <c r="D394" s="153">
        <v>2.2999999999999998</v>
      </c>
      <c r="E394" s="153">
        <v>1.6</v>
      </c>
      <c r="F394" s="363">
        <v>112.86</v>
      </c>
      <c r="G394" s="152">
        <f t="shared" si="103"/>
        <v>0.11286</v>
      </c>
      <c r="H394" s="363">
        <v>211</v>
      </c>
      <c r="I394" s="363">
        <v>452.2</v>
      </c>
      <c r="J394" s="152">
        <f t="shared" si="104"/>
        <v>0.45219999999999999</v>
      </c>
      <c r="K394" s="324">
        <f t="shared" si="105"/>
        <v>0.21099999999999999</v>
      </c>
      <c r="L394" s="362">
        <v>304</v>
      </c>
      <c r="M394" s="153">
        <f t="shared" si="106"/>
        <v>0.30399999999999999</v>
      </c>
      <c r="N394" s="156">
        <f t="shared" si="107"/>
        <v>1.52E-2</v>
      </c>
      <c r="O394" s="169">
        <f t="shared" si="108"/>
        <v>0.69999999999999973</v>
      </c>
      <c r="P394" s="373">
        <v>10.07</v>
      </c>
      <c r="Q394" s="190">
        <f t="shared" si="109"/>
        <v>0.8280599999999998</v>
      </c>
      <c r="R394" s="190">
        <f t="shared" si="102"/>
        <v>0.437</v>
      </c>
      <c r="S394" s="191">
        <f t="shared" si="110"/>
        <v>1.2650599999999999</v>
      </c>
      <c r="T394" s="11"/>
      <c r="U394" s="27"/>
    </row>
    <row r="395" spans="1:21" s="15" customFormat="1" x14ac:dyDescent="0.2">
      <c r="A395" s="171"/>
      <c r="B395" s="331"/>
      <c r="C395" s="246"/>
      <c r="D395" s="203"/>
      <c r="E395" s="203"/>
      <c r="F395" s="327"/>
      <c r="G395" s="173"/>
      <c r="H395" s="315"/>
      <c r="I395" s="315"/>
      <c r="J395" s="246"/>
      <c r="K395" s="315"/>
      <c r="L395" s="374"/>
      <c r="M395" s="246"/>
      <c r="N395" s="171"/>
      <c r="O395" s="173"/>
      <c r="P395" s="349"/>
      <c r="Q395" s="246"/>
      <c r="R395" s="246"/>
      <c r="S395" s="246"/>
      <c r="T395" s="11"/>
      <c r="U395" s="27"/>
    </row>
    <row r="396" spans="1:21" s="15" customFormat="1" x14ac:dyDescent="0.2">
      <c r="A396" s="171"/>
      <c r="B396" s="331"/>
      <c r="C396" s="246"/>
      <c r="D396" s="203"/>
      <c r="E396" s="203"/>
      <c r="F396" s="327"/>
      <c r="G396" s="173"/>
      <c r="H396" s="315"/>
      <c r="I396" s="315"/>
      <c r="J396" s="246"/>
      <c r="K396" s="315"/>
      <c r="L396" s="374"/>
      <c r="M396" s="246"/>
      <c r="N396" s="171"/>
      <c r="O396" s="173"/>
      <c r="P396" s="349"/>
      <c r="Q396" s="246"/>
      <c r="R396" s="246"/>
      <c r="S396" s="246"/>
      <c r="T396" s="11"/>
      <c r="U396" s="27"/>
    </row>
    <row r="397" spans="1:21" s="15" customFormat="1" ht="13.5" thickBot="1" x14ac:dyDescent="0.25">
      <c r="A397" s="171"/>
      <c r="B397" s="331"/>
      <c r="C397" s="246"/>
      <c r="D397" s="203"/>
      <c r="E397" s="203"/>
      <c r="F397" s="327"/>
      <c r="G397" s="173"/>
      <c r="H397" s="315"/>
      <c r="I397" s="315"/>
      <c r="J397" s="246"/>
      <c r="K397" s="315"/>
      <c r="L397" s="374"/>
      <c r="M397" s="246"/>
      <c r="N397" s="171"/>
      <c r="O397" s="173"/>
      <c r="P397" s="349"/>
      <c r="Q397" s="246"/>
      <c r="R397" s="246"/>
      <c r="S397" s="246"/>
      <c r="T397" s="11"/>
      <c r="U397" s="27"/>
    </row>
    <row r="398" spans="1:21" s="15" customFormat="1" ht="36.75" customHeight="1" x14ac:dyDescent="0.2">
      <c r="A398" s="422" t="s">
        <v>0</v>
      </c>
      <c r="B398" s="436" t="s">
        <v>84</v>
      </c>
      <c r="C398" s="422" t="s">
        <v>7</v>
      </c>
      <c r="D398" s="422" t="s">
        <v>9</v>
      </c>
      <c r="E398" s="422" t="s">
        <v>32</v>
      </c>
      <c r="F398" s="438" t="s">
        <v>12</v>
      </c>
      <c r="G398" s="422" t="s">
        <v>12</v>
      </c>
      <c r="H398" s="438" t="s">
        <v>11</v>
      </c>
      <c r="I398" s="325" t="s">
        <v>73</v>
      </c>
      <c r="J398" s="422" t="s">
        <v>82</v>
      </c>
      <c r="K398" s="438" t="s">
        <v>74</v>
      </c>
      <c r="L398" s="440" t="s">
        <v>15</v>
      </c>
      <c r="M398" s="422" t="s">
        <v>75</v>
      </c>
      <c r="N398" s="422" t="s">
        <v>76</v>
      </c>
      <c r="O398" s="431" t="s">
        <v>77</v>
      </c>
      <c r="P398" s="434" t="s">
        <v>85</v>
      </c>
      <c r="Q398" s="422" t="s">
        <v>79</v>
      </c>
      <c r="R398" s="422" t="s">
        <v>80</v>
      </c>
      <c r="S398" s="422" t="s">
        <v>81</v>
      </c>
      <c r="T398" s="11"/>
      <c r="U398" s="27"/>
    </row>
    <row r="399" spans="1:21" s="15" customFormat="1" ht="11.25" x14ac:dyDescent="0.2">
      <c r="A399" s="423"/>
      <c r="B399" s="437"/>
      <c r="C399" s="423"/>
      <c r="D399" s="425"/>
      <c r="E399" s="425"/>
      <c r="F399" s="443"/>
      <c r="G399" s="425"/>
      <c r="H399" s="439"/>
      <c r="I399" s="326"/>
      <c r="J399" s="423"/>
      <c r="K399" s="439"/>
      <c r="L399" s="441"/>
      <c r="M399" s="423"/>
      <c r="N399" s="423"/>
      <c r="O399" s="432"/>
      <c r="P399" s="435"/>
      <c r="Q399" s="423"/>
      <c r="R399" s="423"/>
      <c r="S399" s="423"/>
      <c r="T399" s="11"/>
      <c r="U399" s="27"/>
    </row>
    <row r="400" spans="1:21" s="15" customFormat="1" ht="12" thickBot="1" x14ac:dyDescent="0.25">
      <c r="A400" s="442"/>
      <c r="B400" s="437"/>
      <c r="C400" s="423"/>
      <c r="D400" s="425"/>
      <c r="E400" s="425"/>
      <c r="F400" s="443"/>
      <c r="G400" s="425"/>
      <c r="H400" s="439"/>
      <c r="I400" s="382"/>
      <c r="J400" s="423"/>
      <c r="K400" s="439"/>
      <c r="L400" s="441"/>
      <c r="M400" s="423"/>
      <c r="N400" s="442"/>
      <c r="O400" s="432"/>
      <c r="P400" s="435"/>
      <c r="Q400" s="423"/>
      <c r="R400" s="423"/>
      <c r="S400" s="423"/>
      <c r="T400" s="11"/>
      <c r="U400" s="27"/>
    </row>
    <row r="401" spans="1:21" s="15" customFormat="1" ht="15.75" customHeight="1" x14ac:dyDescent="0.2">
      <c r="A401" s="204">
        <v>41244</v>
      </c>
      <c r="B401" s="118">
        <v>11.492000000000001</v>
      </c>
      <c r="C401" s="119">
        <f t="shared" ref="C401:C431" si="111">B401-S401</f>
        <v>9.995000000000001</v>
      </c>
      <c r="D401" s="119">
        <v>2</v>
      </c>
      <c r="E401" s="119">
        <v>1.4</v>
      </c>
      <c r="F401" s="403">
        <v>94.7</v>
      </c>
      <c r="G401" s="118">
        <f>F401/1000</f>
        <v>9.4700000000000006E-2</v>
      </c>
      <c r="H401" s="403">
        <v>681</v>
      </c>
      <c r="I401" s="403">
        <v>802.3</v>
      </c>
      <c r="J401" s="118">
        <f>I401/1000</f>
        <v>0.8022999999999999</v>
      </c>
      <c r="K401" s="322">
        <f>H401/1000</f>
        <v>0.68100000000000005</v>
      </c>
      <c r="L401" s="397">
        <v>356</v>
      </c>
      <c r="M401" s="119">
        <f>L401/1000</f>
        <v>0.35599999999999998</v>
      </c>
      <c r="N401" s="120">
        <f>M401*0.05</f>
        <v>1.78E-2</v>
      </c>
      <c r="O401" s="121">
        <f>D401-E401</f>
        <v>0.60000000000000009</v>
      </c>
      <c r="P401" s="89">
        <v>9.61</v>
      </c>
      <c r="Q401" s="142">
        <f>G401+N401+O401</f>
        <v>0.71250000000000013</v>
      </c>
      <c r="R401" s="223">
        <f t="shared" ref="R401:R431" si="112">IF(J401&lt;N401, "0.00", J401-N401)</f>
        <v>0.78449999999999986</v>
      </c>
      <c r="S401" s="143">
        <f>Q401+R401</f>
        <v>1.4969999999999999</v>
      </c>
      <c r="T401" s="11"/>
      <c r="U401" s="27"/>
    </row>
    <row r="402" spans="1:21" s="15" customFormat="1" ht="15.75" customHeight="1" x14ac:dyDescent="0.2">
      <c r="A402" s="148">
        <v>41245</v>
      </c>
      <c r="B402" s="116">
        <v>11.8</v>
      </c>
      <c r="C402" s="95">
        <f t="shared" si="111"/>
        <v>10.287400000000002</v>
      </c>
      <c r="D402" s="95">
        <v>2</v>
      </c>
      <c r="E402" s="95">
        <v>1.4</v>
      </c>
      <c r="F402" s="402">
        <v>68.3</v>
      </c>
      <c r="G402" s="116">
        <f t="shared" ref="G402:G431" si="113">F402/1000</f>
        <v>6.83E-2</v>
      </c>
      <c r="H402" s="402">
        <v>681</v>
      </c>
      <c r="I402" s="402">
        <v>844.3</v>
      </c>
      <c r="J402" s="116">
        <f t="shared" ref="J402:J431" si="114">I402/1000</f>
        <v>0.84429999999999994</v>
      </c>
      <c r="K402" s="323">
        <f t="shared" ref="K402:K431" si="115">H402/1000</f>
        <v>0.68100000000000005</v>
      </c>
      <c r="L402" s="398">
        <v>291</v>
      </c>
      <c r="M402" s="95">
        <f t="shared" ref="M402:M431" si="116">L402/1000</f>
        <v>0.29099999999999998</v>
      </c>
      <c r="N402" s="123">
        <f t="shared" ref="N402:N431" si="117">M402*0.05</f>
        <v>1.455E-2</v>
      </c>
      <c r="O402" s="124">
        <f t="shared" ref="O402:O431" si="118">D402-E402</f>
        <v>0.60000000000000009</v>
      </c>
      <c r="P402" s="73">
        <v>10.130000000000001</v>
      </c>
      <c r="Q402" s="144">
        <f t="shared" ref="Q402:Q431" si="119">G402+N402+O402</f>
        <v>0.68285000000000007</v>
      </c>
      <c r="R402" s="178">
        <f t="shared" si="112"/>
        <v>0.82974999999999999</v>
      </c>
      <c r="S402" s="145">
        <f>Q402+R402</f>
        <v>1.5125999999999999</v>
      </c>
      <c r="T402" s="11"/>
      <c r="U402" s="27"/>
    </row>
    <row r="403" spans="1:21" s="15" customFormat="1" ht="15.75" customHeight="1" x14ac:dyDescent="0.2">
      <c r="A403" s="148">
        <v>41246</v>
      </c>
      <c r="B403" s="116">
        <v>11.923999999999999</v>
      </c>
      <c r="C403" s="95">
        <f t="shared" si="111"/>
        <v>9.7494999999999994</v>
      </c>
      <c r="D403" s="95">
        <v>2</v>
      </c>
      <c r="E403" s="95">
        <v>1.4</v>
      </c>
      <c r="F403" s="401">
        <v>142.9</v>
      </c>
      <c r="G403" s="116">
        <f t="shared" si="113"/>
        <v>0.1429</v>
      </c>
      <c r="H403" s="401">
        <v>545</v>
      </c>
      <c r="I403" s="401">
        <v>1431.6</v>
      </c>
      <c r="J403" s="116">
        <f t="shared" si="114"/>
        <v>1.4316</v>
      </c>
      <c r="K403" s="323">
        <f t="shared" si="115"/>
        <v>0.54500000000000004</v>
      </c>
      <c r="L403" s="399">
        <v>395</v>
      </c>
      <c r="M403" s="95">
        <f t="shared" si="116"/>
        <v>0.39500000000000002</v>
      </c>
      <c r="N403" s="123">
        <f t="shared" si="117"/>
        <v>1.9750000000000004E-2</v>
      </c>
      <c r="O403" s="124">
        <f t="shared" si="118"/>
        <v>0.60000000000000009</v>
      </c>
      <c r="P403" s="73">
        <v>9.6</v>
      </c>
      <c r="Q403" s="144">
        <f t="shared" si="119"/>
        <v>0.76265000000000005</v>
      </c>
      <c r="R403" s="178">
        <f t="shared" si="112"/>
        <v>1.41185</v>
      </c>
      <c r="S403" s="145">
        <f t="shared" ref="S403:S431" si="120">Q403+R403</f>
        <v>2.1745000000000001</v>
      </c>
      <c r="T403" s="11"/>
      <c r="U403" s="27"/>
    </row>
    <row r="404" spans="1:21" s="15" customFormat="1" ht="15.75" customHeight="1" x14ac:dyDescent="0.2">
      <c r="A404" s="148">
        <v>41247</v>
      </c>
      <c r="B404" s="116">
        <v>11.74</v>
      </c>
      <c r="C404" s="95">
        <f t="shared" si="111"/>
        <v>10.5139</v>
      </c>
      <c r="D404" s="95">
        <v>2</v>
      </c>
      <c r="E404" s="95">
        <v>1.4</v>
      </c>
      <c r="F404" s="402">
        <v>119.4</v>
      </c>
      <c r="G404" s="116">
        <f t="shared" si="113"/>
        <v>0.11940000000000001</v>
      </c>
      <c r="H404" s="402">
        <v>409</v>
      </c>
      <c r="I404" s="402">
        <v>506.7</v>
      </c>
      <c r="J404" s="116">
        <f t="shared" si="114"/>
        <v>0.50670000000000004</v>
      </c>
      <c r="K404" s="323">
        <f t="shared" si="115"/>
        <v>0.40899999999999997</v>
      </c>
      <c r="L404" s="398">
        <v>418</v>
      </c>
      <c r="M404" s="95">
        <f t="shared" si="116"/>
        <v>0.41799999999999998</v>
      </c>
      <c r="N404" s="123">
        <f t="shared" si="117"/>
        <v>2.0900000000000002E-2</v>
      </c>
      <c r="O404" s="124">
        <f t="shared" si="118"/>
        <v>0.60000000000000009</v>
      </c>
      <c r="P404" s="73">
        <v>9.67</v>
      </c>
      <c r="Q404" s="144">
        <f t="shared" si="119"/>
        <v>0.74030000000000007</v>
      </c>
      <c r="R404" s="178">
        <f t="shared" si="112"/>
        <v>0.48580000000000001</v>
      </c>
      <c r="S404" s="145">
        <f t="shared" si="120"/>
        <v>1.2261000000000002</v>
      </c>
      <c r="T404" s="11"/>
      <c r="U404" s="27"/>
    </row>
    <row r="405" spans="1:21" s="15" customFormat="1" ht="15.75" customHeight="1" x14ac:dyDescent="0.2">
      <c r="A405" s="148">
        <v>41248</v>
      </c>
      <c r="B405" s="116">
        <v>12.118</v>
      </c>
      <c r="C405" s="95">
        <f t="shared" si="111"/>
        <v>10.395300000000001</v>
      </c>
      <c r="D405" s="95">
        <v>2</v>
      </c>
      <c r="E405" s="95">
        <v>1.4</v>
      </c>
      <c r="F405" s="401">
        <v>152.9</v>
      </c>
      <c r="G405" s="116">
        <f t="shared" si="113"/>
        <v>0.15290000000000001</v>
      </c>
      <c r="H405" s="401">
        <v>408</v>
      </c>
      <c r="I405" s="401">
        <v>969.8</v>
      </c>
      <c r="J405" s="116">
        <f t="shared" si="114"/>
        <v>0.9698</v>
      </c>
      <c r="K405" s="323">
        <f t="shared" si="115"/>
        <v>0.40799999999999997</v>
      </c>
      <c r="L405" s="399">
        <v>439</v>
      </c>
      <c r="M405" s="95">
        <f t="shared" si="116"/>
        <v>0.439</v>
      </c>
      <c r="N405" s="123">
        <f t="shared" si="117"/>
        <v>2.1950000000000001E-2</v>
      </c>
      <c r="O405" s="124">
        <f t="shared" si="118"/>
        <v>0.60000000000000009</v>
      </c>
      <c r="P405" s="73">
        <v>9.69</v>
      </c>
      <c r="Q405" s="144">
        <f t="shared" si="119"/>
        <v>0.77485000000000004</v>
      </c>
      <c r="R405" s="178">
        <f t="shared" si="112"/>
        <v>0.94784999999999997</v>
      </c>
      <c r="S405" s="145">
        <f t="shared" si="120"/>
        <v>1.7227000000000001</v>
      </c>
      <c r="T405" s="11"/>
      <c r="U405" s="27"/>
    </row>
    <row r="406" spans="1:21" s="15" customFormat="1" ht="15.75" customHeight="1" x14ac:dyDescent="0.2">
      <c r="A406" s="148">
        <v>41249</v>
      </c>
      <c r="B406" s="116">
        <v>11.9</v>
      </c>
      <c r="C406" s="95">
        <f t="shared" si="111"/>
        <v>10.048</v>
      </c>
      <c r="D406" s="95">
        <v>2</v>
      </c>
      <c r="E406" s="95">
        <v>1.4</v>
      </c>
      <c r="F406" s="402">
        <v>186</v>
      </c>
      <c r="G406" s="116">
        <f t="shared" si="113"/>
        <v>0.186</v>
      </c>
      <c r="H406" s="402">
        <v>408</v>
      </c>
      <c r="I406" s="402">
        <v>1066</v>
      </c>
      <c r="J406" s="116">
        <f t="shared" si="114"/>
        <v>1.0660000000000001</v>
      </c>
      <c r="K406" s="323">
        <f t="shared" si="115"/>
        <v>0.40799999999999997</v>
      </c>
      <c r="L406" s="398">
        <v>709</v>
      </c>
      <c r="M406" s="95">
        <f t="shared" si="116"/>
        <v>0.70899999999999996</v>
      </c>
      <c r="N406" s="123">
        <f t="shared" si="117"/>
        <v>3.5450000000000002E-2</v>
      </c>
      <c r="O406" s="124">
        <f t="shared" si="118"/>
        <v>0.60000000000000009</v>
      </c>
      <c r="P406" s="73">
        <v>9.5500000000000007</v>
      </c>
      <c r="Q406" s="144">
        <f t="shared" si="119"/>
        <v>0.82145000000000012</v>
      </c>
      <c r="R406" s="178">
        <f t="shared" si="112"/>
        <v>1.0305500000000001</v>
      </c>
      <c r="S406" s="145">
        <f t="shared" si="120"/>
        <v>1.8520000000000003</v>
      </c>
      <c r="T406" s="11"/>
      <c r="U406" s="27"/>
    </row>
    <row r="407" spans="1:21" s="15" customFormat="1" ht="15.75" customHeight="1" x14ac:dyDescent="0.2">
      <c r="A407" s="148">
        <v>41250</v>
      </c>
      <c r="B407" s="116">
        <v>11.916</v>
      </c>
      <c r="C407" s="95">
        <f t="shared" si="111"/>
        <v>9.6189999999999998</v>
      </c>
      <c r="D407" s="95">
        <v>2</v>
      </c>
      <c r="E407" s="95">
        <v>1.4</v>
      </c>
      <c r="F407" s="401">
        <v>159.30000000000001</v>
      </c>
      <c r="G407" s="116">
        <f t="shared" si="113"/>
        <v>0.15930000000000002</v>
      </c>
      <c r="H407" s="401">
        <v>794</v>
      </c>
      <c r="I407" s="401">
        <v>1537.7</v>
      </c>
      <c r="J407" s="116">
        <f t="shared" si="114"/>
        <v>1.5377000000000001</v>
      </c>
      <c r="K407" s="323">
        <f t="shared" si="115"/>
        <v>0.79400000000000004</v>
      </c>
      <c r="L407" s="399">
        <v>874</v>
      </c>
      <c r="M407" s="95">
        <f t="shared" si="116"/>
        <v>0.874</v>
      </c>
      <c r="N407" s="123">
        <f t="shared" si="117"/>
        <v>4.3700000000000003E-2</v>
      </c>
      <c r="O407" s="124">
        <f t="shared" si="118"/>
        <v>0.60000000000000009</v>
      </c>
      <c r="P407" s="73">
        <v>9.76</v>
      </c>
      <c r="Q407" s="144">
        <f t="shared" si="119"/>
        <v>0.80300000000000016</v>
      </c>
      <c r="R407" s="178">
        <f t="shared" si="112"/>
        <v>1.494</v>
      </c>
      <c r="S407" s="145">
        <f t="shared" si="120"/>
        <v>2.2970000000000002</v>
      </c>
      <c r="T407" s="11"/>
      <c r="U407" s="27"/>
    </row>
    <row r="408" spans="1:21" s="15" customFormat="1" ht="15.75" customHeight="1" x14ac:dyDescent="0.2">
      <c r="A408" s="148">
        <v>41251</v>
      </c>
      <c r="B408" s="116">
        <v>11.872999999999999</v>
      </c>
      <c r="C408" s="95">
        <f t="shared" si="111"/>
        <v>9.6314999999999991</v>
      </c>
      <c r="D408" s="95">
        <v>2</v>
      </c>
      <c r="E408" s="95">
        <v>1.4</v>
      </c>
      <c r="F408" s="402">
        <v>121.1</v>
      </c>
      <c r="G408" s="116">
        <f t="shared" si="113"/>
        <v>0.1211</v>
      </c>
      <c r="H408" s="402">
        <v>798</v>
      </c>
      <c r="I408" s="402">
        <v>1520.4</v>
      </c>
      <c r="J408" s="116">
        <f t="shared" si="114"/>
        <v>1.5204000000000002</v>
      </c>
      <c r="K408" s="323">
        <f t="shared" si="115"/>
        <v>0.79800000000000004</v>
      </c>
      <c r="L408" s="398">
        <v>865</v>
      </c>
      <c r="M408" s="95">
        <f t="shared" si="116"/>
        <v>0.86499999999999999</v>
      </c>
      <c r="N408" s="123">
        <f t="shared" si="117"/>
        <v>4.3250000000000004E-2</v>
      </c>
      <c r="O408" s="124">
        <f t="shared" si="118"/>
        <v>0.60000000000000009</v>
      </c>
      <c r="P408" s="73">
        <v>9.69</v>
      </c>
      <c r="Q408" s="144">
        <f t="shared" si="119"/>
        <v>0.76435000000000008</v>
      </c>
      <c r="R408" s="178">
        <f t="shared" si="112"/>
        <v>1.4771500000000002</v>
      </c>
      <c r="S408" s="145">
        <f t="shared" si="120"/>
        <v>2.2415000000000003</v>
      </c>
      <c r="T408" s="11"/>
      <c r="U408" s="27"/>
    </row>
    <row r="409" spans="1:21" s="15" customFormat="1" ht="15.75" customHeight="1" x14ac:dyDescent="0.2">
      <c r="A409" s="148">
        <v>41252</v>
      </c>
      <c r="B409" s="116">
        <v>12.59</v>
      </c>
      <c r="C409" s="95">
        <f t="shared" si="111"/>
        <v>10.2957</v>
      </c>
      <c r="D409" s="95">
        <v>2</v>
      </c>
      <c r="E409" s="95">
        <v>1.4</v>
      </c>
      <c r="F409" s="401">
        <v>101.2</v>
      </c>
      <c r="G409" s="116">
        <f t="shared" si="113"/>
        <v>0.1012</v>
      </c>
      <c r="H409" s="401">
        <v>659</v>
      </c>
      <c r="I409" s="401">
        <v>1593.1</v>
      </c>
      <c r="J409" s="116">
        <f t="shared" si="114"/>
        <v>1.5931</v>
      </c>
      <c r="K409" s="323">
        <f t="shared" si="115"/>
        <v>0.65900000000000003</v>
      </c>
      <c r="L409" s="399">
        <v>865</v>
      </c>
      <c r="M409" s="95">
        <f t="shared" si="116"/>
        <v>0.86499999999999999</v>
      </c>
      <c r="N409" s="123">
        <f t="shared" si="117"/>
        <v>4.3250000000000004E-2</v>
      </c>
      <c r="O409" s="124">
        <f t="shared" si="118"/>
        <v>0.60000000000000009</v>
      </c>
      <c r="P409" s="73">
        <v>9.86</v>
      </c>
      <c r="Q409" s="144">
        <f t="shared" si="119"/>
        <v>0.74445000000000006</v>
      </c>
      <c r="R409" s="178">
        <f t="shared" si="112"/>
        <v>1.5498499999999999</v>
      </c>
      <c r="S409" s="145">
        <f t="shared" si="120"/>
        <v>2.2942999999999998</v>
      </c>
      <c r="T409" s="11"/>
      <c r="U409" s="27"/>
    </row>
    <row r="410" spans="1:21" s="15" customFormat="1" ht="15.75" customHeight="1" x14ac:dyDescent="0.2">
      <c r="A410" s="148">
        <v>41253</v>
      </c>
      <c r="B410" s="116">
        <v>12.564</v>
      </c>
      <c r="C410" s="95">
        <f t="shared" si="111"/>
        <v>10.380800000000001</v>
      </c>
      <c r="D410" s="95">
        <v>2</v>
      </c>
      <c r="E410" s="95">
        <v>1.4</v>
      </c>
      <c r="F410" s="402">
        <v>132.19999999999999</v>
      </c>
      <c r="G410" s="116">
        <f t="shared" si="113"/>
        <v>0.13219999999999998</v>
      </c>
      <c r="H410" s="402">
        <v>659</v>
      </c>
      <c r="I410" s="402">
        <v>1451</v>
      </c>
      <c r="J410" s="116">
        <f t="shared" si="114"/>
        <v>1.4510000000000001</v>
      </c>
      <c r="K410" s="323">
        <f t="shared" si="115"/>
        <v>0.65900000000000003</v>
      </c>
      <c r="L410" s="398">
        <v>985</v>
      </c>
      <c r="M410" s="95">
        <f t="shared" si="116"/>
        <v>0.98499999999999999</v>
      </c>
      <c r="N410" s="123">
        <f t="shared" si="117"/>
        <v>4.9250000000000002E-2</v>
      </c>
      <c r="O410" s="124">
        <f t="shared" si="118"/>
        <v>0.60000000000000009</v>
      </c>
      <c r="P410" s="73">
        <v>10.09</v>
      </c>
      <c r="Q410" s="144">
        <f t="shared" si="119"/>
        <v>0.78145000000000009</v>
      </c>
      <c r="R410" s="178">
        <f t="shared" si="112"/>
        <v>1.4017500000000001</v>
      </c>
      <c r="S410" s="145">
        <f t="shared" si="120"/>
        <v>2.1832000000000003</v>
      </c>
      <c r="T410" s="11"/>
      <c r="U410" s="27"/>
    </row>
    <row r="411" spans="1:21" s="15" customFormat="1" ht="15.75" customHeight="1" x14ac:dyDescent="0.2">
      <c r="A411" s="148">
        <v>41254</v>
      </c>
      <c r="B411" s="116">
        <v>12.239000000000001</v>
      </c>
      <c r="C411" s="95">
        <f t="shared" si="111"/>
        <v>10.3756</v>
      </c>
      <c r="D411" s="95">
        <v>2</v>
      </c>
      <c r="E411" s="95">
        <v>1.4</v>
      </c>
      <c r="F411" s="401">
        <v>156.80000000000001</v>
      </c>
      <c r="G411" s="116">
        <f t="shared" si="113"/>
        <v>0.15680000000000002</v>
      </c>
      <c r="H411" s="401">
        <v>312</v>
      </c>
      <c r="I411" s="401">
        <v>1106.5999999999999</v>
      </c>
      <c r="J411" s="116">
        <f t="shared" si="114"/>
        <v>1.1065999999999998</v>
      </c>
      <c r="K411" s="323">
        <f t="shared" si="115"/>
        <v>0.312</v>
      </c>
      <c r="L411" s="399">
        <v>892</v>
      </c>
      <c r="M411" s="95">
        <f t="shared" si="116"/>
        <v>0.89200000000000002</v>
      </c>
      <c r="N411" s="123">
        <f t="shared" si="117"/>
        <v>4.4600000000000001E-2</v>
      </c>
      <c r="O411" s="124">
        <f t="shared" si="118"/>
        <v>0.60000000000000009</v>
      </c>
      <c r="P411" s="73">
        <v>9.57</v>
      </c>
      <c r="Q411" s="144">
        <f t="shared" si="119"/>
        <v>0.80140000000000011</v>
      </c>
      <c r="R411" s="178">
        <f t="shared" si="112"/>
        <v>1.0619999999999998</v>
      </c>
      <c r="S411" s="145">
        <f t="shared" si="120"/>
        <v>1.8633999999999999</v>
      </c>
      <c r="T411" s="11"/>
      <c r="U411" s="27"/>
    </row>
    <row r="412" spans="1:21" s="15" customFormat="1" ht="15.75" customHeight="1" x14ac:dyDescent="0.2">
      <c r="A412" s="148">
        <v>41255</v>
      </c>
      <c r="B412" s="116">
        <v>11.173</v>
      </c>
      <c r="C412" s="95">
        <f t="shared" si="111"/>
        <v>9.7006999999999994</v>
      </c>
      <c r="D412" s="95">
        <v>2</v>
      </c>
      <c r="E412" s="95">
        <v>1.4</v>
      </c>
      <c r="F412" s="402">
        <v>107.9</v>
      </c>
      <c r="G412" s="116">
        <f t="shared" si="113"/>
        <v>0.10790000000000001</v>
      </c>
      <c r="H412" s="402">
        <v>259</v>
      </c>
      <c r="I412" s="402">
        <v>764.4</v>
      </c>
      <c r="J412" s="116">
        <f t="shared" si="114"/>
        <v>0.76439999999999997</v>
      </c>
      <c r="K412" s="323">
        <f t="shared" si="115"/>
        <v>0.25900000000000001</v>
      </c>
      <c r="L412" s="398">
        <v>735</v>
      </c>
      <c r="M412" s="95">
        <f t="shared" si="116"/>
        <v>0.73499999999999999</v>
      </c>
      <c r="N412" s="123">
        <f t="shared" si="117"/>
        <v>3.6749999999999998E-2</v>
      </c>
      <c r="O412" s="124">
        <f t="shared" si="118"/>
        <v>0.60000000000000009</v>
      </c>
      <c r="P412" s="73">
        <v>9.2799999999999994</v>
      </c>
      <c r="Q412" s="144">
        <f t="shared" si="119"/>
        <v>0.74465000000000003</v>
      </c>
      <c r="R412" s="178">
        <f t="shared" si="112"/>
        <v>0.72765000000000002</v>
      </c>
      <c r="S412" s="145">
        <f t="shared" si="120"/>
        <v>1.4723000000000002</v>
      </c>
      <c r="T412" s="11"/>
      <c r="U412" s="27"/>
    </row>
    <row r="413" spans="1:21" s="15" customFormat="1" ht="15.75" customHeight="1" x14ac:dyDescent="0.2">
      <c r="A413" s="148">
        <v>41256</v>
      </c>
      <c r="B413" s="116">
        <v>11.047000000000001</v>
      </c>
      <c r="C413" s="95">
        <f t="shared" si="111"/>
        <v>9.3663000000000007</v>
      </c>
      <c r="D413" s="95">
        <v>2</v>
      </c>
      <c r="E413" s="95">
        <v>1.4</v>
      </c>
      <c r="F413" s="401">
        <v>135.6</v>
      </c>
      <c r="G413" s="116">
        <f t="shared" si="113"/>
        <v>0.1356</v>
      </c>
      <c r="H413" s="401">
        <v>258</v>
      </c>
      <c r="I413" s="401">
        <v>945.1</v>
      </c>
      <c r="J413" s="116">
        <f t="shared" si="114"/>
        <v>0.94510000000000005</v>
      </c>
      <c r="K413" s="323">
        <f t="shared" si="115"/>
        <v>0.25800000000000001</v>
      </c>
      <c r="L413" s="399">
        <v>534</v>
      </c>
      <c r="M413" s="95">
        <f t="shared" si="116"/>
        <v>0.53400000000000003</v>
      </c>
      <c r="N413" s="123">
        <f t="shared" si="117"/>
        <v>2.6700000000000002E-2</v>
      </c>
      <c r="O413" s="124">
        <f t="shared" si="118"/>
        <v>0.60000000000000009</v>
      </c>
      <c r="P413" s="73">
        <v>10.41</v>
      </c>
      <c r="Q413" s="144">
        <f t="shared" si="119"/>
        <v>0.76230000000000009</v>
      </c>
      <c r="R413" s="178">
        <f t="shared" si="112"/>
        <v>0.91840000000000011</v>
      </c>
      <c r="S413" s="145">
        <f t="shared" si="120"/>
        <v>1.6807000000000003</v>
      </c>
      <c r="T413" s="11"/>
      <c r="U413" s="27"/>
    </row>
    <row r="414" spans="1:21" s="15" customFormat="1" ht="15.75" customHeight="1" x14ac:dyDescent="0.2">
      <c r="A414" s="148">
        <v>41257</v>
      </c>
      <c r="B414" s="116">
        <v>11.454000000000001</v>
      </c>
      <c r="C414" s="95">
        <f t="shared" si="111"/>
        <v>9.7093000000000007</v>
      </c>
      <c r="D414" s="95">
        <v>2</v>
      </c>
      <c r="E414" s="95">
        <v>1.4</v>
      </c>
      <c r="F414" s="402">
        <v>149.19999999999999</v>
      </c>
      <c r="G414" s="116">
        <f t="shared" si="113"/>
        <v>0.1492</v>
      </c>
      <c r="H414" s="402">
        <v>395</v>
      </c>
      <c r="I414" s="402">
        <v>995.5</v>
      </c>
      <c r="J414" s="116">
        <f t="shared" si="114"/>
        <v>0.99550000000000005</v>
      </c>
      <c r="K414" s="323">
        <f t="shared" si="115"/>
        <v>0.39500000000000002</v>
      </c>
      <c r="L414" s="398">
        <v>600</v>
      </c>
      <c r="M414" s="95">
        <f t="shared" si="116"/>
        <v>0.6</v>
      </c>
      <c r="N414" s="123">
        <f t="shared" si="117"/>
        <v>0.03</v>
      </c>
      <c r="O414" s="124">
        <f t="shared" si="118"/>
        <v>0.60000000000000009</v>
      </c>
      <c r="P414" s="73">
        <v>9.66</v>
      </c>
      <c r="Q414" s="144">
        <f t="shared" si="119"/>
        <v>0.77920000000000011</v>
      </c>
      <c r="R414" s="178">
        <f t="shared" si="112"/>
        <v>0.96550000000000002</v>
      </c>
      <c r="S414" s="145">
        <f t="shared" si="120"/>
        <v>1.7447000000000001</v>
      </c>
      <c r="T414" s="11"/>
      <c r="U414" s="27"/>
    </row>
    <row r="415" spans="1:21" s="15" customFormat="1" ht="15.75" customHeight="1" x14ac:dyDescent="0.2">
      <c r="A415" s="148">
        <v>41258</v>
      </c>
      <c r="B415" s="116">
        <v>11.15</v>
      </c>
      <c r="C415" s="95">
        <f t="shared" si="111"/>
        <v>9.1168000000000013</v>
      </c>
      <c r="D415" s="95">
        <v>2</v>
      </c>
      <c r="E415" s="95">
        <v>1.4</v>
      </c>
      <c r="F415" s="401">
        <v>132.5</v>
      </c>
      <c r="G415" s="116">
        <f t="shared" si="113"/>
        <v>0.13250000000000001</v>
      </c>
      <c r="H415" s="401">
        <v>703</v>
      </c>
      <c r="I415" s="401">
        <v>1300.7</v>
      </c>
      <c r="J415" s="116">
        <f t="shared" si="114"/>
        <v>1.3007</v>
      </c>
      <c r="K415" s="323">
        <f t="shared" si="115"/>
        <v>0.70299999999999996</v>
      </c>
      <c r="L415" s="399">
        <v>684</v>
      </c>
      <c r="M415" s="95">
        <f t="shared" si="116"/>
        <v>0.68400000000000005</v>
      </c>
      <c r="N415" s="123">
        <f t="shared" si="117"/>
        <v>3.4200000000000001E-2</v>
      </c>
      <c r="O415" s="124">
        <f t="shared" si="118"/>
        <v>0.60000000000000009</v>
      </c>
      <c r="P415" s="73">
        <v>9.14</v>
      </c>
      <c r="Q415" s="144">
        <f t="shared" si="119"/>
        <v>0.76670000000000016</v>
      </c>
      <c r="R415" s="178">
        <f t="shared" si="112"/>
        <v>1.2665</v>
      </c>
      <c r="S415" s="145">
        <f t="shared" si="120"/>
        <v>2.0331999999999999</v>
      </c>
      <c r="T415" s="11"/>
      <c r="U415" s="27"/>
    </row>
    <row r="416" spans="1:21" s="15" customFormat="1" ht="15.75" customHeight="1" x14ac:dyDescent="0.2">
      <c r="A416" s="148">
        <v>41259</v>
      </c>
      <c r="B416" s="116">
        <v>10.813000000000001</v>
      </c>
      <c r="C416" s="95">
        <f t="shared" si="111"/>
        <v>8.8663000000000007</v>
      </c>
      <c r="D416" s="95">
        <v>2</v>
      </c>
      <c r="E416" s="95">
        <v>1.4</v>
      </c>
      <c r="F416" s="402">
        <v>133.19999999999999</v>
      </c>
      <c r="G416" s="116">
        <f t="shared" si="113"/>
        <v>0.13319999999999999</v>
      </c>
      <c r="H416" s="402">
        <v>703</v>
      </c>
      <c r="I416" s="402">
        <v>1213.5</v>
      </c>
      <c r="J416" s="116">
        <f t="shared" si="114"/>
        <v>1.2135</v>
      </c>
      <c r="K416" s="323">
        <f t="shared" si="115"/>
        <v>0.70299999999999996</v>
      </c>
      <c r="L416" s="398">
        <v>706</v>
      </c>
      <c r="M416" s="95">
        <f t="shared" si="116"/>
        <v>0.70599999999999996</v>
      </c>
      <c r="N416" s="123">
        <f t="shared" si="117"/>
        <v>3.5299999999999998E-2</v>
      </c>
      <c r="O416" s="124">
        <f t="shared" si="118"/>
        <v>0.60000000000000009</v>
      </c>
      <c r="P416" s="73">
        <v>9.18</v>
      </c>
      <c r="Q416" s="144">
        <f t="shared" si="119"/>
        <v>0.76850000000000007</v>
      </c>
      <c r="R416" s="178">
        <f t="shared" si="112"/>
        <v>1.1781999999999999</v>
      </c>
      <c r="S416" s="145">
        <f t="shared" si="120"/>
        <v>1.9466999999999999</v>
      </c>
      <c r="T416" s="11"/>
      <c r="U416" s="27"/>
    </row>
    <row r="417" spans="1:21" s="15" customFormat="1" ht="15.75" customHeight="1" x14ac:dyDescent="0.2">
      <c r="A417" s="148">
        <v>41260</v>
      </c>
      <c r="B417" s="116">
        <v>11.189</v>
      </c>
      <c r="C417" s="95">
        <f t="shared" si="111"/>
        <v>9.4123000000000001</v>
      </c>
      <c r="D417" s="95">
        <v>2</v>
      </c>
      <c r="E417" s="95">
        <v>1.4</v>
      </c>
      <c r="F417" s="401">
        <v>150.9</v>
      </c>
      <c r="G417" s="116">
        <f t="shared" si="113"/>
        <v>0.15090000000000001</v>
      </c>
      <c r="H417" s="401">
        <v>512</v>
      </c>
      <c r="I417" s="401">
        <v>1025.8</v>
      </c>
      <c r="J417" s="116">
        <f t="shared" si="114"/>
        <v>1.0258</v>
      </c>
      <c r="K417" s="323">
        <f t="shared" si="115"/>
        <v>0.51200000000000001</v>
      </c>
      <c r="L417" s="399">
        <v>677</v>
      </c>
      <c r="M417" s="95">
        <f t="shared" si="116"/>
        <v>0.67700000000000005</v>
      </c>
      <c r="N417" s="123">
        <f t="shared" si="117"/>
        <v>3.3850000000000005E-2</v>
      </c>
      <c r="O417" s="124">
        <f t="shared" si="118"/>
        <v>0.60000000000000009</v>
      </c>
      <c r="P417" s="73">
        <v>9.91</v>
      </c>
      <c r="Q417" s="144">
        <f t="shared" si="119"/>
        <v>0.78475000000000006</v>
      </c>
      <c r="R417" s="178">
        <f t="shared" si="112"/>
        <v>0.99195</v>
      </c>
      <c r="S417" s="145">
        <f t="shared" si="120"/>
        <v>1.7766999999999999</v>
      </c>
      <c r="T417" s="11"/>
      <c r="U417" s="27"/>
    </row>
    <row r="418" spans="1:21" s="15" customFormat="1" ht="15.75" customHeight="1" x14ac:dyDescent="0.2">
      <c r="A418" s="148">
        <v>41261</v>
      </c>
      <c r="B418" s="116">
        <v>10.724</v>
      </c>
      <c r="C418" s="95">
        <f t="shared" si="111"/>
        <v>8.9981000000000009</v>
      </c>
      <c r="D418" s="95">
        <v>2</v>
      </c>
      <c r="E418" s="95">
        <v>1.4</v>
      </c>
      <c r="F418" s="402">
        <v>141.5</v>
      </c>
      <c r="G418" s="116">
        <f t="shared" si="113"/>
        <v>0.14149999999999999</v>
      </c>
      <c r="H418" s="402">
        <v>260</v>
      </c>
      <c r="I418" s="402">
        <v>984.4</v>
      </c>
      <c r="J418" s="116">
        <f t="shared" si="114"/>
        <v>0.98439999999999994</v>
      </c>
      <c r="K418" s="323">
        <f t="shared" si="115"/>
        <v>0.26</v>
      </c>
      <c r="L418" s="398">
        <v>717</v>
      </c>
      <c r="M418" s="95">
        <f t="shared" si="116"/>
        <v>0.71699999999999997</v>
      </c>
      <c r="N418" s="123">
        <f t="shared" si="117"/>
        <v>3.585E-2</v>
      </c>
      <c r="O418" s="124">
        <f t="shared" si="118"/>
        <v>0.60000000000000009</v>
      </c>
      <c r="P418" s="73">
        <v>9.6199999999999992</v>
      </c>
      <c r="Q418" s="144">
        <f t="shared" si="119"/>
        <v>0.7773500000000001</v>
      </c>
      <c r="R418" s="178">
        <f t="shared" si="112"/>
        <v>0.94854999999999989</v>
      </c>
      <c r="S418" s="145">
        <f t="shared" si="120"/>
        <v>1.7259</v>
      </c>
      <c r="T418" s="11"/>
      <c r="U418" s="27"/>
    </row>
    <row r="419" spans="1:21" s="15" customFormat="1" ht="15.75" customHeight="1" x14ac:dyDescent="0.2">
      <c r="A419" s="148">
        <v>41262</v>
      </c>
      <c r="B419" s="116">
        <v>3.9649999999999999</v>
      </c>
      <c r="C419" s="95">
        <f t="shared" si="111"/>
        <v>2.952</v>
      </c>
      <c r="D419" s="95">
        <v>2</v>
      </c>
      <c r="E419" s="95">
        <v>1.4</v>
      </c>
      <c r="F419" s="401">
        <v>152</v>
      </c>
      <c r="G419" s="116">
        <f t="shared" si="113"/>
        <v>0.152</v>
      </c>
      <c r="H419" s="401">
        <v>281</v>
      </c>
      <c r="I419" s="401">
        <v>261</v>
      </c>
      <c r="J419" s="116">
        <f t="shared" si="114"/>
        <v>0.26100000000000001</v>
      </c>
      <c r="K419" s="323">
        <f t="shared" si="115"/>
        <v>0.28100000000000003</v>
      </c>
      <c r="L419" s="399">
        <v>652</v>
      </c>
      <c r="M419" s="95">
        <f t="shared" si="116"/>
        <v>0.65200000000000002</v>
      </c>
      <c r="N419" s="123">
        <f t="shared" si="117"/>
        <v>3.2600000000000004E-2</v>
      </c>
      <c r="O419" s="124">
        <f t="shared" si="118"/>
        <v>0.60000000000000009</v>
      </c>
      <c r="P419" s="73">
        <v>9.75</v>
      </c>
      <c r="Q419" s="144">
        <f t="shared" si="119"/>
        <v>0.78460000000000008</v>
      </c>
      <c r="R419" s="178">
        <f t="shared" si="112"/>
        <v>0.22839999999999999</v>
      </c>
      <c r="S419" s="145">
        <f t="shared" si="120"/>
        <v>1.0130000000000001</v>
      </c>
      <c r="T419" s="11"/>
      <c r="U419" s="27"/>
    </row>
    <row r="420" spans="1:21" s="15" customFormat="1" ht="15.75" customHeight="1" x14ac:dyDescent="0.2">
      <c r="A420" s="148">
        <v>41263</v>
      </c>
      <c r="B420" s="116">
        <v>11.458</v>
      </c>
      <c r="C420" s="95">
        <f t="shared" si="111"/>
        <v>9.6882000000000001</v>
      </c>
      <c r="D420" s="95">
        <v>2</v>
      </c>
      <c r="E420" s="95">
        <v>1.4</v>
      </c>
      <c r="F420" s="402">
        <v>149.69999999999999</v>
      </c>
      <c r="G420" s="116">
        <f t="shared" si="113"/>
        <v>0.1497</v>
      </c>
      <c r="H420" s="402">
        <v>281</v>
      </c>
      <c r="I420" s="402">
        <v>1020.1</v>
      </c>
      <c r="J420" s="116">
        <f t="shared" si="114"/>
        <v>1.0201</v>
      </c>
      <c r="K420" s="323">
        <f t="shared" si="115"/>
        <v>0.28100000000000003</v>
      </c>
      <c r="L420" s="398">
        <v>862</v>
      </c>
      <c r="M420" s="95">
        <f t="shared" si="116"/>
        <v>0.86199999999999999</v>
      </c>
      <c r="N420" s="123">
        <f t="shared" si="117"/>
        <v>4.3099999999999999E-2</v>
      </c>
      <c r="O420" s="124">
        <f t="shared" si="118"/>
        <v>0.60000000000000009</v>
      </c>
      <c r="P420" s="73">
        <v>9.4499999999999993</v>
      </c>
      <c r="Q420" s="144">
        <f t="shared" si="119"/>
        <v>0.79280000000000006</v>
      </c>
      <c r="R420" s="178">
        <f t="shared" si="112"/>
        <v>0.97699999999999998</v>
      </c>
      <c r="S420" s="145">
        <f t="shared" si="120"/>
        <v>1.7698</v>
      </c>
      <c r="T420" s="11"/>
      <c r="U420" s="27"/>
    </row>
    <row r="421" spans="1:21" s="15" customFormat="1" ht="15.75" customHeight="1" x14ac:dyDescent="0.2">
      <c r="A421" s="148">
        <v>41264</v>
      </c>
      <c r="B421" s="116">
        <v>10.406000000000001</v>
      </c>
      <c r="C421" s="95">
        <f t="shared" si="111"/>
        <v>8.5378000000000007</v>
      </c>
      <c r="D421" s="95">
        <v>2</v>
      </c>
      <c r="E421" s="95">
        <v>1.4</v>
      </c>
      <c r="F421" s="401">
        <v>105.3</v>
      </c>
      <c r="G421" s="116">
        <f t="shared" si="113"/>
        <v>0.10529999999999999</v>
      </c>
      <c r="H421" s="401">
        <v>261</v>
      </c>
      <c r="I421" s="401">
        <v>1162.9000000000001</v>
      </c>
      <c r="J421" s="116">
        <f t="shared" si="114"/>
        <v>1.1629</v>
      </c>
      <c r="K421" s="323">
        <f t="shared" si="115"/>
        <v>0.26100000000000001</v>
      </c>
      <c r="L421" s="399">
        <v>940</v>
      </c>
      <c r="M421" s="95">
        <f t="shared" si="116"/>
        <v>0.94</v>
      </c>
      <c r="N421" s="123">
        <f t="shared" si="117"/>
        <v>4.7E-2</v>
      </c>
      <c r="O421" s="124">
        <f t="shared" si="118"/>
        <v>0.60000000000000009</v>
      </c>
      <c r="P421" s="73">
        <v>9.82</v>
      </c>
      <c r="Q421" s="144">
        <f t="shared" si="119"/>
        <v>0.75230000000000008</v>
      </c>
      <c r="R421" s="178">
        <f t="shared" si="112"/>
        <v>1.1159000000000001</v>
      </c>
      <c r="S421" s="145">
        <f t="shared" si="120"/>
        <v>1.8682000000000003</v>
      </c>
      <c r="T421" s="11"/>
      <c r="U421" s="27"/>
    </row>
    <row r="422" spans="1:21" s="15" customFormat="1" ht="15.75" customHeight="1" x14ac:dyDescent="0.2">
      <c r="A422" s="148">
        <v>41265</v>
      </c>
      <c r="B422" s="116">
        <v>11.509</v>
      </c>
      <c r="C422" s="95">
        <f t="shared" si="111"/>
        <v>8.6601999999999997</v>
      </c>
      <c r="D422" s="95">
        <v>2</v>
      </c>
      <c r="E422" s="95">
        <v>1.4</v>
      </c>
      <c r="F422" s="402">
        <v>89.9</v>
      </c>
      <c r="G422" s="116">
        <f t="shared" si="113"/>
        <v>8.9900000000000008E-2</v>
      </c>
      <c r="H422" s="402">
        <v>968</v>
      </c>
      <c r="I422" s="402">
        <v>2158.9</v>
      </c>
      <c r="J422" s="116">
        <f t="shared" si="114"/>
        <v>2.1589</v>
      </c>
      <c r="K422" s="323">
        <f t="shared" si="115"/>
        <v>0.96799999999999997</v>
      </c>
      <c r="L422" s="398">
        <v>1498</v>
      </c>
      <c r="M422" s="95">
        <f t="shared" si="116"/>
        <v>1.498</v>
      </c>
      <c r="N422" s="123">
        <f t="shared" si="117"/>
        <v>7.4900000000000008E-2</v>
      </c>
      <c r="O422" s="124">
        <f t="shared" si="118"/>
        <v>0.60000000000000009</v>
      </c>
      <c r="P422" s="73">
        <v>8.84</v>
      </c>
      <c r="Q422" s="144">
        <f t="shared" si="119"/>
        <v>0.76480000000000015</v>
      </c>
      <c r="R422" s="178">
        <f t="shared" si="112"/>
        <v>2.0840000000000001</v>
      </c>
      <c r="S422" s="145">
        <f t="shared" si="120"/>
        <v>2.8488000000000002</v>
      </c>
      <c r="T422" s="11"/>
      <c r="U422" s="27"/>
    </row>
    <row r="423" spans="1:21" s="15" customFormat="1" ht="15.75" customHeight="1" x14ac:dyDescent="0.2">
      <c r="A423" s="148">
        <v>41266</v>
      </c>
      <c r="B423" s="116">
        <v>10.706</v>
      </c>
      <c r="C423" s="95">
        <f t="shared" si="111"/>
        <v>7.8282999999999996</v>
      </c>
      <c r="D423" s="95">
        <v>2</v>
      </c>
      <c r="E423" s="95">
        <v>1.4</v>
      </c>
      <c r="F423" s="401">
        <v>119.7</v>
      </c>
      <c r="G423" s="116">
        <f t="shared" si="113"/>
        <v>0.1197</v>
      </c>
      <c r="H423" s="401">
        <v>973</v>
      </c>
      <c r="I423" s="401">
        <v>2158</v>
      </c>
      <c r="J423" s="116">
        <f t="shared" si="114"/>
        <v>2.1579999999999999</v>
      </c>
      <c r="K423" s="323">
        <f t="shared" si="115"/>
        <v>0.97299999999999998</v>
      </c>
      <c r="L423" s="399">
        <v>1474</v>
      </c>
      <c r="M423" s="95">
        <f t="shared" si="116"/>
        <v>1.474</v>
      </c>
      <c r="N423" s="123">
        <f t="shared" si="117"/>
        <v>7.3700000000000002E-2</v>
      </c>
      <c r="O423" s="124">
        <f t="shared" si="118"/>
        <v>0.60000000000000009</v>
      </c>
      <c r="P423" s="73">
        <v>8.89</v>
      </c>
      <c r="Q423" s="144">
        <f t="shared" si="119"/>
        <v>0.79340000000000011</v>
      </c>
      <c r="R423" s="178">
        <f t="shared" si="112"/>
        <v>2.0842999999999998</v>
      </c>
      <c r="S423" s="145">
        <f t="shared" si="120"/>
        <v>2.8776999999999999</v>
      </c>
      <c r="T423" s="11"/>
      <c r="U423" s="27"/>
    </row>
    <row r="424" spans="1:21" s="15" customFormat="1" ht="15.75" customHeight="1" x14ac:dyDescent="0.2">
      <c r="A424" s="148">
        <v>41267</v>
      </c>
      <c r="B424" s="116">
        <v>10.587999999999999</v>
      </c>
      <c r="C424" s="95">
        <f t="shared" si="111"/>
        <v>8.2482999999999986</v>
      </c>
      <c r="D424" s="95">
        <v>2</v>
      </c>
      <c r="E424" s="95">
        <v>1.4</v>
      </c>
      <c r="F424" s="402">
        <v>107.2</v>
      </c>
      <c r="G424" s="116">
        <f t="shared" si="113"/>
        <v>0.1072</v>
      </c>
      <c r="H424" s="402">
        <v>203</v>
      </c>
      <c r="I424" s="402">
        <v>1632.5</v>
      </c>
      <c r="J424" s="116">
        <f t="shared" si="114"/>
        <v>1.6325000000000001</v>
      </c>
      <c r="K424" s="323">
        <f t="shared" si="115"/>
        <v>0.20300000000000001</v>
      </c>
      <c r="L424" s="398">
        <v>1547</v>
      </c>
      <c r="M424" s="95">
        <f t="shared" si="116"/>
        <v>1.5469999999999999</v>
      </c>
      <c r="N424" s="123">
        <f t="shared" si="117"/>
        <v>7.7350000000000002E-2</v>
      </c>
      <c r="O424" s="124">
        <f t="shared" si="118"/>
        <v>0.60000000000000009</v>
      </c>
      <c r="P424" s="73">
        <v>8.57</v>
      </c>
      <c r="Q424" s="144">
        <f t="shared" si="119"/>
        <v>0.78455000000000008</v>
      </c>
      <c r="R424" s="178">
        <f t="shared" si="112"/>
        <v>1.55515</v>
      </c>
      <c r="S424" s="145">
        <f t="shared" si="120"/>
        <v>2.3397000000000001</v>
      </c>
      <c r="T424" s="11"/>
      <c r="U424" s="27"/>
    </row>
    <row r="425" spans="1:21" s="15" customFormat="1" ht="15.75" customHeight="1" x14ac:dyDescent="0.2">
      <c r="A425" s="148">
        <v>41268</v>
      </c>
      <c r="B425" s="116">
        <v>10.510999999999999</v>
      </c>
      <c r="C425" s="95">
        <f t="shared" si="111"/>
        <v>8.0671999999999997</v>
      </c>
      <c r="D425" s="95">
        <v>2</v>
      </c>
      <c r="E425" s="95">
        <v>1.4</v>
      </c>
      <c r="F425" s="401">
        <v>133.4</v>
      </c>
      <c r="G425" s="116">
        <f t="shared" si="113"/>
        <v>0.13340000000000002</v>
      </c>
      <c r="H425" s="401">
        <v>217</v>
      </c>
      <c r="I425" s="401">
        <v>1710.4</v>
      </c>
      <c r="J425" s="116">
        <f t="shared" si="114"/>
        <v>1.7104000000000001</v>
      </c>
      <c r="K425" s="323">
        <f t="shared" si="115"/>
        <v>0.217</v>
      </c>
      <c r="L425" s="399">
        <v>1268</v>
      </c>
      <c r="M425" s="95">
        <f t="shared" si="116"/>
        <v>1.268</v>
      </c>
      <c r="N425" s="123">
        <f t="shared" si="117"/>
        <v>6.3399999999999998E-2</v>
      </c>
      <c r="O425" s="124">
        <f t="shared" si="118"/>
        <v>0.60000000000000009</v>
      </c>
      <c r="P425" s="73">
        <v>7.93</v>
      </c>
      <c r="Q425" s="144">
        <f t="shared" si="119"/>
        <v>0.79680000000000017</v>
      </c>
      <c r="R425" s="178">
        <f t="shared" si="112"/>
        <v>1.6470000000000002</v>
      </c>
      <c r="S425" s="145">
        <f t="shared" si="120"/>
        <v>2.4438000000000004</v>
      </c>
      <c r="T425" s="11"/>
      <c r="U425" s="27"/>
    </row>
    <row r="426" spans="1:21" s="15" customFormat="1" ht="15.75" customHeight="1" x14ac:dyDescent="0.2">
      <c r="A426" s="148">
        <v>41269</v>
      </c>
      <c r="B426" s="116">
        <v>10.420999999999999</v>
      </c>
      <c r="C426" s="95">
        <f t="shared" si="111"/>
        <v>8.3537999999999997</v>
      </c>
      <c r="D426" s="95">
        <v>2</v>
      </c>
      <c r="E426" s="95">
        <v>1.4</v>
      </c>
      <c r="F426" s="402">
        <v>122.3</v>
      </c>
      <c r="G426" s="116">
        <f t="shared" si="113"/>
        <v>0.12229999999999999</v>
      </c>
      <c r="H426" s="402">
        <v>329</v>
      </c>
      <c r="I426" s="402">
        <v>1344.9</v>
      </c>
      <c r="J426" s="116">
        <f t="shared" si="114"/>
        <v>1.3449</v>
      </c>
      <c r="K426" s="323">
        <f t="shared" si="115"/>
        <v>0.32900000000000001</v>
      </c>
      <c r="L426" s="398">
        <v>1267</v>
      </c>
      <c r="M426" s="95">
        <f t="shared" si="116"/>
        <v>1.2669999999999999</v>
      </c>
      <c r="N426" s="123">
        <f t="shared" si="117"/>
        <v>6.3350000000000004E-2</v>
      </c>
      <c r="O426" s="124">
        <f t="shared" si="118"/>
        <v>0.60000000000000009</v>
      </c>
      <c r="P426" s="73">
        <v>10.38</v>
      </c>
      <c r="Q426" s="144">
        <f t="shared" si="119"/>
        <v>0.78565000000000007</v>
      </c>
      <c r="R426" s="178">
        <f t="shared" si="112"/>
        <v>1.28155</v>
      </c>
      <c r="S426" s="145">
        <f t="shared" si="120"/>
        <v>2.0672000000000001</v>
      </c>
      <c r="T426" s="11"/>
      <c r="U426" s="27"/>
    </row>
    <row r="427" spans="1:21" s="15" customFormat="1" ht="15.75" customHeight="1" x14ac:dyDescent="0.2">
      <c r="A427" s="148">
        <v>41270</v>
      </c>
      <c r="B427" s="116">
        <v>10.638999999999999</v>
      </c>
      <c r="C427" s="95">
        <f t="shared" si="111"/>
        <v>8.2013999999999996</v>
      </c>
      <c r="D427" s="95">
        <v>2</v>
      </c>
      <c r="E427" s="95">
        <v>1.4</v>
      </c>
      <c r="F427" s="401">
        <v>90.8</v>
      </c>
      <c r="G427" s="116">
        <f t="shared" si="113"/>
        <v>9.0799999999999992E-2</v>
      </c>
      <c r="H427" s="401">
        <v>751</v>
      </c>
      <c r="I427" s="401">
        <v>1746.8</v>
      </c>
      <c r="J427" s="116">
        <f t="shared" si="114"/>
        <v>1.7467999999999999</v>
      </c>
      <c r="K427" s="323">
        <f t="shared" si="115"/>
        <v>0.751</v>
      </c>
      <c r="L427" s="399">
        <v>1334</v>
      </c>
      <c r="M427" s="95">
        <f t="shared" si="116"/>
        <v>1.3340000000000001</v>
      </c>
      <c r="N427" s="123">
        <f t="shared" si="117"/>
        <v>6.6700000000000009E-2</v>
      </c>
      <c r="O427" s="124">
        <f t="shared" si="118"/>
        <v>0.60000000000000009</v>
      </c>
      <c r="P427" s="73">
        <v>10.08</v>
      </c>
      <c r="Q427" s="144">
        <f t="shared" si="119"/>
        <v>0.75750000000000006</v>
      </c>
      <c r="R427" s="178">
        <f t="shared" si="112"/>
        <v>1.6800999999999999</v>
      </c>
      <c r="S427" s="145">
        <f t="shared" si="120"/>
        <v>2.4375999999999998</v>
      </c>
      <c r="T427" s="11"/>
      <c r="U427" s="27"/>
    </row>
    <row r="428" spans="1:21" s="15" customFormat="1" ht="15.75" customHeight="1" x14ac:dyDescent="0.2">
      <c r="A428" s="148">
        <v>41271</v>
      </c>
      <c r="B428" s="116">
        <v>11.013999999999999</v>
      </c>
      <c r="C428" s="95">
        <f t="shared" si="111"/>
        <v>8.3300999999999998</v>
      </c>
      <c r="D428" s="95">
        <v>2</v>
      </c>
      <c r="E428" s="95">
        <v>1.4</v>
      </c>
      <c r="F428" s="402">
        <v>149.80000000000001</v>
      </c>
      <c r="G428" s="116">
        <f t="shared" si="113"/>
        <v>0.14980000000000002</v>
      </c>
      <c r="H428" s="402">
        <v>751</v>
      </c>
      <c r="I428" s="402">
        <v>1934.1</v>
      </c>
      <c r="J428" s="116">
        <f t="shared" si="114"/>
        <v>1.9340999999999999</v>
      </c>
      <c r="K428" s="323">
        <f t="shared" si="115"/>
        <v>0.751</v>
      </c>
      <c r="L428" s="398">
        <v>1353</v>
      </c>
      <c r="M428" s="95">
        <f t="shared" si="116"/>
        <v>1.353</v>
      </c>
      <c r="N428" s="123">
        <f t="shared" si="117"/>
        <v>6.7650000000000002E-2</v>
      </c>
      <c r="O428" s="124">
        <f t="shared" si="118"/>
        <v>0.60000000000000009</v>
      </c>
      <c r="P428" s="73">
        <v>9.7200000000000006</v>
      </c>
      <c r="Q428" s="144">
        <f t="shared" si="119"/>
        <v>0.81745000000000012</v>
      </c>
      <c r="R428" s="178">
        <f t="shared" si="112"/>
        <v>1.8664499999999999</v>
      </c>
      <c r="S428" s="145">
        <f t="shared" si="120"/>
        <v>2.6839</v>
      </c>
      <c r="T428" s="11"/>
      <c r="U428" s="27"/>
    </row>
    <row r="429" spans="1:21" s="15" customFormat="1" ht="15.75" customHeight="1" x14ac:dyDescent="0.2">
      <c r="A429" s="148">
        <v>41272</v>
      </c>
      <c r="B429" s="116">
        <v>10.971</v>
      </c>
      <c r="C429" s="95">
        <f t="shared" si="111"/>
        <v>8.0671999999999997</v>
      </c>
      <c r="D429" s="95">
        <v>2</v>
      </c>
      <c r="E429" s="95">
        <v>1.4</v>
      </c>
      <c r="F429" s="401">
        <v>142.6</v>
      </c>
      <c r="G429" s="116">
        <f t="shared" si="113"/>
        <v>0.1426</v>
      </c>
      <c r="H429" s="401">
        <v>697</v>
      </c>
      <c r="I429" s="401">
        <v>2161.1999999999998</v>
      </c>
      <c r="J429" s="116">
        <f t="shared" si="114"/>
        <v>2.1612</v>
      </c>
      <c r="K429" s="323">
        <f t="shared" si="115"/>
        <v>0.69699999999999995</v>
      </c>
      <c r="L429" s="399">
        <v>1643</v>
      </c>
      <c r="M429" s="95">
        <f t="shared" si="116"/>
        <v>1.643</v>
      </c>
      <c r="N429" s="123">
        <f t="shared" si="117"/>
        <v>8.2150000000000001E-2</v>
      </c>
      <c r="O429" s="124">
        <f t="shared" si="118"/>
        <v>0.60000000000000009</v>
      </c>
      <c r="P429" s="73">
        <v>12.11</v>
      </c>
      <c r="Q429" s="144">
        <f t="shared" si="119"/>
        <v>0.82475000000000009</v>
      </c>
      <c r="R429" s="178">
        <f t="shared" si="112"/>
        <v>2.0790500000000001</v>
      </c>
      <c r="S429" s="145">
        <f t="shared" si="120"/>
        <v>2.9038000000000004</v>
      </c>
      <c r="T429" s="11"/>
      <c r="U429" s="27"/>
    </row>
    <row r="430" spans="1:21" s="15" customFormat="1" ht="15.75" customHeight="1" x14ac:dyDescent="0.2">
      <c r="A430" s="148">
        <v>41273</v>
      </c>
      <c r="B430" s="116">
        <v>11.313000000000001</v>
      </c>
      <c r="C430" s="95">
        <f t="shared" si="111"/>
        <v>8.4365000000000006</v>
      </c>
      <c r="D430" s="95">
        <v>2</v>
      </c>
      <c r="E430" s="95">
        <v>1.4</v>
      </c>
      <c r="F430" s="402">
        <v>115.5</v>
      </c>
      <c r="G430" s="116">
        <f t="shared" si="113"/>
        <v>0.11550000000000001</v>
      </c>
      <c r="H430" s="402">
        <v>697</v>
      </c>
      <c r="I430" s="402">
        <v>2161</v>
      </c>
      <c r="J430" s="116">
        <f t="shared" si="114"/>
        <v>2.161</v>
      </c>
      <c r="K430" s="323">
        <f t="shared" si="115"/>
        <v>0.69699999999999995</v>
      </c>
      <c r="L430" s="398">
        <v>1696</v>
      </c>
      <c r="M430" s="95">
        <f t="shared" si="116"/>
        <v>1.696</v>
      </c>
      <c r="N430" s="123">
        <f t="shared" si="117"/>
        <v>8.48E-2</v>
      </c>
      <c r="O430" s="124">
        <f t="shared" si="118"/>
        <v>0.60000000000000009</v>
      </c>
      <c r="P430" s="73">
        <v>10.83</v>
      </c>
      <c r="Q430" s="144">
        <f t="shared" si="119"/>
        <v>0.80030000000000012</v>
      </c>
      <c r="R430" s="178">
        <f t="shared" si="112"/>
        <v>2.0762</v>
      </c>
      <c r="S430" s="145">
        <f t="shared" si="120"/>
        <v>2.8765000000000001</v>
      </c>
      <c r="T430" s="11"/>
      <c r="U430" s="27"/>
    </row>
    <row r="431" spans="1:21" s="15" customFormat="1" ht="15.75" customHeight="1" thickBot="1" x14ac:dyDescent="0.25">
      <c r="A431" s="237">
        <v>41274</v>
      </c>
      <c r="B431" s="152">
        <v>9.1839999999999993</v>
      </c>
      <c r="C431" s="153">
        <f t="shared" si="111"/>
        <v>6.2903999999999991</v>
      </c>
      <c r="D431" s="153">
        <v>2</v>
      </c>
      <c r="E431" s="153">
        <v>1.4</v>
      </c>
      <c r="F431" s="404">
        <v>132.4</v>
      </c>
      <c r="G431" s="152">
        <f t="shared" si="113"/>
        <v>0.13240000000000002</v>
      </c>
      <c r="H431" s="404">
        <v>374</v>
      </c>
      <c r="I431" s="404">
        <v>2161.1999999999998</v>
      </c>
      <c r="J431" s="152">
        <f t="shared" si="114"/>
        <v>2.1612</v>
      </c>
      <c r="K431" s="324">
        <f t="shared" si="115"/>
        <v>0.374</v>
      </c>
      <c r="L431" s="400">
        <v>1457</v>
      </c>
      <c r="M431" s="153">
        <f t="shared" si="116"/>
        <v>1.4570000000000001</v>
      </c>
      <c r="N431" s="156">
        <f t="shared" si="117"/>
        <v>7.2850000000000012E-2</v>
      </c>
      <c r="O431" s="241">
        <f t="shared" si="118"/>
        <v>0.60000000000000009</v>
      </c>
      <c r="P431" s="92">
        <v>10.87</v>
      </c>
      <c r="Q431" s="158">
        <f t="shared" si="119"/>
        <v>0.80525000000000013</v>
      </c>
      <c r="R431" s="190">
        <f t="shared" si="112"/>
        <v>2.0883500000000002</v>
      </c>
      <c r="S431" s="159">
        <f t="shared" si="120"/>
        <v>2.8936000000000002</v>
      </c>
      <c r="T431" s="11"/>
      <c r="U431" s="27"/>
    </row>
    <row r="432" spans="1:21" s="15" customFormat="1" x14ac:dyDescent="0.2">
      <c r="A432" s="171"/>
      <c r="B432" s="331"/>
      <c r="C432" s="246"/>
      <c r="D432" s="203"/>
      <c r="E432" s="203"/>
      <c r="F432" s="327"/>
      <c r="G432" s="173"/>
      <c r="H432" s="315"/>
      <c r="I432" s="315"/>
      <c r="J432" s="246"/>
      <c r="K432" s="315"/>
      <c r="L432" s="374"/>
      <c r="M432" s="246"/>
      <c r="N432" s="171"/>
      <c r="O432" s="173"/>
      <c r="P432" s="349"/>
      <c r="Q432" s="246"/>
      <c r="R432" s="246"/>
      <c r="S432" s="246"/>
      <c r="T432" s="11"/>
      <c r="U432" s="27"/>
    </row>
    <row r="433" spans="1:21" s="15" customFormat="1" x14ac:dyDescent="0.2">
      <c r="A433" s="171"/>
      <c r="B433" s="331"/>
      <c r="C433" s="246"/>
      <c r="D433" s="203"/>
      <c r="E433" s="203"/>
      <c r="F433" s="327"/>
      <c r="G433" s="173"/>
      <c r="H433" s="315"/>
      <c r="I433" s="315"/>
      <c r="J433" s="246"/>
      <c r="K433" s="315"/>
      <c r="L433" s="374"/>
      <c r="M433" s="246"/>
      <c r="N433" s="171"/>
      <c r="O433" s="173"/>
      <c r="P433" s="349"/>
      <c r="Q433" s="246"/>
      <c r="R433" s="246"/>
      <c r="S433" s="246"/>
      <c r="T433" s="11"/>
      <c r="U433" s="27"/>
    </row>
    <row r="434" spans="1:21" s="15" customFormat="1" x14ac:dyDescent="0.2">
      <c r="A434" s="171"/>
      <c r="B434" s="331"/>
      <c r="C434" s="246"/>
      <c r="D434" s="203"/>
      <c r="E434" s="203"/>
      <c r="F434" s="327"/>
      <c r="G434" s="173"/>
      <c r="H434" s="315"/>
      <c r="I434" s="315"/>
      <c r="J434" s="246"/>
      <c r="K434" s="315"/>
      <c r="L434" s="374"/>
      <c r="M434" s="246"/>
      <c r="N434" s="171"/>
      <c r="O434" s="173"/>
      <c r="P434" s="349"/>
      <c r="Q434" s="246"/>
      <c r="R434" s="246"/>
      <c r="S434" s="246"/>
      <c r="T434" s="11"/>
      <c r="U434" s="27"/>
    </row>
    <row r="435" spans="1:21" s="15" customFormat="1" x14ac:dyDescent="0.2">
      <c r="A435" s="171"/>
      <c r="B435" s="331"/>
      <c r="C435" s="246"/>
      <c r="D435" s="203"/>
      <c r="E435" s="203"/>
      <c r="F435" s="327"/>
      <c r="G435" s="173"/>
      <c r="H435" s="315"/>
      <c r="I435" s="315"/>
      <c r="J435" s="246"/>
      <c r="K435" s="315"/>
      <c r="L435" s="374"/>
      <c r="M435" s="246"/>
      <c r="N435" s="171"/>
      <c r="O435" s="173"/>
      <c r="P435" s="349"/>
      <c r="Q435" s="246"/>
      <c r="R435" s="246"/>
      <c r="S435" s="246"/>
      <c r="T435" s="11"/>
      <c r="U435" s="27"/>
    </row>
    <row r="436" spans="1:21" s="15" customFormat="1" ht="11.25" x14ac:dyDescent="0.2">
      <c r="A436" s="35"/>
      <c r="B436" s="330"/>
      <c r="C436" s="10"/>
      <c r="D436" s="10"/>
      <c r="E436" s="380"/>
      <c r="F436" s="318"/>
      <c r="G436" s="10"/>
      <c r="H436" s="314"/>
      <c r="I436" s="314"/>
      <c r="J436" s="36"/>
      <c r="K436" s="314"/>
      <c r="L436" s="314"/>
      <c r="M436" s="36"/>
      <c r="N436" s="10"/>
      <c r="O436" s="13"/>
      <c r="P436" s="346"/>
      <c r="Q436" s="11"/>
      <c r="R436" s="11"/>
      <c r="S436" s="11"/>
      <c r="T436" s="11"/>
      <c r="U436" s="27"/>
    </row>
    <row r="437" spans="1:21" s="15" customFormat="1" ht="13.5" x14ac:dyDescent="0.2">
      <c r="A437" s="78" t="s">
        <v>33</v>
      </c>
      <c r="B437" s="335"/>
      <c r="C437" s="80"/>
      <c r="D437" s="80"/>
      <c r="E437" s="381"/>
      <c r="F437" s="317"/>
      <c r="G437" s="80"/>
      <c r="H437" s="316"/>
      <c r="I437" s="316"/>
      <c r="J437" s="82"/>
      <c r="K437" s="316"/>
      <c r="L437" s="317"/>
      <c r="M437" s="81"/>
      <c r="N437" s="80"/>
      <c r="O437" s="81"/>
      <c r="P437" s="354"/>
      <c r="Q437" s="83"/>
      <c r="R437" s="83"/>
      <c r="S437" s="11"/>
      <c r="T437" s="11"/>
      <c r="U437" s="27"/>
    </row>
    <row r="438" spans="1:21" s="15" customFormat="1" ht="13.5" x14ac:dyDescent="0.2">
      <c r="A438" s="78" t="s">
        <v>34</v>
      </c>
      <c r="B438" s="335"/>
      <c r="C438" s="80"/>
      <c r="D438" s="80"/>
      <c r="E438" s="381"/>
      <c r="F438" s="317"/>
      <c r="G438" s="80"/>
      <c r="H438" s="316"/>
      <c r="I438" s="316"/>
      <c r="J438" s="82"/>
      <c r="K438" s="316"/>
      <c r="L438" s="317"/>
      <c r="M438" s="81"/>
      <c r="N438" s="80"/>
      <c r="O438" s="81"/>
      <c r="P438" s="354"/>
      <c r="Q438" s="83"/>
      <c r="R438" s="83"/>
      <c r="S438" s="11"/>
      <c r="T438" s="11"/>
      <c r="U438" s="27"/>
    </row>
    <row r="439" spans="1:21" s="15" customFormat="1" ht="13.5" x14ac:dyDescent="0.2">
      <c r="A439" s="78" t="s">
        <v>35</v>
      </c>
      <c r="B439" s="335"/>
      <c r="C439" s="80"/>
      <c r="D439" s="80"/>
      <c r="E439" s="381"/>
      <c r="F439" s="317"/>
      <c r="G439" s="80"/>
      <c r="H439" s="316"/>
      <c r="I439" s="316"/>
      <c r="J439" s="82"/>
      <c r="K439" s="316"/>
      <c r="L439" s="317"/>
      <c r="M439" s="81"/>
      <c r="N439" s="80"/>
      <c r="O439" s="81"/>
      <c r="P439" s="354"/>
      <c r="Q439" s="83"/>
      <c r="R439" s="83"/>
      <c r="S439" s="11"/>
      <c r="T439" s="11"/>
      <c r="U439" s="27"/>
    </row>
    <row r="440" spans="1:21" s="15" customFormat="1" ht="13.5" x14ac:dyDescent="0.2">
      <c r="A440" s="84" t="s">
        <v>36</v>
      </c>
      <c r="B440" s="335"/>
      <c r="C440" s="80"/>
      <c r="D440" s="80"/>
      <c r="E440" s="381"/>
      <c r="F440" s="317"/>
      <c r="G440" s="80"/>
      <c r="H440" s="316"/>
      <c r="I440" s="316"/>
      <c r="J440" s="82"/>
      <c r="K440" s="316"/>
      <c r="L440" s="317"/>
      <c r="M440" s="81"/>
      <c r="N440" s="80"/>
      <c r="O440" s="81"/>
      <c r="P440" s="354"/>
      <c r="Q440" s="83"/>
      <c r="R440" s="83"/>
      <c r="S440" s="11"/>
      <c r="T440" s="11"/>
      <c r="U440" s="27"/>
    </row>
    <row r="441" spans="1:21" s="15" customFormat="1" ht="13.5" x14ac:dyDescent="0.2">
      <c r="A441" s="84" t="s">
        <v>37</v>
      </c>
      <c r="B441" s="335"/>
      <c r="C441" s="80"/>
      <c r="D441" s="80"/>
      <c r="E441" s="381"/>
      <c r="F441" s="317"/>
      <c r="G441" s="80"/>
      <c r="H441" s="316"/>
      <c r="I441" s="316"/>
      <c r="J441" s="82"/>
      <c r="K441" s="316"/>
      <c r="L441" s="317"/>
      <c r="M441" s="81"/>
      <c r="N441" s="80"/>
      <c r="O441" s="81"/>
      <c r="P441" s="354"/>
      <c r="Q441" s="83"/>
      <c r="R441" s="83"/>
      <c r="S441" s="11"/>
      <c r="T441" s="11"/>
      <c r="U441" s="27"/>
    </row>
    <row r="442" spans="1:21" s="15" customFormat="1" ht="13.5" x14ac:dyDescent="0.2">
      <c r="A442" s="84" t="s">
        <v>38</v>
      </c>
      <c r="B442" s="335"/>
      <c r="C442" s="80"/>
      <c r="D442" s="80"/>
      <c r="E442" s="381"/>
      <c r="F442" s="317"/>
      <c r="G442" s="80"/>
      <c r="H442" s="316"/>
      <c r="I442" s="316"/>
      <c r="J442" s="82"/>
      <c r="K442" s="316"/>
      <c r="L442" s="317"/>
      <c r="M442" s="81"/>
      <c r="N442" s="80"/>
      <c r="O442" s="81"/>
      <c r="P442" s="354"/>
      <c r="Q442" s="83"/>
      <c r="R442" s="83"/>
      <c r="S442" s="11"/>
      <c r="T442" s="11"/>
      <c r="U442" s="27"/>
    </row>
    <row r="443" spans="1:21" s="15" customFormat="1" ht="13.5" x14ac:dyDescent="0.2">
      <c r="A443" s="84" t="s">
        <v>46</v>
      </c>
      <c r="B443" s="335"/>
      <c r="C443" s="80"/>
      <c r="D443" s="80"/>
      <c r="E443" s="381"/>
      <c r="F443" s="317"/>
      <c r="G443" s="80"/>
      <c r="H443" s="316"/>
      <c r="I443" s="316"/>
      <c r="J443" s="82"/>
      <c r="K443" s="316"/>
      <c r="L443" s="317"/>
      <c r="M443" s="81"/>
      <c r="N443" s="80"/>
      <c r="O443" s="86"/>
      <c r="P443" s="354"/>
      <c r="Q443" s="83"/>
      <c r="R443" s="83"/>
      <c r="S443" s="11"/>
      <c r="T443" s="11"/>
      <c r="U443" s="27"/>
    </row>
    <row r="444" spans="1:21" s="5" customFormat="1" ht="13.5" x14ac:dyDescent="0.2">
      <c r="A444" s="84" t="s">
        <v>47</v>
      </c>
      <c r="B444" s="335"/>
      <c r="C444" s="80"/>
      <c r="D444" s="80"/>
      <c r="E444" s="381"/>
      <c r="F444" s="317"/>
      <c r="G444" s="80"/>
      <c r="H444" s="316"/>
      <c r="I444" s="316"/>
      <c r="J444" s="82"/>
      <c r="K444" s="316"/>
      <c r="L444" s="317"/>
      <c r="M444" s="81"/>
      <c r="N444" s="80"/>
      <c r="O444" s="81"/>
      <c r="P444" s="354"/>
      <c r="Q444" s="83"/>
      <c r="R444" s="87"/>
      <c r="S444" s="14"/>
      <c r="T444" s="14"/>
      <c r="U444" s="14"/>
    </row>
    <row r="445" spans="1:21" s="5" customFormat="1" ht="13.5" x14ac:dyDescent="0.2">
      <c r="A445" s="78" t="s">
        <v>48</v>
      </c>
      <c r="B445" s="336"/>
      <c r="C445" s="80"/>
      <c r="D445" s="80"/>
      <c r="E445" s="381"/>
      <c r="F445" s="317"/>
      <c r="G445" s="80"/>
      <c r="H445" s="317"/>
      <c r="I445" s="317"/>
      <c r="J445" s="80"/>
      <c r="K445" s="317"/>
      <c r="L445" s="317"/>
      <c r="M445" s="86"/>
      <c r="N445" s="80"/>
      <c r="O445" s="86"/>
      <c r="P445" s="354"/>
      <c r="Q445" s="83"/>
      <c r="R445" s="87"/>
      <c r="S445" s="14"/>
      <c r="T445" s="14"/>
      <c r="U445" s="14"/>
    </row>
    <row r="446" spans="1:21" s="5" customFormat="1" ht="13.5" x14ac:dyDescent="0.2">
      <c r="A446" s="78" t="s">
        <v>49</v>
      </c>
      <c r="B446" s="335"/>
      <c r="C446" s="80"/>
      <c r="D446" s="80"/>
      <c r="E446" s="381"/>
      <c r="F446" s="317"/>
      <c r="G446" s="80"/>
      <c r="H446" s="316"/>
      <c r="I446" s="316"/>
      <c r="J446" s="82"/>
      <c r="K446" s="316"/>
      <c r="L446" s="317"/>
      <c r="M446" s="81"/>
      <c r="N446" s="80"/>
      <c r="O446" s="86"/>
      <c r="P446" s="354"/>
      <c r="Q446" s="83"/>
      <c r="R446" s="87"/>
      <c r="S446" s="14"/>
      <c r="T446" s="14"/>
      <c r="U446" s="14"/>
    </row>
    <row r="447" spans="1:21" s="5" customFormat="1" ht="13.5" x14ac:dyDescent="0.2">
      <c r="A447" s="84" t="s">
        <v>83</v>
      </c>
      <c r="B447" s="336"/>
      <c r="C447" s="80"/>
      <c r="D447" s="80"/>
      <c r="E447" s="381"/>
      <c r="F447" s="317"/>
      <c r="G447" s="80"/>
      <c r="H447" s="317"/>
      <c r="I447" s="317"/>
      <c r="J447" s="80"/>
      <c r="K447" s="317"/>
      <c r="L447" s="317"/>
      <c r="M447" s="86"/>
      <c r="N447" s="80"/>
      <c r="O447" s="86"/>
      <c r="P447" s="354"/>
      <c r="Q447" s="83"/>
      <c r="R447" s="87"/>
      <c r="S447" s="14"/>
      <c r="T447" s="14"/>
      <c r="U447" s="14"/>
    </row>
    <row r="448" spans="1:21" s="5" customFormat="1" ht="13.5" x14ac:dyDescent="0.2">
      <c r="A448" s="78" t="s">
        <v>51</v>
      </c>
      <c r="B448" s="336"/>
      <c r="C448" s="80"/>
      <c r="D448" s="80"/>
      <c r="E448" s="381"/>
      <c r="F448" s="317"/>
      <c r="G448" s="80"/>
      <c r="H448" s="317"/>
      <c r="I448" s="317"/>
      <c r="J448" s="80"/>
      <c r="K448" s="317"/>
      <c r="L448" s="317"/>
      <c r="M448" s="86"/>
      <c r="N448" s="80"/>
      <c r="O448" s="86"/>
      <c r="P448" s="354"/>
      <c r="Q448" s="83"/>
      <c r="R448" s="87"/>
      <c r="S448" s="14"/>
      <c r="T448" s="14"/>
      <c r="U448" s="14"/>
    </row>
    <row r="449" spans="1:21" s="5" customFormat="1" ht="13.5" x14ac:dyDescent="0.2">
      <c r="A449" s="78"/>
      <c r="B449" s="336"/>
      <c r="C449" s="80"/>
      <c r="D449" s="80"/>
      <c r="E449" s="381"/>
      <c r="F449" s="317"/>
      <c r="G449" s="80"/>
      <c r="H449" s="317"/>
      <c r="I449" s="317"/>
      <c r="J449" s="80"/>
      <c r="K449" s="317"/>
      <c r="L449" s="317"/>
      <c r="M449" s="86"/>
      <c r="N449" s="80"/>
      <c r="O449" s="86"/>
      <c r="P449" s="354"/>
      <c r="Q449" s="83"/>
      <c r="R449" s="87"/>
      <c r="S449" s="14"/>
      <c r="T449" s="14"/>
      <c r="U449" s="14"/>
    </row>
    <row r="450" spans="1:21" s="5" customFormat="1" ht="13.5" x14ac:dyDescent="0.2">
      <c r="A450" s="78"/>
      <c r="B450" s="336"/>
      <c r="C450" s="80"/>
      <c r="D450" s="80"/>
      <c r="E450" s="381"/>
      <c r="F450" s="317"/>
      <c r="G450" s="80"/>
      <c r="H450" s="317"/>
      <c r="I450" s="317"/>
      <c r="J450" s="80"/>
      <c r="K450" s="317"/>
      <c r="L450" s="317"/>
      <c r="M450" s="86"/>
      <c r="N450" s="80"/>
      <c r="O450" s="86"/>
      <c r="P450" s="354"/>
      <c r="Q450" s="83"/>
      <c r="R450" s="87"/>
      <c r="S450" s="14"/>
      <c r="T450" s="14"/>
      <c r="U450" s="14"/>
    </row>
    <row r="451" spans="1:21" s="5" customFormat="1" ht="12" x14ac:dyDescent="0.2">
      <c r="A451" s="84" t="s">
        <v>71</v>
      </c>
      <c r="B451" s="336"/>
      <c r="C451" s="80"/>
      <c r="D451" s="80"/>
      <c r="E451" s="381"/>
      <c r="F451" s="317"/>
      <c r="G451" s="80"/>
      <c r="H451" s="317"/>
      <c r="I451" s="317"/>
      <c r="J451" s="80"/>
      <c r="K451" s="317"/>
      <c r="L451" s="317"/>
      <c r="M451" s="80"/>
      <c r="N451" s="80"/>
      <c r="O451" s="86"/>
      <c r="P451" s="354"/>
      <c r="Q451" s="83"/>
      <c r="R451" s="87"/>
      <c r="S451" s="14"/>
      <c r="T451" s="14"/>
      <c r="U451" s="14"/>
    </row>
    <row r="452" spans="1:21" s="5" customFormat="1" ht="12" x14ac:dyDescent="0.2">
      <c r="A452" s="84" t="s">
        <v>99</v>
      </c>
      <c r="B452" s="336"/>
      <c r="C452" s="80"/>
      <c r="D452" s="80"/>
      <c r="E452" s="381"/>
      <c r="F452" s="317"/>
      <c r="G452" s="80"/>
      <c r="H452" s="317"/>
      <c r="I452" s="317"/>
      <c r="J452" s="80"/>
      <c r="K452" s="317"/>
      <c r="L452" s="317"/>
      <c r="M452" s="80"/>
      <c r="N452" s="80"/>
      <c r="O452" s="86"/>
      <c r="P452" s="354"/>
      <c r="Q452" s="83"/>
      <c r="R452" s="87"/>
      <c r="S452" s="14"/>
      <c r="T452" s="14"/>
      <c r="U452" s="14"/>
    </row>
    <row r="453" spans="1:21" s="5" customFormat="1" ht="12" x14ac:dyDescent="0.2">
      <c r="A453" s="84" t="s">
        <v>88</v>
      </c>
      <c r="B453" s="337"/>
      <c r="C453" s="10"/>
      <c r="D453" s="10"/>
      <c r="E453" s="380"/>
      <c r="F453" s="318"/>
      <c r="G453" s="10"/>
      <c r="H453" s="318"/>
      <c r="I453" s="318"/>
      <c r="J453" s="10"/>
      <c r="K453" s="318"/>
      <c r="L453" s="318"/>
      <c r="M453" s="10"/>
      <c r="N453" s="10"/>
      <c r="O453" s="12"/>
      <c r="P453" s="346"/>
      <c r="Q453" s="11"/>
      <c r="R453" s="14"/>
      <c r="S453" s="14"/>
      <c r="T453" s="14"/>
      <c r="U453" s="14"/>
    </row>
    <row r="454" spans="1:21" s="5" customFormat="1" ht="11.25" x14ac:dyDescent="0.2">
      <c r="B454" s="337"/>
      <c r="C454" s="10"/>
      <c r="D454" s="10"/>
      <c r="E454" s="380"/>
      <c r="F454" s="318"/>
      <c r="G454" s="10"/>
      <c r="H454" s="318"/>
      <c r="I454" s="318"/>
      <c r="J454" s="10"/>
      <c r="K454" s="318"/>
      <c r="L454" s="318"/>
      <c r="M454" s="10"/>
      <c r="N454" s="10"/>
      <c r="O454" s="12"/>
      <c r="P454" s="346"/>
      <c r="Q454" s="11"/>
      <c r="R454" s="14"/>
      <c r="S454" s="14"/>
      <c r="T454" s="14"/>
      <c r="U454" s="14"/>
    </row>
    <row r="455" spans="1:21" s="5" customFormat="1" ht="11.25" x14ac:dyDescent="0.2">
      <c r="B455" s="337"/>
      <c r="C455" s="10"/>
      <c r="D455" s="10"/>
      <c r="E455" s="380"/>
      <c r="F455" s="318"/>
      <c r="G455" s="10"/>
      <c r="H455" s="318"/>
      <c r="I455" s="318"/>
      <c r="J455" s="10"/>
      <c r="K455" s="318"/>
      <c r="L455" s="318"/>
      <c r="M455" s="10"/>
      <c r="N455" s="10"/>
      <c r="O455" s="12"/>
      <c r="P455" s="346"/>
      <c r="Q455" s="11"/>
      <c r="R455" s="14"/>
      <c r="S455" s="14"/>
      <c r="T455" s="14"/>
      <c r="U455" s="14"/>
    </row>
    <row r="456" spans="1:21" s="5" customFormat="1" ht="11.25" x14ac:dyDescent="0.2">
      <c r="A456" s="32"/>
      <c r="B456" s="337"/>
      <c r="C456" s="10"/>
      <c r="D456" s="10"/>
      <c r="E456" s="380"/>
      <c r="F456" s="328"/>
      <c r="G456" s="17"/>
      <c r="H456" s="318"/>
      <c r="I456" s="318"/>
      <c r="J456" s="10"/>
      <c r="K456" s="318"/>
      <c r="L456" s="318"/>
      <c r="M456" s="10"/>
      <c r="N456" s="10"/>
      <c r="O456" s="12"/>
      <c r="P456" s="346"/>
      <c r="Q456" s="11"/>
      <c r="R456" s="14"/>
      <c r="S456" s="14"/>
      <c r="T456" s="14"/>
      <c r="U456" s="14"/>
    </row>
    <row r="457" spans="1:21" s="5" customFormat="1" ht="11.25" x14ac:dyDescent="0.2">
      <c r="A457" s="32"/>
      <c r="B457" s="337"/>
      <c r="C457" s="10"/>
      <c r="D457" s="10"/>
      <c r="E457" s="380"/>
      <c r="F457" s="328"/>
      <c r="G457" s="17"/>
      <c r="H457" s="318"/>
      <c r="I457" s="318"/>
      <c r="J457" s="10"/>
      <c r="K457" s="318"/>
      <c r="L457" s="318"/>
      <c r="M457" s="10"/>
      <c r="N457" s="4"/>
      <c r="O457" s="12"/>
      <c r="P457" s="346"/>
      <c r="Q457" s="11"/>
      <c r="R457" s="14"/>
      <c r="S457" s="14"/>
      <c r="T457" s="14"/>
      <c r="U457" s="14"/>
    </row>
    <row r="458" spans="1:21" s="5" customFormat="1" x14ac:dyDescent="0.2">
      <c r="A458" s="242" t="s">
        <v>89</v>
      </c>
      <c r="B458" s="337"/>
      <c r="C458" s="10"/>
      <c r="D458" s="10"/>
      <c r="E458" s="380"/>
      <c r="F458" s="318"/>
      <c r="G458" s="10"/>
      <c r="H458" s="318"/>
      <c r="I458" s="318"/>
      <c r="J458" s="10"/>
      <c r="K458" s="318"/>
      <c r="L458" s="318"/>
      <c r="M458" s="10"/>
      <c r="O458" s="12"/>
      <c r="P458" s="346"/>
      <c r="Q458" s="11"/>
      <c r="R458" s="14"/>
      <c r="S458" s="14"/>
      <c r="T458" s="14"/>
      <c r="U458" s="14"/>
    </row>
    <row r="459" spans="1:21" s="5" customFormat="1" x14ac:dyDescent="0.2">
      <c r="A459" s="242" t="s">
        <v>90</v>
      </c>
      <c r="B459" s="337"/>
      <c r="C459" s="10"/>
      <c r="D459" s="10"/>
      <c r="E459" s="380"/>
      <c r="F459" s="318"/>
      <c r="G459" s="10"/>
      <c r="H459" s="318"/>
      <c r="I459" s="318"/>
      <c r="J459" s="10"/>
      <c r="K459" s="318"/>
      <c r="L459" s="318"/>
      <c r="M459" s="10"/>
      <c r="O459" s="12"/>
      <c r="P459" s="346"/>
      <c r="Q459" s="11"/>
      <c r="R459" s="14"/>
      <c r="S459" s="14"/>
      <c r="T459" s="14"/>
      <c r="U459" s="14"/>
    </row>
    <row r="460" spans="1:21" s="5" customFormat="1" ht="11.25" x14ac:dyDescent="0.2">
      <c r="A460" s="18"/>
      <c r="B460" s="340"/>
      <c r="C460" s="4"/>
      <c r="D460" s="23"/>
      <c r="E460" s="23"/>
      <c r="F460" s="319"/>
      <c r="G460" s="4"/>
      <c r="H460" s="319"/>
      <c r="I460" s="319"/>
      <c r="J460" s="4"/>
      <c r="K460" s="319"/>
      <c r="L460" s="319"/>
      <c r="M460" s="4"/>
      <c r="O460" s="12"/>
      <c r="P460" s="344"/>
      <c r="Q460" s="4"/>
      <c r="R460" s="23"/>
      <c r="S460" s="23"/>
      <c r="T460" s="23"/>
      <c r="U460" s="23"/>
    </row>
    <row r="461" spans="1:21" x14ac:dyDescent="0.2">
      <c r="A461" s="62" t="s">
        <v>68</v>
      </c>
      <c r="G461" s="62" t="s">
        <v>67</v>
      </c>
    </row>
    <row r="480" spans="2:16" s="306" customFormat="1" x14ac:dyDescent="0.2">
      <c r="B480" s="342"/>
      <c r="D480" s="311"/>
      <c r="E480" s="311"/>
      <c r="F480" s="321"/>
      <c r="H480" s="321"/>
      <c r="I480" s="321"/>
      <c r="K480" s="321"/>
      <c r="L480" s="376"/>
      <c r="P480" s="356"/>
    </row>
    <row r="481" spans="2:16" s="306" customFormat="1" x14ac:dyDescent="0.2">
      <c r="B481" s="342"/>
      <c r="D481" s="311"/>
      <c r="E481" s="311"/>
      <c r="F481" s="321"/>
      <c r="H481" s="321"/>
      <c r="I481" s="321"/>
      <c r="K481" s="321"/>
      <c r="L481" s="376"/>
      <c r="P481" s="356"/>
    </row>
    <row r="482" spans="2:16" s="306" customFormat="1" x14ac:dyDescent="0.2">
      <c r="B482" s="342"/>
      <c r="D482" s="311"/>
      <c r="E482" s="311"/>
      <c r="F482" s="321"/>
      <c r="H482" s="321"/>
      <c r="I482" s="321"/>
      <c r="K482" s="321"/>
      <c r="L482" s="376"/>
      <c r="P482" s="356"/>
    </row>
    <row r="483" spans="2:16" s="306" customFormat="1" x14ac:dyDescent="0.2">
      <c r="B483" s="342"/>
      <c r="D483" s="311"/>
      <c r="E483" s="311"/>
      <c r="F483" s="321"/>
      <c r="H483" s="321"/>
      <c r="I483" s="321"/>
      <c r="K483" s="321"/>
      <c r="L483" s="376"/>
      <c r="P483" s="356"/>
    </row>
    <row r="484" spans="2:16" s="306" customFormat="1" x14ac:dyDescent="0.2">
      <c r="B484" s="342"/>
      <c r="D484" s="311"/>
      <c r="E484" s="311"/>
      <c r="F484" s="321"/>
      <c r="H484" s="321"/>
      <c r="I484" s="321"/>
      <c r="K484" s="321"/>
      <c r="L484" s="376"/>
      <c r="P484" s="356"/>
    </row>
    <row r="485" spans="2:16" s="306" customFormat="1" x14ac:dyDescent="0.2">
      <c r="B485" s="342"/>
      <c r="D485" s="311"/>
      <c r="E485" s="311"/>
      <c r="F485" s="321"/>
      <c r="H485" s="321"/>
      <c r="I485" s="321"/>
      <c r="K485" s="321"/>
      <c r="L485" s="376"/>
      <c r="P485" s="356"/>
    </row>
    <row r="486" spans="2:16" s="306" customFormat="1" x14ac:dyDescent="0.2">
      <c r="B486" s="342"/>
      <c r="D486" s="311"/>
      <c r="E486" s="311"/>
      <c r="F486" s="321"/>
      <c r="H486" s="321"/>
      <c r="I486" s="321"/>
      <c r="K486" s="321"/>
      <c r="L486" s="376"/>
      <c r="P486" s="356"/>
    </row>
    <row r="487" spans="2:16" s="306" customFormat="1" x14ac:dyDescent="0.2">
      <c r="B487" s="342"/>
      <c r="D487" s="311"/>
      <c r="E487" s="311"/>
      <c r="F487" s="321"/>
      <c r="H487" s="321"/>
      <c r="I487" s="321"/>
      <c r="K487" s="321"/>
      <c r="L487" s="376"/>
      <c r="P487" s="356"/>
    </row>
    <row r="488" spans="2:16" s="306" customFormat="1" x14ac:dyDescent="0.2">
      <c r="B488" s="342"/>
      <c r="D488" s="311"/>
      <c r="E488" s="311"/>
      <c r="F488" s="321"/>
      <c r="H488" s="321"/>
      <c r="I488" s="321"/>
      <c r="K488" s="321"/>
      <c r="L488" s="376"/>
      <c r="P488" s="356"/>
    </row>
    <row r="489" spans="2:16" s="306" customFormat="1" x14ac:dyDescent="0.2">
      <c r="B489" s="342"/>
      <c r="D489" s="311"/>
      <c r="E489" s="311"/>
      <c r="F489" s="321"/>
      <c r="H489" s="321"/>
      <c r="I489" s="321"/>
      <c r="K489" s="321"/>
      <c r="L489" s="376"/>
      <c r="P489" s="356"/>
    </row>
    <row r="490" spans="2:16" s="306" customFormat="1" x14ac:dyDescent="0.2">
      <c r="B490" s="342"/>
      <c r="D490" s="311"/>
      <c r="E490" s="311"/>
      <c r="F490" s="321"/>
      <c r="H490" s="321"/>
      <c r="I490" s="321"/>
      <c r="K490" s="321"/>
      <c r="L490" s="376"/>
      <c r="P490" s="356"/>
    </row>
    <row r="491" spans="2:16" s="306" customFormat="1" x14ac:dyDescent="0.2">
      <c r="B491" s="342"/>
      <c r="D491" s="311"/>
      <c r="E491" s="311"/>
      <c r="F491" s="321"/>
      <c r="H491" s="321"/>
      <c r="I491" s="321"/>
      <c r="K491" s="321"/>
      <c r="L491" s="376"/>
      <c r="P491" s="356"/>
    </row>
    <row r="492" spans="2:16" s="306" customFormat="1" x14ac:dyDescent="0.2">
      <c r="B492" s="342"/>
      <c r="D492" s="311"/>
      <c r="E492" s="311"/>
      <c r="F492" s="321"/>
      <c r="H492" s="321"/>
      <c r="I492" s="321"/>
      <c r="K492" s="321"/>
      <c r="L492" s="376"/>
      <c r="P492" s="356"/>
    </row>
    <row r="493" spans="2:16" s="306" customFormat="1" x14ac:dyDescent="0.2">
      <c r="B493" s="342"/>
      <c r="D493" s="311"/>
      <c r="E493" s="311"/>
      <c r="F493" s="321"/>
      <c r="H493" s="321"/>
      <c r="I493" s="321"/>
      <c r="K493" s="321"/>
      <c r="L493" s="376"/>
      <c r="P493" s="356"/>
    </row>
    <row r="494" spans="2:16" s="306" customFormat="1" x14ac:dyDescent="0.2">
      <c r="B494" s="342"/>
      <c r="D494" s="311"/>
      <c r="E494" s="311"/>
      <c r="F494" s="321"/>
      <c r="H494" s="321"/>
      <c r="I494" s="321"/>
      <c r="K494" s="321"/>
      <c r="L494" s="376"/>
      <c r="P494" s="356"/>
    </row>
    <row r="495" spans="2:16" s="306" customFormat="1" x14ac:dyDescent="0.2">
      <c r="B495" s="342"/>
      <c r="D495" s="311"/>
      <c r="E495" s="311"/>
      <c r="F495" s="321"/>
      <c r="H495" s="321"/>
      <c r="I495" s="321"/>
      <c r="K495" s="321"/>
      <c r="L495" s="376"/>
      <c r="P495" s="356"/>
    </row>
    <row r="496" spans="2:16" s="306" customFormat="1" x14ac:dyDescent="0.2">
      <c r="B496" s="342"/>
      <c r="D496" s="311"/>
      <c r="E496" s="311"/>
      <c r="F496" s="321"/>
      <c r="H496" s="321"/>
      <c r="I496" s="321"/>
      <c r="K496" s="321"/>
      <c r="L496" s="376"/>
      <c r="P496" s="356"/>
    </row>
    <row r="497" spans="2:16" s="306" customFormat="1" x14ac:dyDescent="0.2">
      <c r="B497" s="342"/>
      <c r="D497" s="311"/>
      <c r="E497" s="311"/>
      <c r="F497" s="321"/>
      <c r="H497" s="321"/>
      <c r="I497" s="321"/>
      <c r="K497" s="321"/>
      <c r="L497" s="376"/>
      <c r="P497" s="356"/>
    </row>
    <row r="498" spans="2:16" s="306" customFormat="1" x14ac:dyDescent="0.2">
      <c r="B498" s="342"/>
      <c r="D498" s="311"/>
      <c r="E498" s="311"/>
      <c r="F498" s="321"/>
      <c r="H498" s="321"/>
      <c r="I498" s="321"/>
      <c r="K498" s="321"/>
      <c r="L498" s="376"/>
      <c r="P498" s="356"/>
    </row>
    <row r="499" spans="2:16" s="306" customFormat="1" x14ac:dyDescent="0.2">
      <c r="B499" s="342"/>
      <c r="D499" s="311"/>
      <c r="E499" s="311"/>
      <c r="F499" s="321"/>
      <c r="H499" s="321"/>
      <c r="I499" s="321"/>
      <c r="K499" s="321"/>
      <c r="L499" s="376"/>
      <c r="P499" s="356"/>
    </row>
    <row r="500" spans="2:16" s="306" customFormat="1" x14ac:dyDescent="0.2">
      <c r="B500" s="342"/>
      <c r="D500" s="311"/>
      <c r="E500" s="311"/>
      <c r="F500" s="321"/>
      <c r="H500" s="321"/>
      <c r="I500" s="321"/>
      <c r="K500" s="321"/>
      <c r="L500" s="376"/>
      <c r="P500" s="356"/>
    </row>
    <row r="501" spans="2:16" s="306" customFormat="1" x14ac:dyDescent="0.2">
      <c r="B501" s="342"/>
      <c r="D501" s="311"/>
      <c r="E501" s="311"/>
      <c r="F501" s="321"/>
      <c r="H501" s="321"/>
      <c r="I501" s="321"/>
      <c r="K501" s="321"/>
      <c r="L501" s="376"/>
      <c r="P501" s="356"/>
    </row>
    <row r="502" spans="2:16" s="306" customFormat="1" x14ac:dyDescent="0.2">
      <c r="B502" s="342"/>
      <c r="D502" s="311"/>
      <c r="E502" s="311"/>
      <c r="F502" s="321"/>
      <c r="H502" s="321"/>
      <c r="I502" s="321"/>
      <c r="K502" s="321"/>
      <c r="L502" s="376"/>
      <c r="P502" s="356"/>
    </row>
    <row r="503" spans="2:16" s="306" customFormat="1" x14ac:dyDescent="0.2">
      <c r="B503" s="342"/>
      <c r="D503" s="311"/>
      <c r="E503" s="311"/>
      <c r="F503" s="321"/>
      <c r="H503" s="321"/>
      <c r="I503" s="321"/>
      <c r="K503" s="321"/>
      <c r="L503" s="376"/>
      <c r="P503" s="356"/>
    </row>
    <row r="504" spans="2:16" s="306" customFormat="1" x14ac:dyDescent="0.2">
      <c r="B504" s="342"/>
      <c r="D504" s="311"/>
      <c r="E504" s="311"/>
      <c r="F504" s="321"/>
      <c r="H504" s="321"/>
      <c r="I504" s="321"/>
      <c r="K504" s="321"/>
      <c r="L504" s="376"/>
      <c r="P504" s="356"/>
    </row>
    <row r="505" spans="2:16" s="306" customFormat="1" x14ac:dyDescent="0.2">
      <c r="B505" s="342"/>
      <c r="D505" s="311"/>
      <c r="E505" s="311"/>
      <c r="F505" s="321"/>
      <c r="H505" s="321"/>
      <c r="I505" s="321"/>
      <c r="K505" s="321"/>
      <c r="L505" s="376"/>
      <c r="P505" s="356"/>
    </row>
    <row r="506" spans="2:16" s="306" customFormat="1" x14ac:dyDescent="0.2">
      <c r="B506" s="342"/>
      <c r="D506" s="311"/>
      <c r="E506" s="311"/>
      <c r="F506" s="321"/>
      <c r="H506" s="321"/>
      <c r="I506" s="321"/>
      <c r="K506" s="321"/>
      <c r="L506" s="376"/>
      <c r="P506" s="356"/>
    </row>
    <row r="507" spans="2:16" s="306" customFormat="1" x14ac:dyDescent="0.2">
      <c r="B507" s="342"/>
      <c r="D507" s="311"/>
      <c r="E507" s="311"/>
      <c r="F507" s="321"/>
      <c r="H507" s="321"/>
      <c r="I507" s="321"/>
      <c r="K507" s="321"/>
      <c r="L507" s="376"/>
      <c r="P507" s="356"/>
    </row>
    <row r="508" spans="2:16" s="306" customFormat="1" x14ac:dyDescent="0.2">
      <c r="B508" s="342"/>
      <c r="D508" s="311"/>
      <c r="E508" s="311"/>
      <c r="F508" s="321"/>
      <c r="H508" s="321"/>
      <c r="I508" s="321"/>
      <c r="K508" s="321"/>
      <c r="L508" s="376"/>
      <c r="P508" s="356"/>
    </row>
    <row r="509" spans="2:16" s="306" customFormat="1" x14ac:dyDescent="0.2">
      <c r="B509" s="342"/>
      <c r="D509" s="311"/>
      <c r="E509" s="311"/>
      <c r="F509" s="321"/>
      <c r="H509" s="321"/>
      <c r="I509" s="321"/>
      <c r="K509" s="321"/>
      <c r="L509" s="376"/>
      <c r="P509" s="356"/>
    </row>
    <row r="510" spans="2:16" s="306" customFormat="1" x14ac:dyDescent="0.2">
      <c r="B510" s="342"/>
      <c r="D510" s="311"/>
      <c r="E510" s="311"/>
      <c r="F510" s="321"/>
      <c r="H510" s="321"/>
      <c r="I510" s="321"/>
      <c r="K510" s="321"/>
      <c r="L510" s="376"/>
      <c r="P510" s="356"/>
    </row>
    <row r="511" spans="2:16" s="306" customFormat="1" x14ac:dyDescent="0.2">
      <c r="B511" s="342"/>
      <c r="D511" s="311"/>
      <c r="E511" s="311"/>
      <c r="F511" s="321"/>
      <c r="H511" s="321"/>
      <c r="I511" s="321"/>
      <c r="K511" s="321"/>
      <c r="L511" s="376"/>
      <c r="P511" s="356"/>
    </row>
    <row r="512" spans="2:16" s="306" customFormat="1" x14ac:dyDescent="0.2">
      <c r="B512" s="342"/>
      <c r="D512" s="311"/>
      <c r="E512" s="311"/>
      <c r="F512" s="321"/>
      <c r="H512" s="321"/>
      <c r="I512" s="321"/>
      <c r="K512" s="321"/>
      <c r="L512" s="376"/>
      <c r="P512" s="356"/>
    </row>
    <row r="513" spans="2:16" s="306" customFormat="1" x14ac:dyDescent="0.2">
      <c r="B513" s="342"/>
      <c r="D513" s="311"/>
      <c r="E513" s="311"/>
      <c r="F513" s="321"/>
      <c r="H513" s="321"/>
      <c r="I513" s="321"/>
      <c r="K513" s="321"/>
      <c r="L513" s="376"/>
      <c r="P513" s="356"/>
    </row>
    <row r="514" spans="2:16" s="306" customFormat="1" x14ac:dyDescent="0.2">
      <c r="B514" s="342"/>
      <c r="D514" s="311"/>
      <c r="E514" s="311"/>
      <c r="F514" s="321"/>
      <c r="H514" s="321"/>
      <c r="I514" s="321"/>
      <c r="K514" s="321"/>
      <c r="L514" s="376"/>
      <c r="P514" s="356"/>
    </row>
    <row r="515" spans="2:16" s="306" customFormat="1" x14ac:dyDescent="0.2">
      <c r="B515" s="342"/>
      <c r="D515" s="311"/>
      <c r="E515" s="311"/>
      <c r="F515" s="321"/>
      <c r="H515" s="321"/>
      <c r="I515" s="321"/>
      <c r="K515" s="321"/>
      <c r="L515" s="376"/>
      <c r="P515" s="356"/>
    </row>
    <row r="516" spans="2:16" s="306" customFormat="1" x14ac:dyDescent="0.2">
      <c r="B516" s="342"/>
      <c r="D516" s="311"/>
      <c r="E516" s="311"/>
      <c r="F516" s="321"/>
      <c r="H516" s="321"/>
      <c r="I516" s="321"/>
      <c r="K516" s="321"/>
      <c r="L516" s="376"/>
      <c r="P516" s="356"/>
    </row>
    <row r="517" spans="2:16" s="306" customFormat="1" x14ac:dyDescent="0.2">
      <c r="B517" s="342"/>
      <c r="D517" s="311"/>
      <c r="E517" s="311"/>
      <c r="F517" s="321"/>
      <c r="H517" s="321"/>
      <c r="I517" s="321"/>
      <c r="K517" s="321"/>
      <c r="L517" s="376"/>
      <c r="P517" s="356"/>
    </row>
    <row r="518" spans="2:16" s="306" customFormat="1" x14ac:dyDescent="0.2">
      <c r="B518" s="342"/>
      <c r="D518" s="311"/>
      <c r="E518" s="311"/>
      <c r="F518" s="321"/>
      <c r="H518" s="321"/>
      <c r="I518" s="321"/>
      <c r="K518" s="321"/>
      <c r="L518" s="376"/>
      <c r="P518" s="356"/>
    </row>
    <row r="519" spans="2:16" s="306" customFormat="1" x14ac:dyDescent="0.2">
      <c r="B519" s="342"/>
      <c r="D519" s="311"/>
      <c r="E519" s="311"/>
      <c r="F519" s="321"/>
      <c r="H519" s="321"/>
      <c r="I519" s="321"/>
      <c r="K519" s="321"/>
      <c r="L519" s="376"/>
      <c r="P519" s="356"/>
    </row>
    <row r="520" spans="2:16" s="306" customFormat="1" x14ac:dyDescent="0.2">
      <c r="B520" s="342"/>
      <c r="D520" s="311"/>
      <c r="E520" s="311"/>
      <c r="F520" s="321"/>
      <c r="H520" s="321"/>
      <c r="I520" s="321"/>
      <c r="K520" s="321"/>
      <c r="L520" s="376"/>
      <c r="P520" s="356"/>
    </row>
    <row r="521" spans="2:16" s="306" customFormat="1" x14ac:dyDescent="0.2">
      <c r="B521" s="342"/>
      <c r="D521" s="311"/>
      <c r="E521" s="311"/>
      <c r="F521" s="321"/>
      <c r="H521" s="321"/>
      <c r="I521" s="321"/>
      <c r="K521" s="321"/>
      <c r="L521" s="376"/>
      <c r="P521" s="356"/>
    </row>
    <row r="522" spans="2:16" s="306" customFormat="1" x14ac:dyDescent="0.2">
      <c r="B522" s="342"/>
      <c r="D522" s="311"/>
      <c r="E522" s="311"/>
      <c r="F522" s="321"/>
      <c r="H522" s="321"/>
      <c r="I522" s="321"/>
      <c r="K522" s="321"/>
      <c r="L522" s="376"/>
      <c r="P522" s="356"/>
    </row>
    <row r="523" spans="2:16" s="306" customFormat="1" x14ac:dyDescent="0.2">
      <c r="B523" s="342"/>
      <c r="D523" s="311"/>
      <c r="E523" s="311"/>
      <c r="F523" s="321"/>
      <c r="H523" s="321"/>
      <c r="I523" s="321"/>
      <c r="K523" s="321"/>
      <c r="L523" s="376"/>
      <c r="P523" s="356"/>
    </row>
    <row r="524" spans="2:16" s="306" customFormat="1" x14ac:dyDescent="0.2">
      <c r="B524" s="342"/>
      <c r="D524" s="311"/>
      <c r="E524" s="311"/>
      <c r="F524" s="321"/>
      <c r="H524" s="321"/>
      <c r="I524" s="321"/>
      <c r="K524" s="321"/>
      <c r="L524" s="376"/>
      <c r="P524" s="356"/>
    </row>
  </sheetData>
  <mergeCells count="216">
    <mergeCell ref="O398:O400"/>
    <mergeCell ref="P398:P400"/>
    <mergeCell ref="Q398:Q400"/>
    <mergeCell ref="R398:R400"/>
    <mergeCell ref="S398:S400"/>
    <mergeCell ref="F398:F400"/>
    <mergeCell ref="G398:G400"/>
    <mergeCell ref="H398:H400"/>
    <mergeCell ref="K398:K400"/>
    <mergeCell ref="L398:L400"/>
    <mergeCell ref="M398:M400"/>
    <mergeCell ref="J398:J400"/>
    <mergeCell ref="O362:O364"/>
    <mergeCell ref="P362:P364"/>
    <mergeCell ref="Q362:Q364"/>
    <mergeCell ref="R362:R364"/>
    <mergeCell ref="S362:S364"/>
    <mergeCell ref="A398:A400"/>
    <mergeCell ref="B398:B400"/>
    <mergeCell ref="C398:C400"/>
    <mergeCell ref="D398:D400"/>
    <mergeCell ref="E398:E400"/>
    <mergeCell ref="G362:G364"/>
    <mergeCell ref="H362:H364"/>
    <mergeCell ref="K362:K364"/>
    <mergeCell ref="L362:L364"/>
    <mergeCell ref="M362:M364"/>
    <mergeCell ref="N362:N364"/>
    <mergeCell ref="J362:J364"/>
    <mergeCell ref="A362:A364"/>
    <mergeCell ref="B362:B364"/>
    <mergeCell ref="C362:C364"/>
    <mergeCell ref="D362:D364"/>
    <mergeCell ref="E362:E364"/>
    <mergeCell ref="F362:F364"/>
    <mergeCell ref="N398:N400"/>
    <mergeCell ref="O327:O329"/>
    <mergeCell ref="P327:P329"/>
    <mergeCell ref="Q327:Q329"/>
    <mergeCell ref="R327:R329"/>
    <mergeCell ref="S327:S329"/>
    <mergeCell ref="F327:F329"/>
    <mergeCell ref="G327:G329"/>
    <mergeCell ref="H327:H329"/>
    <mergeCell ref="K327:K329"/>
    <mergeCell ref="L327:L329"/>
    <mergeCell ref="M327:M329"/>
    <mergeCell ref="J327:J329"/>
    <mergeCell ref="O291:O293"/>
    <mergeCell ref="P291:P293"/>
    <mergeCell ref="Q291:Q293"/>
    <mergeCell ref="R291:R293"/>
    <mergeCell ref="S291:S293"/>
    <mergeCell ref="A327:A329"/>
    <mergeCell ref="B327:B329"/>
    <mergeCell ref="C327:C329"/>
    <mergeCell ref="D327:D329"/>
    <mergeCell ref="E327:E329"/>
    <mergeCell ref="G291:G293"/>
    <mergeCell ref="H291:H293"/>
    <mergeCell ref="K291:K293"/>
    <mergeCell ref="L291:L293"/>
    <mergeCell ref="M291:M293"/>
    <mergeCell ref="N291:N293"/>
    <mergeCell ref="J291:J293"/>
    <mergeCell ref="A291:A293"/>
    <mergeCell ref="B291:B293"/>
    <mergeCell ref="C291:C293"/>
    <mergeCell ref="D291:D293"/>
    <mergeCell ref="E291:E293"/>
    <mergeCell ref="F291:F293"/>
    <mergeCell ref="N327:N329"/>
    <mergeCell ref="O256:O258"/>
    <mergeCell ref="P256:P258"/>
    <mergeCell ref="Q256:Q258"/>
    <mergeCell ref="R256:R258"/>
    <mergeCell ref="S256:S258"/>
    <mergeCell ref="F256:F258"/>
    <mergeCell ref="G256:G258"/>
    <mergeCell ref="H256:H258"/>
    <mergeCell ref="K256:K258"/>
    <mergeCell ref="L256:L258"/>
    <mergeCell ref="M256:M258"/>
    <mergeCell ref="J256:J258"/>
    <mergeCell ref="O221:O223"/>
    <mergeCell ref="P221:P223"/>
    <mergeCell ref="Q221:Q223"/>
    <mergeCell ref="R221:R223"/>
    <mergeCell ref="S221:S223"/>
    <mergeCell ref="A256:A258"/>
    <mergeCell ref="B256:B258"/>
    <mergeCell ref="C256:C258"/>
    <mergeCell ref="D256:D258"/>
    <mergeCell ref="E256:E258"/>
    <mergeCell ref="G221:G223"/>
    <mergeCell ref="H221:H223"/>
    <mergeCell ref="K221:K223"/>
    <mergeCell ref="L221:L223"/>
    <mergeCell ref="M221:M223"/>
    <mergeCell ref="N221:N223"/>
    <mergeCell ref="J221:J223"/>
    <mergeCell ref="A221:A223"/>
    <mergeCell ref="B221:B223"/>
    <mergeCell ref="C221:C223"/>
    <mergeCell ref="D221:D223"/>
    <mergeCell ref="E221:E223"/>
    <mergeCell ref="F221:F223"/>
    <mergeCell ref="N256:N258"/>
    <mergeCell ref="O185:O187"/>
    <mergeCell ref="P185:P187"/>
    <mergeCell ref="Q185:Q187"/>
    <mergeCell ref="R185:R187"/>
    <mergeCell ref="S185:S187"/>
    <mergeCell ref="F185:F187"/>
    <mergeCell ref="G185:G187"/>
    <mergeCell ref="H185:H187"/>
    <mergeCell ref="K185:K187"/>
    <mergeCell ref="L185:L187"/>
    <mergeCell ref="M185:M187"/>
    <mergeCell ref="J185:J187"/>
    <mergeCell ref="O150:O152"/>
    <mergeCell ref="P150:P152"/>
    <mergeCell ref="Q150:Q152"/>
    <mergeCell ref="R150:R152"/>
    <mergeCell ref="S150:S152"/>
    <mergeCell ref="A185:A187"/>
    <mergeCell ref="B185:B187"/>
    <mergeCell ref="C185:C187"/>
    <mergeCell ref="D185:D187"/>
    <mergeCell ref="E185:E187"/>
    <mergeCell ref="G150:G152"/>
    <mergeCell ref="H150:H152"/>
    <mergeCell ref="K150:K152"/>
    <mergeCell ref="L150:L152"/>
    <mergeCell ref="M150:M152"/>
    <mergeCell ref="N150:N152"/>
    <mergeCell ref="J150:J152"/>
    <mergeCell ref="A150:A152"/>
    <mergeCell ref="B150:B152"/>
    <mergeCell ref="C150:C152"/>
    <mergeCell ref="D150:D152"/>
    <mergeCell ref="E150:E152"/>
    <mergeCell ref="F150:F152"/>
    <mergeCell ref="N185:N187"/>
    <mergeCell ref="O115:O117"/>
    <mergeCell ref="P115:P117"/>
    <mergeCell ref="Q115:Q117"/>
    <mergeCell ref="R115:R117"/>
    <mergeCell ref="S115:S117"/>
    <mergeCell ref="F115:F117"/>
    <mergeCell ref="G115:G117"/>
    <mergeCell ref="H115:H117"/>
    <mergeCell ref="K115:K117"/>
    <mergeCell ref="L115:L117"/>
    <mergeCell ref="M115:M117"/>
    <mergeCell ref="J115:J117"/>
    <mergeCell ref="O77:O79"/>
    <mergeCell ref="P77:P79"/>
    <mergeCell ref="Q77:Q79"/>
    <mergeCell ref="R77:R79"/>
    <mergeCell ref="S77:S79"/>
    <mergeCell ref="A115:A117"/>
    <mergeCell ref="B115:B117"/>
    <mergeCell ref="C115:C117"/>
    <mergeCell ref="D115:D117"/>
    <mergeCell ref="E115:E117"/>
    <mergeCell ref="G77:G79"/>
    <mergeCell ref="H77:H79"/>
    <mergeCell ref="K77:K79"/>
    <mergeCell ref="L77:L79"/>
    <mergeCell ref="M77:M79"/>
    <mergeCell ref="N77:N79"/>
    <mergeCell ref="J77:J79"/>
    <mergeCell ref="A77:A79"/>
    <mergeCell ref="B77:B79"/>
    <mergeCell ref="C77:C79"/>
    <mergeCell ref="D77:D79"/>
    <mergeCell ref="E77:E79"/>
    <mergeCell ref="F77:F79"/>
    <mergeCell ref="N115:N117"/>
    <mergeCell ref="O42:O44"/>
    <mergeCell ref="P42:P44"/>
    <mergeCell ref="Q42:Q44"/>
    <mergeCell ref="R42:R44"/>
    <mergeCell ref="S42:S44"/>
    <mergeCell ref="F42:F44"/>
    <mergeCell ref="G42:G44"/>
    <mergeCell ref="H42:H44"/>
    <mergeCell ref="K42:K44"/>
    <mergeCell ref="L42:L44"/>
    <mergeCell ref="M42:M44"/>
    <mergeCell ref="J42:J44"/>
    <mergeCell ref="O6:O8"/>
    <mergeCell ref="P6:P8"/>
    <mergeCell ref="Q6:Q8"/>
    <mergeCell ref="R6:R8"/>
    <mergeCell ref="S6:S8"/>
    <mergeCell ref="A42:A44"/>
    <mergeCell ref="B42:B44"/>
    <mergeCell ref="C42:C44"/>
    <mergeCell ref="D42:D44"/>
    <mergeCell ref="E42:E44"/>
    <mergeCell ref="G6:G8"/>
    <mergeCell ref="H6:H8"/>
    <mergeCell ref="K6:K8"/>
    <mergeCell ref="L6:L8"/>
    <mergeCell ref="M6:M8"/>
    <mergeCell ref="N6:N8"/>
    <mergeCell ref="J6:J8"/>
    <mergeCell ref="A6:A8"/>
    <mergeCell ref="B6:B8"/>
    <mergeCell ref="C6:C8"/>
    <mergeCell ref="D6:D8"/>
    <mergeCell ref="E6:E8"/>
    <mergeCell ref="F6:F8"/>
    <mergeCell ref="N42:N44"/>
  </mergeCells>
  <pageMargins left="0.2" right="0.2" top="0.25" bottom="0.2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61"/>
  <sheetViews>
    <sheetView topLeftCell="A391" workbookViewId="0">
      <selection activeCell="H331" sqref="H331:I361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7" width="10.5703125" customWidth="1"/>
    <col min="8" max="13" width="13.28515625" customWidth="1"/>
    <col min="14" max="14" width="9.7109375" customWidth="1"/>
    <col min="15" max="15" width="12.5703125" customWidth="1"/>
    <col min="16" max="16" width="12.140625" customWidth="1"/>
    <col min="17" max="21" width="11.42578125" customWidth="1"/>
  </cols>
  <sheetData>
    <row r="1" spans="1:21" s="22" customFormat="1" ht="15.75" x14ac:dyDescent="0.25">
      <c r="A1" s="33" t="s">
        <v>70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19"/>
      <c r="N1" s="19"/>
      <c r="O1" s="20"/>
      <c r="P1" s="21"/>
      <c r="Q1" s="21"/>
      <c r="R1" s="21"/>
      <c r="S1" s="21"/>
      <c r="T1" s="21"/>
    </row>
    <row r="2" spans="1:21" s="5" customFormat="1" ht="2.2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2"/>
      <c r="P2" s="4"/>
      <c r="Q2" s="21"/>
      <c r="R2" s="21"/>
      <c r="S2" s="7"/>
      <c r="T2" s="7"/>
    </row>
    <row r="3" spans="1:21" s="5" customFormat="1" ht="3.7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21"/>
      <c r="R3" s="21"/>
      <c r="S3" s="7"/>
      <c r="T3" s="7"/>
    </row>
    <row r="4" spans="1:21" s="5" customFormat="1" ht="3.75" customHeight="1" thickBot="1" x14ac:dyDescent="0.25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1"/>
      <c r="M4" s="1"/>
      <c r="N4" s="34"/>
      <c r="O4" s="52"/>
      <c r="P4" s="3"/>
      <c r="Q4" s="6"/>
      <c r="R4" s="7"/>
      <c r="S4" s="7"/>
      <c r="T4" s="7"/>
    </row>
    <row r="5" spans="1:21" s="5" customFormat="1" ht="12" hidden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/>
      <c r="K5" s="1"/>
      <c r="L5" s="1" t="s">
        <v>3</v>
      </c>
      <c r="M5" s="1"/>
      <c r="N5" s="37" t="s">
        <v>2</v>
      </c>
      <c r="O5" s="2"/>
      <c r="P5" s="53"/>
      <c r="Q5" s="2"/>
      <c r="R5" s="4"/>
      <c r="S5" s="4"/>
      <c r="T5" s="4"/>
      <c r="U5" s="4"/>
    </row>
    <row r="6" spans="1:21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243" t="s">
        <v>73</v>
      </c>
      <c r="J6" s="422" t="s">
        <v>82</v>
      </c>
      <c r="K6" s="422" t="s">
        <v>74</v>
      </c>
      <c r="L6" s="422" t="s">
        <v>15</v>
      </c>
      <c r="M6" s="422" t="s">
        <v>75</v>
      </c>
      <c r="N6" s="422" t="s">
        <v>76</v>
      </c>
      <c r="O6" s="431" t="s">
        <v>77</v>
      </c>
      <c r="P6" s="422" t="s">
        <v>78</v>
      </c>
      <c r="Q6" s="422" t="s">
        <v>79</v>
      </c>
      <c r="R6" s="422" t="s">
        <v>80</v>
      </c>
      <c r="S6" s="422" t="s">
        <v>81</v>
      </c>
      <c r="T6" s="246"/>
    </row>
    <row r="7" spans="1:21" s="5" customFormat="1" ht="11.25" customHeight="1" x14ac:dyDescent="0.2">
      <c r="A7" s="407"/>
      <c r="B7" s="420"/>
      <c r="C7" s="407"/>
      <c r="D7" s="413"/>
      <c r="E7" s="413"/>
      <c r="F7" s="413"/>
      <c r="G7" s="413"/>
      <c r="H7" s="407"/>
      <c r="I7" s="244"/>
      <c r="J7" s="423"/>
      <c r="K7" s="423"/>
      <c r="L7" s="423"/>
      <c r="M7" s="423"/>
      <c r="N7" s="423"/>
      <c r="O7" s="432"/>
      <c r="P7" s="425"/>
      <c r="Q7" s="423"/>
      <c r="R7" s="423"/>
      <c r="S7" s="423"/>
      <c r="T7" s="246"/>
    </row>
    <row r="8" spans="1:21" s="5" customFormat="1" ht="12" customHeight="1" thickBot="1" x14ac:dyDescent="0.25">
      <c r="A8" s="415"/>
      <c r="B8" s="421"/>
      <c r="C8" s="408"/>
      <c r="D8" s="414"/>
      <c r="E8" s="414"/>
      <c r="F8" s="414"/>
      <c r="G8" s="414"/>
      <c r="H8" s="408"/>
      <c r="I8" s="245"/>
      <c r="J8" s="424"/>
      <c r="K8" s="424"/>
      <c r="L8" s="424"/>
      <c r="M8" s="424"/>
      <c r="N8" s="427"/>
      <c r="O8" s="433"/>
      <c r="P8" s="426"/>
      <c r="Q8" s="424"/>
      <c r="R8" s="424"/>
      <c r="S8" s="424"/>
      <c r="T8" s="42"/>
    </row>
    <row r="9" spans="1:21" s="15" customFormat="1" ht="15.75" customHeight="1" x14ac:dyDescent="0.2">
      <c r="A9" s="192">
        <v>40544</v>
      </c>
      <c r="B9" s="118">
        <v>8.859</v>
      </c>
      <c r="C9" s="94">
        <f>B9-G9-K9-O9</f>
        <v>8.0118369999999999</v>
      </c>
      <c r="D9" s="94">
        <v>2.1</v>
      </c>
      <c r="E9" s="119">
        <v>1.4</v>
      </c>
      <c r="F9" s="160">
        <v>147.143</v>
      </c>
      <c r="G9" s="118">
        <f>F9/1000</f>
        <v>0.147143</v>
      </c>
      <c r="H9" s="160">
        <v>0.02</v>
      </c>
      <c r="I9" s="288">
        <v>4.8000000000000001E-2</v>
      </c>
      <c r="J9" s="289">
        <f>I9/1000</f>
        <v>4.8000000000000001E-5</v>
      </c>
      <c r="K9" s="118">
        <f>H9/1000</f>
        <v>2.0000000000000002E-5</v>
      </c>
      <c r="L9" s="160">
        <v>0</v>
      </c>
      <c r="M9" s="119">
        <f>L9/1000</f>
        <v>0</v>
      </c>
      <c r="N9" s="120">
        <f>M9*0.05</f>
        <v>0</v>
      </c>
      <c r="O9" s="161">
        <f>D9-E9</f>
        <v>0.70000000000000018</v>
      </c>
      <c r="P9" s="162">
        <v>8.61</v>
      </c>
      <c r="Q9" s="174">
        <f>G9+N9+O9</f>
        <v>0.8471430000000002</v>
      </c>
      <c r="R9" s="223">
        <f t="shared" ref="R9:R39" si="0">IF(J9&lt;N9, "0.00", J9-N9)</f>
        <v>4.8000000000000001E-5</v>
      </c>
      <c r="S9" s="183">
        <f>Q9+R9</f>
        <v>0.84719100000000025</v>
      </c>
      <c r="T9" s="40"/>
    </row>
    <row r="10" spans="1:21" s="15" customFormat="1" ht="15.75" customHeight="1" x14ac:dyDescent="0.2">
      <c r="A10" s="193">
        <v>40545</v>
      </c>
      <c r="B10" s="116">
        <v>9.2100000000000009</v>
      </c>
      <c r="C10" s="95">
        <f t="shared" ref="C10:C39" si="1">B10-G10-K10-O10</f>
        <v>8.3507099999999994</v>
      </c>
      <c r="D10" s="95">
        <v>2.1</v>
      </c>
      <c r="E10" s="95">
        <v>1.4</v>
      </c>
      <c r="F10" s="163">
        <v>159.262</v>
      </c>
      <c r="G10" s="116">
        <f t="shared" ref="G10:G39" si="2">F10/1000</f>
        <v>0.15926199999999999</v>
      </c>
      <c r="H10" s="163">
        <v>2.8000000000000001E-2</v>
      </c>
      <c r="I10" s="263">
        <v>3.9E-2</v>
      </c>
      <c r="J10" s="285">
        <f t="shared" ref="J10:J39" si="3">I10/1000</f>
        <v>3.8999999999999999E-5</v>
      </c>
      <c r="K10" s="116">
        <f t="shared" ref="K10:K39" si="4">H10/1000</f>
        <v>2.8E-5</v>
      </c>
      <c r="L10" s="163">
        <v>0</v>
      </c>
      <c r="M10" s="95">
        <f t="shared" ref="M10:M39" si="5">L10/1000</f>
        <v>0</v>
      </c>
      <c r="N10" s="123">
        <f t="shared" ref="N10:N39" si="6">M10*0.05</f>
        <v>0</v>
      </c>
      <c r="O10" s="164">
        <f t="shared" ref="O10:O39" si="7">D10-E10</f>
        <v>0.70000000000000018</v>
      </c>
      <c r="P10" s="165">
        <v>9.07</v>
      </c>
      <c r="Q10" s="175">
        <f t="shared" ref="Q10:Q39" si="8">G10+N10+O10</f>
        <v>0.85926200000000019</v>
      </c>
      <c r="R10" s="178">
        <f t="shared" si="0"/>
        <v>3.8999999999999999E-5</v>
      </c>
      <c r="S10" s="184">
        <f>Q10+R10</f>
        <v>0.8593010000000002</v>
      </c>
      <c r="T10" s="40"/>
    </row>
    <row r="11" spans="1:21" s="15" customFormat="1" ht="15.75" customHeight="1" x14ac:dyDescent="0.2">
      <c r="A11" s="193">
        <v>40546</v>
      </c>
      <c r="B11" s="116">
        <v>9.7680000000000007</v>
      </c>
      <c r="C11" s="95">
        <f t="shared" si="1"/>
        <v>8.9141070000000013</v>
      </c>
      <c r="D11" s="95">
        <v>2.1</v>
      </c>
      <c r="E11" s="95">
        <v>1.4</v>
      </c>
      <c r="F11" s="163">
        <v>153.80099999999999</v>
      </c>
      <c r="G11" s="116">
        <f t="shared" si="2"/>
        <v>0.15380099999999999</v>
      </c>
      <c r="H11" s="163">
        <v>9.1999999999999998E-2</v>
      </c>
      <c r="I11" s="263">
        <v>3.5999999999999997E-2</v>
      </c>
      <c r="J11" s="285">
        <f t="shared" si="3"/>
        <v>3.5999999999999994E-5</v>
      </c>
      <c r="K11" s="116">
        <f t="shared" si="4"/>
        <v>9.2E-5</v>
      </c>
      <c r="L11" s="163">
        <v>0</v>
      </c>
      <c r="M11" s="95">
        <f t="shared" si="5"/>
        <v>0</v>
      </c>
      <c r="N11" s="123">
        <f t="shared" si="6"/>
        <v>0</v>
      </c>
      <c r="O11" s="164">
        <f t="shared" si="7"/>
        <v>0.70000000000000018</v>
      </c>
      <c r="P11" s="165">
        <v>9.3000000000000007</v>
      </c>
      <c r="Q11" s="175">
        <f t="shared" si="8"/>
        <v>0.85380100000000014</v>
      </c>
      <c r="R11" s="178">
        <f t="shared" si="0"/>
        <v>3.5999999999999994E-5</v>
      </c>
      <c r="S11" s="184">
        <f t="shared" ref="S11:S39" si="9">Q11+R11</f>
        <v>0.85383700000000018</v>
      </c>
      <c r="T11" s="40"/>
    </row>
    <row r="12" spans="1:21" s="15" customFormat="1" ht="15.75" customHeight="1" x14ac:dyDescent="0.2">
      <c r="A12" s="193">
        <v>40547</v>
      </c>
      <c r="B12" s="116">
        <v>9.5990000000000002</v>
      </c>
      <c r="C12" s="95">
        <f t="shared" si="1"/>
        <v>8.7469949999999983</v>
      </c>
      <c r="D12" s="95">
        <v>2.1</v>
      </c>
      <c r="E12" s="95">
        <v>1.4</v>
      </c>
      <c r="F12" s="163">
        <v>152.005</v>
      </c>
      <c r="G12" s="116">
        <f t="shared" si="2"/>
        <v>0.152005</v>
      </c>
      <c r="H12" s="163">
        <v>0</v>
      </c>
      <c r="I12" s="263">
        <v>250.35</v>
      </c>
      <c r="J12" s="285">
        <f t="shared" si="3"/>
        <v>0.25035000000000002</v>
      </c>
      <c r="K12" s="116">
        <f t="shared" si="4"/>
        <v>0</v>
      </c>
      <c r="L12" s="163">
        <v>0</v>
      </c>
      <c r="M12" s="95">
        <f t="shared" si="5"/>
        <v>0</v>
      </c>
      <c r="N12" s="123">
        <f t="shared" si="6"/>
        <v>0</v>
      </c>
      <c r="O12" s="164">
        <f t="shared" si="7"/>
        <v>0.70000000000000018</v>
      </c>
      <c r="P12" s="165">
        <v>9.1999999999999993</v>
      </c>
      <c r="Q12" s="175">
        <f t="shared" si="8"/>
        <v>0.85200500000000012</v>
      </c>
      <c r="R12" s="178">
        <f t="shared" si="0"/>
        <v>0.25035000000000002</v>
      </c>
      <c r="S12" s="184">
        <f t="shared" si="9"/>
        <v>1.1023550000000002</v>
      </c>
      <c r="T12" s="40"/>
    </row>
    <row r="13" spans="1:21" s="15" customFormat="1" ht="15.75" customHeight="1" x14ac:dyDescent="0.2">
      <c r="A13" s="193">
        <v>40548</v>
      </c>
      <c r="B13" s="116">
        <v>10.153</v>
      </c>
      <c r="C13" s="95">
        <f t="shared" si="1"/>
        <v>9.2704589999999989</v>
      </c>
      <c r="D13" s="95">
        <v>2.1</v>
      </c>
      <c r="E13" s="95">
        <v>1.4</v>
      </c>
      <c r="F13" s="163">
        <v>151.78100000000001</v>
      </c>
      <c r="G13" s="116">
        <f t="shared" si="2"/>
        <v>0.151781</v>
      </c>
      <c r="H13" s="163">
        <v>30.76</v>
      </c>
      <c r="I13" s="263">
        <v>439.20600000000002</v>
      </c>
      <c r="J13" s="285">
        <f t="shared" si="3"/>
        <v>0.43920600000000004</v>
      </c>
      <c r="K13" s="116">
        <f t="shared" si="4"/>
        <v>3.0760000000000003E-2</v>
      </c>
      <c r="L13" s="163">
        <v>1.2E-2</v>
      </c>
      <c r="M13" s="95">
        <f t="shared" si="5"/>
        <v>1.2E-5</v>
      </c>
      <c r="N13" s="123">
        <f t="shared" si="6"/>
        <v>6.0000000000000008E-7</v>
      </c>
      <c r="O13" s="164">
        <f t="shared" si="7"/>
        <v>0.70000000000000018</v>
      </c>
      <c r="P13" s="165">
        <v>9.27</v>
      </c>
      <c r="Q13" s="175">
        <f t="shared" si="8"/>
        <v>0.85178160000000014</v>
      </c>
      <c r="R13" s="178">
        <f t="shared" si="0"/>
        <v>0.43920540000000002</v>
      </c>
      <c r="S13" s="184">
        <f t="shared" si="9"/>
        <v>1.2909870000000001</v>
      </c>
      <c r="T13" s="40"/>
    </row>
    <row r="14" spans="1:21" s="15" customFormat="1" ht="15.75" customHeight="1" x14ac:dyDescent="0.2">
      <c r="A14" s="193">
        <v>40549</v>
      </c>
      <c r="B14" s="116">
        <v>10.598000000000001</v>
      </c>
      <c r="C14" s="95">
        <f t="shared" si="1"/>
        <v>9.7465930000000007</v>
      </c>
      <c r="D14" s="95">
        <v>2.1</v>
      </c>
      <c r="E14" s="95">
        <v>1.4</v>
      </c>
      <c r="F14" s="163">
        <v>151.40700000000001</v>
      </c>
      <c r="G14" s="116">
        <f t="shared" si="2"/>
        <v>0.15140700000000001</v>
      </c>
      <c r="H14" s="163">
        <v>0</v>
      </c>
      <c r="I14" s="263">
        <v>1075.1610000000001</v>
      </c>
      <c r="J14" s="285">
        <f t="shared" si="3"/>
        <v>1.075161</v>
      </c>
      <c r="K14" s="116">
        <f t="shared" si="4"/>
        <v>0</v>
      </c>
      <c r="L14" s="163">
        <v>0</v>
      </c>
      <c r="M14" s="95">
        <f t="shared" si="5"/>
        <v>0</v>
      </c>
      <c r="N14" s="123">
        <f t="shared" si="6"/>
        <v>0</v>
      </c>
      <c r="O14" s="164">
        <f t="shared" si="7"/>
        <v>0.70000000000000018</v>
      </c>
      <c r="P14" s="165">
        <v>9.36</v>
      </c>
      <c r="Q14" s="175">
        <f t="shared" si="8"/>
        <v>0.85140700000000025</v>
      </c>
      <c r="R14" s="178">
        <f t="shared" si="0"/>
        <v>1.075161</v>
      </c>
      <c r="S14" s="184">
        <f t="shared" si="9"/>
        <v>1.9265680000000003</v>
      </c>
      <c r="T14" s="40"/>
    </row>
    <row r="15" spans="1:21" s="15" customFormat="1" ht="15.75" customHeight="1" x14ac:dyDescent="0.2">
      <c r="A15" s="193">
        <v>40550</v>
      </c>
      <c r="B15" s="116">
        <v>9.9930000000000003</v>
      </c>
      <c r="C15" s="95">
        <f t="shared" si="1"/>
        <v>9.0923909999999992</v>
      </c>
      <c r="D15" s="95">
        <v>2.1</v>
      </c>
      <c r="E15" s="95">
        <v>1.4</v>
      </c>
      <c r="F15" s="163">
        <v>151.631</v>
      </c>
      <c r="G15" s="116">
        <f t="shared" si="2"/>
        <v>0.15163099999999999</v>
      </c>
      <c r="H15" s="163">
        <v>48.978000000000002</v>
      </c>
      <c r="I15" s="263">
        <v>4.2000000000000003E-2</v>
      </c>
      <c r="J15" s="285">
        <f t="shared" si="3"/>
        <v>4.2000000000000004E-5</v>
      </c>
      <c r="K15" s="116">
        <f t="shared" si="4"/>
        <v>4.8978000000000001E-2</v>
      </c>
      <c r="L15" s="163">
        <v>0</v>
      </c>
      <c r="M15" s="95">
        <f t="shared" si="5"/>
        <v>0</v>
      </c>
      <c r="N15" s="123">
        <f t="shared" si="6"/>
        <v>0</v>
      </c>
      <c r="O15" s="164">
        <f t="shared" si="7"/>
        <v>0.70000000000000018</v>
      </c>
      <c r="P15" s="165">
        <v>9.48</v>
      </c>
      <c r="Q15" s="175">
        <f t="shared" si="8"/>
        <v>0.85163100000000014</v>
      </c>
      <c r="R15" s="178">
        <f t="shared" si="0"/>
        <v>4.2000000000000004E-5</v>
      </c>
      <c r="S15" s="184">
        <f t="shared" si="9"/>
        <v>0.85167300000000012</v>
      </c>
      <c r="T15" s="40"/>
    </row>
    <row r="16" spans="1:21" s="15" customFormat="1" ht="15.75" customHeight="1" x14ac:dyDescent="0.2">
      <c r="A16" s="193">
        <v>40551</v>
      </c>
      <c r="B16" s="116">
        <v>10.108000000000001</v>
      </c>
      <c r="C16" s="95">
        <f t="shared" si="1"/>
        <v>9.2401219999999995</v>
      </c>
      <c r="D16" s="95">
        <v>2.1</v>
      </c>
      <c r="E16" s="95">
        <v>1.4</v>
      </c>
      <c r="F16" s="163">
        <v>167.86600000000001</v>
      </c>
      <c r="G16" s="116">
        <f t="shared" si="2"/>
        <v>0.16786600000000002</v>
      </c>
      <c r="H16" s="163">
        <v>1.2E-2</v>
      </c>
      <c r="I16" s="263">
        <v>2.4E-2</v>
      </c>
      <c r="J16" s="285">
        <f t="shared" si="3"/>
        <v>2.4000000000000001E-5</v>
      </c>
      <c r="K16" s="116">
        <f t="shared" si="4"/>
        <v>1.2E-5</v>
      </c>
      <c r="L16" s="163">
        <v>0</v>
      </c>
      <c r="M16" s="95">
        <f t="shared" si="5"/>
        <v>0</v>
      </c>
      <c r="N16" s="123">
        <f t="shared" si="6"/>
        <v>0</v>
      </c>
      <c r="O16" s="164">
        <f t="shared" si="7"/>
        <v>0.70000000000000018</v>
      </c>
      <c r="P16" s="165">
        <v>9.68</v>
      </c>
      <c r="Q16" s="175">
        <f t="shared" si="8"/>
        <v>0.86786600000000025</v>
      </c>
      <c r="R16" s="178">
        <f t="shared" si="0"/>
        <v>2.4000000000000001E-5</v>
      </c>
      <c r="S16" s="184">
        <f t="shared" si="9"/>
        <v>0.86789000000000027</v>
      </c>
      <c r="T16" s="40"/>
    </row>
    <row r="17" spans="1:20" s="15" customFormat="1" ht="15.75" customHeight="1" x14ac:dyDescent="0.2">
      <c r="A17" s="193">
        <v>40552</v>
      </c>
      <c r="B17" s="116">
        <v>9.82</v>
      </c>
      <c r="C17" s="95">
        <f t="shared" si="1"/>
        <v>8.9439659999999996</v>
      </c>
      <c r="D17" s="95">
        <v>2.1</v>
      </c>
      <c r="E17" s="95">
        <v>1.4</v>
      </c>
      <c r="F17" s="163">
        <v>176.02</v>
      </c>
      <c r="G17" s="116">
        <f t="shared" si="2"/>
        <v>0.17602000000000001</v>
      </c>
      <c r="H17" s="163">
        <v>1.4E-2</v>
      </c>
      <c r="I17" s="263">
        <v>2.4E-2</v>
      </c>
      <c r="J17" s="285">
        <f t="shared" si="3"/>
        <v>2.4000000000000001E-5</v>
      </c>
      <c r="K17" s="116">
        <f t="shared" si="4"/>
        <v>1.4E-5</v>
      </c>
      <c r="L17" s="163">
        <v>0</v>
      </c>
      <c r="M17" s="95">
        <f t="shared" si="5"/>
        <v>0</v>
      </c>
      <c r="N17" s="123">
        <f t="shared" si="6"/>
        <v>0</v>
      </c>
      <c r="O17" s="164">
        <f t="shared" si="7"/>
        <v>0.70000000000000018</v>
      </c>
      <c r="P17" s="165">
        <v>9.0399999999999991</v>
      </c>
      <c r="Q17" s="175">
        <f t="shared" si="8"/>
        <v>0.87602000000000024</v>
      </c>
      <c r="R17" s="178">
        <f t="shared" si="0"/>
        <v>2.4000000000000001E-5</v>
      </c>
      <c r="S17" s="184">
        <f t="shared" si="9"/>
        <v>0.87604400000000027</v>
      </c>
      <c r="T17" s="40"/>
    </row>
    <row r="18" spans="1:20" s="15" customFormat="1" ht="15.75" customHeight="1" x14ac:dyDescent="0.2">
      <c r="A18" s="193">
        <v>40553</v>
      </c>
      <c r="B18" s="116">
        <v>9.7690000000000001</v>
      </c>
      <c r="C18" s="95">
        <f t="shared" si="1"/>
        <v>8.8992639999999987</v>
      </c>
      <c r="D18" s="95">
        <v>2.1</v>
      </c>
      <c r="E18" s="95">
        <v>1.4</v>
      </c>
      <c r="F18" s="163">
        <v>169.73599999999999</v>
      </c>
      <c r="G18" s="116">
        <f t="shared" si="2"/>
        <v>0.169736</v>
      </c>
      <c r="H18" s="163">
        <v>0</v>
      </c>
      <c r="I18" s="263">
        <v>0.03</v>
      </c>
      <c r="J18" s="285">
        <f t="shared" si="3"/>
        <v>2.9999999999999997E-5</v>
      </c>
      <c r="K18" s="116">
        <f t="shared" si="4"/>
        <v>0</v>
      </c>
      <c r="L18" s="163">
        <v>0</v>
      </c>
      <c r="M18" s="95">
        <f t="shared" si="5"/>
        <v>0</v>
      </c>
      <c r="N18" s="123">
        <f t="shared" si="6"/>
        <v>0</v>
      </c>
      <c r="O18" s="164">
        <f t="shared" si="7"/>
        <v>0.70000000000000018</v>
      </c>
      <c r="P18" s="165">
        <v>9.52</v>
      </c>
      <c r="Q18" s="175">
        <f t="shared" si="8"/>
        <v>0.86973600000000018</v>
      </c>
      <c r="R18" s="178">
        <f t="shared" si="0"/>
        <v>2.9999999999999997E-5</v>
      </c>
      <c r="S18" s="184">
        <f t="shared" si="9"/>
        <v>0.86976600000000015</v>
      </c>
      <c r="T18" s="40"/>
    </row>
    <row r="19" spans="1:20" s="15" customFormat="1" ht="15.75" customHeight="1" x14ac:dyDescent="0.2">
      <c r="A19" s="193">
        <v>40554</v>
      </c>
      <c r="B19" s="116">
        <v>10.176</v>
      </c>
      <c r="C19" s="95">
        <f t="shared" si="1"/>
        <v>9.3136699999999983</v>
      </c>
      <c r="D19" s="95">
        <v>2.1</v>
      </c>
      <c r="E19" s="95">
        <v>1.4</v>
      </c>
      <c r="F19" s="163">
        <v>162.33000000000001</v>
      </c>
      <c r="G19" s="116">
        <f t="shared" si="2"/>
        <v>0.16233</v>
      </c>
      <c r="H19" s="163">
        <v>0</v>
      </c>
      <c r="I19" s="263">
        <v>2.4E-2</v>
      </c>
      <c r="J19" s="285">
        <f t="shared" si="3"/>
        <v>2.4000000000000001E-5</v>
      </c>
      <c r="K19" s="116">
        <f t="shared" si="4"/>
        <v>0</v>
      </c>
      <c r="L19" s="163">
        <v>0</v>
      </c>
      <c r="M19" s="95">
        <f t="shared" si="5"/>
        <v>0</v>
      </c>
      <c r="N19" s="123">
        <f t="shared" si="6"/>
        <v>0</v>
      </c>
      <c r="O19" s="164">
        <f t="shared" si="7"/>
        <v>0.70000000000000018</v>
      </c>
      <c r="P19" s="165">
        <v>10.62</v>
      </c>
      <c r="Q19" s="175">
        <f t="shared" si="8"/>
        <v>0.86233000000000015</v>
      </c>
      <c r="R19" s="178">
        <f t="shared" si="0"/>
        <v>2.4000000000000001E-5</v>
      </c>
      <c r="S19" s="184">
        <f t="shared" si="9"/>
        <v>0.86235400000000018</v>
      </c>
      <c r="T19" s="40"/>
    </row>
    <row r="20" spans="1:20" s="15" customFormat="1" ht="15.75" customHeight="1" x14ac:dyDescent="0.2">
      <c r="A20" s="193">
        <v>40555</v>
      </c>
      <c r="B20" s="116">
        <v>10.356</v>
      </c>
      <c r="C20" s="95">
        <f t="shared" si="1"/>
        <v>9.4956159999999983</v>
      </c>
      <c r="D20" s="95">
        <v>2.1</v>
      </c>
      <c r="E20" s="95">
        <v>1.4</v>
      </c>
      <c r="F20" s="163">
        <v>160.38399999999999</v>
      </c>
      <c r="G20" s="116">
        <f t="shared" si="2"/>
        <v>0.160384</v>
      </c>
      <c r="H20" s="163">
        <v>0</v>
      </c>
      <c r="I20" s="263">
        <v>2.1000000000000001E-2</v>
      </c>
      <c r="J20" s="285">
        <f t="shared" si="3"/>
        <v>2.1000000000000002E-5</v>
      </c>
      <c r="K20" s="116">
        <f t="shared" si="4"/>
        <v>0</v>
      </c>
      <c r="L20" s="163">
        <v>0</v>
      </c>
      <c r="M20" s="95">
        <f t="shared" si="5"/>
        <v>0</v>
      </c>
      <c r="N20" s="123">
        <f t="shared" si="6"/>
        <v>0</v>
      </c>
      <c r="O20" s="164">
        <f t="shared" si="7"/>
        <v>0.70000000000000018</v>
      </c>
      <c r="P20" s="165">
        <v>9.5</v>
      </c>
      <c r="Q20" s="175">
        <f t="shared" si="8"/>
        <v>0.86038400000000015</v>
      </c>
      <c r="R20" s="178">
        <f t="shared" si="0"/>
        <v>2.1000000000000002E-5</v>
      </c>
      <c r="S20" s="184">
        <f t="shared" si="9"/>
        <v>0.8604050000000002</v>
      </c>
      <c r="T20" s="40"/>
    </row>
    <row r="21" spans="1:20" s="15" customFormat="1" ht="15.75" customHeight="1" x14ac:dyDescent="0.2">
      <c r="A21" s="193">
        <v>40556</v>
      </c>
      <c r="B21" s="116">
        <v>10.999000000000001</v>
      </c>
      <c r="C21" s="95">
        <f t="shared" si="1"/>
        <v>10.059172</v>
      </c>
      <c r="D21" s="95">
        <v>2.1</v>
      </c>
      <c r="E21" s="95">
        <v>1.4</v>
      </c>
      <c r="F21" s="163">
        <v>157.916</v>
      </c>
      <c r="G21" s="116">
        <f t="shared" si="2"/>
        <v>0.157916</v>
      </c>
      <c r="H21" s="163">
        <v>81.912000000000006</v>
      </c>
      <c r="I21" s="263">
        <v>1043.442</v>
      </c>
      <c r="J21" s="285">
        <f t="shared" si="3"/>
        <v>1.043442</v>
      </c>
      <c r="K21" s="116">
        <f t="shared" si="4"/>
        <v>8.1912000000000013E-2</v>
      </c>
      <c r="L21" s="163">
        <v>0</v>
      </c>
      <c r="M21" s="95">
        <f t="shared" si="5"/>
        <v>0</v>
      </c>
      <c r="N21" s="123">
        <f t="shared" si="6"/>
        <v>0</v>
      </c>
      <c r="O21" s="164">
        <f t="shared" si="7"/>
        <v>0.70000000000000018</v>
      </c>
      <c r="P21" s="165">
        <v>9.06</v>
      </c>
      <c r="Q21" s="175">
        <f t="shared" si="8"/>
        <v>0.85791600000000012</v>
      </c>
      <c r="R21" s="178">
        <f t="shared" si="0"/>
        <v>1.043442</v>
      </c>
      <c r="S21" s="184">
        <f t="shared" si="9"/>
        <v>1.9013580000000001</v>
      </c>
      <c r="T21" s="40"/>
    </row>
    <row r="22" spans="1:20" s="15" customFormat="1" ht="15.75" customHeight="1" x14ac:dyDescent="0.2">
      <c r="A22" s="193">
        <v>40557</v>
      </c>
      <c r="B22" s="116">
        <v>9.9130000000000003</v>
      </c>
      <c r="C22" s="95">
        <f t="shared" si="1"/>
        <v>8.9537259999999996</v>
      </c>
      <c r="D22" s="95">
        <v>2.1</v>
      </c>
      <c r="E22" s="95">
        <v>1.4</v>
      </c>
      <c r="F22" s="163">
        <v>155.148</v>
      </c>
      <c r="G22" s="116">
        <f t="shared" si="2"/>
        <v>0.15514800000000001</v>
      </c>
      <c r="H22" s="163">
        <v>104.126</v>
      </c>
      <c r="I22" s="263">
        <v>354.40199999999999</v>
      </c>
      <c r="J22" s="285">
        <f t="shared" si="3"/>
        <v>0.35440199999999999</v>
      </c>
      <c r="K22" s="116">
        <f t="shared" si="4"/>
        <v>0.10412600000000001</v>
      </c>
      <c r="L22" s="163">
        <v>0</v>
      </c>
      <c r="M22" s="95">
        <f t="shared" si="5"/>
        <v>0</v>
      </c>
      <c r="N22" s="123">
        <f t="shared" si="6"/>
        <v>0</v>
      </c>
      <c r="O22" s="164">
        <f t="shared" si="7"/>
        <v>0.70000000000000018</v>
      </c>
      <c r="P22" s="165">
        <v>9.49</v>
      </c>
      <c r="Q22" s="175">
        <f t="shared" si="8"/>
        <v>0.85514800000000024</v>
      </c>
      <c r="R22" s="178">
        <f t="shared" si="0"/>
        <v>0.35440199999999999</v>
      </c>
      <c r="S22" s="184">
        <f t="shared" si="9"/>
        <v>1.2095500000000001</v>
      </c>
      <c r="T22" s="40"/>
    </row>
    <row r="23" spans="1:20" s="15" customFormat="1" ht="15.75" customHeight="1" x14ac:dyDescent="0.2">
      <c r="A23" s="193">
        <v>40558</v>
      </c>
      <c r="B23" s="116">
        <v>9.9429999999999996</v>
      </c>
      <c r="C23" s="95">
        <f t="shared" si="1"/>
        <v>9.0075870000000009</v>
      </c>
      <c r="D23" s="95">
        <v>2.1</v>
      </c>
      <c r="E23" s="95">
        <v>1.4</v>
      </c>
      <c r="F23" s="163">
        <v>159.86099999999999</v>
      </c>
      <c r="G23" s="116">
        <f t="shared" si="2"/>
        <v>0.159861</v>
      </c>
      <c r="H23" s="163">
        <v>75.552000000000007</v>
      </c>
      <c r="I23" s="263">
        <v>356.709</v>
      </c>
      <c r="J23" s="285">
        <f t="shared" si="3"/>
        <v>0.356709</v>
      </c>
      <c r="K23" s="116">
        <f t="shared" si="4"/>
        <v>7.5552000000000008E-2</v>
      </c>
      <c r="L23" s="163">
        <v>0</v>
      </c>
      <c r="M23" s="95">
        <f t="shared" si="5"/>
        <v>0</v>
      </c>
      <c r="N23" s="123">
        <f t="shared" si="6"/>
        <v>0</v>
      </c>
      <c r="O23" s="164">
        <f t="shared" si="7"/>
        <v>0.70000000000000018</v>
      </c>
      <c r="P23" s="165">
        <v>8.7799999999999994</v>
      </c>
      <c r="Q23" s="175">
        <f t="shared" si="8"/>
        <v>0.85986100000000021</v>
      </c>
      <c r="R23" s="178">
        <f t="shared" si="0"/>
        <v>0.356709</v>
      </c>
      <c r="S23" s="184">
        <f t="shared" si="9"/>
        <v>1.2165700000000002</v>
      </c>
      <c r="T23" s="40"/>
    </row>
    <row r="24" spans="1:20" s="15" customFormat="1" ht="15.75" customHeight="1" x14ac:dyDescent="0.2">
      <c r="A24" s="193">
        <v>40559</v>
      </c>
      <c r="B24" s="116">
        <v>10.602</v>
      </c>
      <c r="C24" s="95">
        <f t="shared" si="1"/>
        <v>9.6610990000000001</v>
      </c>
      <c r="D24" s="95">
        <v>2.1</v>
      </c>
      <c r="E24" s="95">
        <v>1.4</v>
      </c>
      <c r="F24" s="163">
        <v>158.88800000000001</v>
      </c>
      <c r="G24" s="116">
        <f t="shared" si="2"/>
        <v>0.158888</v>
      </c>
      <c r="H24" s="163">
        <v>82.013000000000005</v>
      </c>
      <c r="I24" s="263">
        <v>700.41</v>
      </c>
      <c r="J24" s="285">
        <f t="shared" si="3"/>
        <v>0.70040999999999998</v>
      </c>
      <c r="K24" s="116">
        <f t="shared" si="4"/>
        <v>8.2013000000000003E-2</v>
      </c>
      <c r="L24" s="163">
        <v>0</v>
      </c>
      <c r="M24" s="95">
        <f t="shared" si="5"/>
        <v>0</v>
      </c>
      <c r="N24" s="123">
        <f t="shared" si="6"/>
        <v>0</v>
      </c>
      <c r="O24" s="164">
        <f t="shared" si="7"/>
        <v>0.70000000000000018</v>
      </c>
      <c r="P24" s="165">
        <v>8.57</v>
      </c>
      <c r="Q24" s="175">
        <f t="shared" si="8"/>
        <v>0.85888800000000021</v>
      </c>
      <c r="R24" s="178">
        <f t="shared" si="0"/>
        <v>0.70040999999999998</v>
      </c>
      <c r="S24" s="184">
        <f t="shared" si="9"/>
        <v>1.5592980000000001</v>
      </c>
      <c r="T24" s="40"/>
    </row>
    <row r="25" spans="1:20" s="15" customFormat="1" ht="15.75" customHeight="1" x14ac:dyDescent="0.2">
      <c r="A25" s="193">
        <v>40560</v>
      </c>
      <c r="B25" s="116">
        <v>12.013</v>
      </c>
      <c r="C25" s="95">
        <f t="shared" si="1"/>
        <v>11.078617000000001</v>
      </c>
      <c r="D25" s="95">
        <v>2.1</v>
      </c>
      <c r="E25" s="95">
        <v>1.4</v>
      </c>
      <c r="F25" s="163">
        <v>163.90100000000001</v>
      </c>
      <c r="G25" s="116">
        <f t="shared" si="2"/>
        <v>0.16390100000000002</v>
      </c>
      <c r="H25" s="163">
        <v>70.481999999999999</v>
      </c>
      <c r="I25" s="263">
        <v>1741.86</v>
      </c>
      <c r="J25" s="285">
        <f t="shared" si="3"/>
        <v>1.74186</v>
      </c>
      <c r="K25" s="116">
        <f t="shared" si="4"/>
        <v>7.0482000000000003E-2</v>
      </c>
      <c r="L25" s="163">
        <v>0</v>
      </c>
      <c r="M25" s="95">
        <f t="shared" si="5"/>
        <v>0</v>
      </c>
      <c r="N25" s="123">
        <f t="shared" si="6"/>
        <v>0</v>
      </c>
      <c r="O25" s="164">
        <f t="shared" si="7"/>
        <v>0.70000000000000018</v>
      </c>
      <c r="P25" s="165">
        <v>9.44</v>
      </c>
      <c r="Q25" s="175">
        <f t="shared" si="8"/>
        <v>0.86390100000000025</v>
      </c>
      <c r="R25" s="178">
        <f t="shared" si="0"/>
        <v>1.74186</v>
      </c>
      <c r="S25" s="184">
        <f t="shared" si="9"/>
        <v>2.6057610000000002</v>
      </c>
      <c r="T25" s="40"/>
    </row>
    <row r="26" spans="1:20" s="15" customFormat="1" ht="15.75" customHeight="1" x14ac:dyDescent="0.2">
      <c r="A26" s="193">
        <v>40561</v>
      </c>
      <c r="B26" s="116">
        <v>11.468</v>
      </c>
      <c r="C26" s="95">
        <f t="shared" si="1"/>
        <v>10.517834000000001</v>
      </c>
      <c r="D26" s="95">
        <v>2.1</v>
      </c>
      <c r="E26" s="95">
        <v>1.4</v>
      </c>
      <c r="F26" s="163">
        <v>163.452</v>
      </c>
      <c r="G26" s="116">
        <f t="shared" si="2"/>
        <v>0.16345199999999999</v>
      </c>
      <c r="H26" s="163">
        <v>86.713999999999999</v>
      </c>
      <c r="I26" s="263">
        <v>1630.08</v>
      </c>
      <c r="J26" s="285">
        <f t="shared" si="3"/>
        <v>1.63008</v>
      </c>
      <c r="K26" s="116">
        <f t="shared" si="4"/>
        <v>8.6713999999999999E-2</v>
      </c>
      <c r="L26" s="163">
        <v>6.4240000000000004</v>
      </c>
      <c r="M26" s="95">
        <f t="shared" si="5"/>
        <v>6.424E-3</v>
      </c>
      <c r="N26" s="123">
        <f t="shared" si="6"/>
        <v>3.212E-4</v>
      </c>
      <c r="O26" s="164">
        <f t="shared" si="7"/>
        <v>0.70000000000000018</v>
      </c>
      <c r="P26" s="165">
        <v>10.16</v>
      </c>
      <c r="Q26" s="175">
        <f t="shared" si="8"/>
        <v>0.86377320000000013</v>
      </c>
      <c r="R26" s="178">
        <f t="shared" si="0"/>
        <v>1.6297588000000001</v>
      </c>
      <c r="S26" s="184">
        <f t="shared" si="9"/>
        <v>2.4935320000000001</v>
      </c>
      <c r="T26" s="40"/>
    </row>
    <row r="27" spans="1:20" s="15" customFormat="1" ht="15.75" customHeight="1" x14ac:dyDescent="0.2">
      <c r="A27" s="193">
        <v>40562</v>
      </c>
      <c r="B27" s="116">
        <v>10.988</v>
      </c>
      <c r="C27" s="95">
        <f t="shared" si="1"/>
        <v>10.029648999999999</v>
      </c>
      <c r="D27" s="95">
        <v>2.1</v>
      </c>
      <c r="E27" s="95">
        <v>1.4</v>
      </c>
      <c r="F27" s="163">
        <v>160.75899999999999</v>
      </c>
      <c r="G27" s="116">
        <f t="shared" si="2"/>
        <v>0.16075899999999999</v>
      </c>
      <c r="H27" s="163">
        <v>97.591999999999999</v>
      </c>
      <c r="I27" s="263">
        <v>864.48299999999995</v>
      </c>
      <c r="J27" s="285">
        <f t="shared" si="3"/>
        <v>0.864483</v>
      </c>
      <c r="K27" s="116">
        <f t="shared" si="4"/>
        <v>9.7591999999999998E-2</v>
      </c>
      <c r="L27" s="163">
        <v>42.374000000000002</v>
      </c>
      <c r="M27" s="95">
        <f t="shared" si="5"/>
        <v>4.2374000000000002E-2</v>
      </c>
      <c r="N27" s="123">
        <f t="shared" si="6"/>
        <v>2.1187000000000003E-3</v>
      </c>
      <c r="O27" s="164">
        <f t="shared" si="7"/>
        <v>0.70000000000000018</v>
      </c>
      <c r="P27" s="165">
        <v>9.52</v>
      </c>
      <c r="Q27" s="175">
        <f t="shared" si="8"/>
        <v>0.86287770000000019</v>
      </c>
      <c r="R27" s="178">
        <f t="shared" si="0"/>
        <v>0.86236429999999997</v>
      </c>
      <c r="S27" s="184">
        <f t="shared" si="9"/>
        <v>1.7252420000000002</v>
      </c>
      <c r="T27" s="40"/>
    </row>
    <row r="28" spans="1:20" s="15" customFormat="1" ht="15.75" customHeight="1" x14ac:dyDescent="0.2">
      <c r="A28" s="193">
        <v>40563</v>
      </c>
      <c r="B28" s="116">
        <v>10.58</v>
      </c>
      <c r="C28" s="95">
        <f t="shared" si="1"/>
        <v>9.6834109999999995</v>
      </c>
      <c r="D28" s="95">
        <v>2.1</v>
      </c>
      <c r="E28" s="95">
        <v>1.4</v>
      </c>
      <c r="F28" s="163">
        <v>163.15299999999999</v>
      </c>
      <c r="G28" s="116">
        <f t="shared" si="2"/>
        <v>0.16315299999999999</v>
      </c>
      <c r="H28" s="163">
        <v>33.436</v>
      </c>
      <c r="I28" s="263">
        <v>734.25900000000001</v>
      </c>
      <c r="J28" s="285">
        <f t="shared" si="3"/>
        <v>0.734259</v>
      </c>
      <c r="K28" s="116">
        <f t="shared" si="4"/>
        <v>3.3436E-2</v>
      </c>
      <c r="L28" s="163">
        <v>0</v>
      </c>
      <c r="M28" s="95">
        <f t="shared" si="5"/>
        <v>0</v>
      </c>
      <c r="N28" s="123">
        <f t="shared" si="6"/>
        <v>0</v>
      </c>
      <c r="O28" s="164">
        <f t="shared" si="7"/>
        <v>0.70000000000000018</v>
      </c>
      <c r="P28" s="165">
        <v>9.67</v>
      </c>
      <c r="Q28" s="175">
        <f t="shared" si="8"/>
        <v>0.86315300000000017</v>
      </c>
      <c r="R28" s="178">
        <f t="shared" si="0"/>
        <v>0.734259</v>
      </c>
      <c r="S28" s="184">
        <f t="shared" si="9"/>
        <v>1.5974120000000003</v>
      </c>
      <c r="T28" s="40"/>
    </row>
    <row r="29" spans="1:20" s="15" customFormat="1" ht="15.75" customHeight="1" x14ac:dyDescent="0.2">
      <c r="A29" s="193">
        <v>40564</v>
      </c>
      <c r="B29" s="116">
        <v>9.5449999999999999</v>
      </c>
      <c r="C29" s="95">
        <f t="shared" si="1"/>
        <v>8.6602409999999992</v>
      </c>
      <c r="D29" s="95">
        <v>2.1</v>
      </c>
      <c r="E29" s="95">
        <v>1.4</v>
      </c>
      <c r="F29" s="163">
        <v>153.50200000000001</v>
      </c>
      <c r="G29" s="116">
        <f t="shared" si="2"/>
        <v>0.153502</v>
      </c>
      <c r="H29" s="163">
        <v>31.257000000000001</v>
      </c>
      <c r="I29" s="263">
        <v>0.03</v>
      </c>
      <c r="J29" s="285">
        <f t="shared" si="3"/>
        <v>2.9999999999999997E-5</v>
      </c>
      <c r="K29" s="116">
        <f t="shared" si="4"/>
        <v>3.1257E-2</v>
      </c>
      <c r="L29" s="163">
        <v>0</v>
      </c>
      <c r="M29" s="95">
        <f t="shared" si="5"/>
        <v>0</v>
      </c>
      <c r="N29" s="123">
        <f t="shared" si="6"/>
        <v>0</v>
      </c>
      <c r="O29" s="164">
        <f t="shared" si="7"/>
        <v>0.70000000000000018</v>
      </c>
      <c r="P29" s="165">
        <v>9.7899999999999991</v>
      </c>
      <c r="Q29" s="175">
        <f t="shared" si="8"/>
        <v>0.8535020000000002</v>
      </c>
      <c r="R29" s="178">
        <f t="shared" si="0"/>
        <v>2.9999999999999997E-5</v>
      </c>
      <c r="S29" s="184">
        <f t="shared" si="9"/>
        <v>0.85353200000000018</v>
      </c>
      <c r="T29" s="40"/>
    </row>
    <row r="30" spans="1:20" s="15" customFormat="1" ht="15.75" customHeight="1" x14ac:dyDescent="0.2">
      <c r="A30" s="193">
        <v>40565</v>
      </c>
      <c r="B30" s="116">
        <v>9.8559999999999999</v>
      </c>
      <c r="C30" s="95">
        <f t="shared" si="1"/>
        <v>8.8789750000000005</v>
      </c>
      <c r="D30" s="95">
        <v>2.1</v>
      </c>
      <c r="E30" s="95">
        <v>1.4</v>
      </c>
      <c r="F30" s="163">
        <v>160.16</v>
      </c>
      <c r="G30" s="116">
        <f t="shared" si="2"/>
        <v>0.16016</v>
      </c>
      <c r="H30" s="163">
        <v>116.86499999999999</v>
      </c>
      <c r="I30" s="263">
        <v>218.01599999999999</v>
      </c>
      <c r="J30" s="285">
        <f t="shared" si="3"/>
        <v>0.21801599999999999</v>
      </c>
      <c r="K30" s="116">
        <f t="shared" si="4"/>
        <v>0.116865</v>
      </c>
      <c r="L30" s="163">
        <v>0</v>
      </c>
      <c r="M30" s="95">
        <f t="shared" si="5"/>
        <v>0</v>
      </c>
      <c r="N30" s="123">
        <f t="shared" si="6"/>
        <v>0</v>
      </c>
      <c r="O30" s="164">
        <f t="shared" si="7"/>
        <v>0.70000000000000018</v>
      </c>
      <c r="P30" s="165">
        <v>9.59</v>
      </c>
      <c r="Q30" s="175">
        <f t="shared" si="8"/>
        <v>0.86016000000000015</v>
      </c>
      <c r="R30" s="178">
        <f t="shared" si="0"/>
        <v>0.21801599999999999</v>
      </c>
      <c r="S30" s="184">
        <f t="shared" si="9"/>
        <v>1.078176</v>
      </c>
      <c r="T30" s="40"/>
    </row>
    <row r="31" spans="1:20" s="15" customFormat="1" ht="15.75" customHeight="1" x14ac:dyDescent="0.2">
      <c r="A31" s="193">
        <v>40566</v>
      </c>
      <c r="B31" s="116">
        <v>10.991</v>
      </c>
      <c r="C31" s="95">
        <f t="shared" si="1"/>
        <v>10.027933999999998</v>
      </c>
      <c r="D31" s="95">
        <v>2.1</v>
      </c>
      <c r="E31" s="95">
        <v>1.4</v>
      </c>
      <c r="F31" s="163">
        <v>170.26</v>
      </c>
      <c r="G31" s="116">
        <f t="shared" si="2"/>
        <v>0.17025999999999999</v>
      </c>
      <c r="H31" s="163">
        <v>92.805999999999997</v>
      </c>
      <c r="I31" s="263">
        <v>997.72799999999995</v>
      </c>
      <c r="J31" s="285">
        <f t="shared" si="3"/>
        <v>0.99772799999999995</v>
      </c>
      <c r="K31" s="116">
        <f t="shared" si="4"/>
        <v>9.2806E-2</v>
      </c>
      <c r="L31" s="163">
        <v>0</v>
      </c>
      <c r="M31" s="95">
        <f t="shared" si="5"/>
        <v>0</v>
      </c>
      <c r="N31" s="123">
        <f t="shared" si="6"/>
        <v>0</v>
      </c>
      <c r="O31" s="164">
        <f t="shared" si="7"/>
        <v>0.70000000000000018</v>
      </c>
      <c r="P31" s="165">
        <v>9.36</v>
      </c>
      <c r="Q31" s="175">
        <f t="shared" si="8"/>
        <v>0.87026000000000014</v>
      </c>
      <c r="R31" s="178">
        <f t="shared" si="0"/>
        <v>0.99772799999999995</v>
      </c>
      <c r="S31" s="184">
        <f t="shared" si="9"/>
        <v>1.867988</v>
      </c>
      <c r="T31" s="40"/>
    </row>
    <row r="32" spans="1:20" s="15" customFormat="1" ht="15.75" customHeight="1" x14ac:dyDescent="0.2">
      <c r="A32" s="193">
        <v>40567</v>
      </c>
      <c r="B32" s="116">
        <v>10.471</v>
      </c>
      <c r="C32" s="95">
        <f t="shared" si="1"/>
        <v>9.5977880000000013</v>
      </c>
      <c r="D32" s="95">
        <v>2.1</v>
      </c>
      <c r="E32" s="95">
        <v>1.4</v>
      </c>
      <c r="F32" s="163">
        <v>171.232</v>
      </c>
      <c r="G32" s="116">
        <f t="shared" si="2"/>
        <v>0.171232</v>
      </c>
      <c r="H32" s="163">
        <v>1.98</v>
      </c>
      <c r="I32" s="263">
        <v>779.79</v>
      </c>
      <c r="J32" s="285">
        <f t="shared" si="3"/>
        <v>0.77978999999999998</v>
      </c>
      <c r="K32" s="116">
        <f t="shared" si="4"/>
        <v>1.98E-3</v>
      </c>
      <c r="L32" s="163">
        <v>0</v>
      </c>
      <c r="M32" s="95">
        <f t="shared" si="5"/>
        <v>0</v>
      </c>
      <c r="N32" s="123">
        <f t="shared" si="6"/>
        <v>0</v>
      </c>
      <c r="O32" s="164">
        <f t="shared" si="7"/>
        <v>0.70000000000000018</v>
      </c>
      <c r="P32" s="165">
        <v>9.43</v>
      </c>
      <c r="Q32" s="175">
        <f t="shared" si="8"/>
        <v>0.87123200000000023</v>
      </c>
      <c r="R32" s="178">
        <f t="shared" si="0"/>
        <v>0.77978999999999998</v>
      </c>
      <c r="S32" s="184">
        <f t="shared" si="9"/>
        <v>1.6510220000000002</v>
      </c>
      <c r="T32" s="40"/>
    </row>
    <row r="33" spans="1:21" s="15" customFormat="1" ht="15.75" customHeight="1" x14ac:dyDescent="0.2">
      <c r="A33" s="193">
        <v>40568</v>
      </c>
      <c r="B33" s="116">
        <v>9.9209999999999994</v>
      </c>
      <c r="C33" s="95">
        <f t="shared" si="1"/>
        <v>9.0330459999999988</v>
      </c>
      <c r="D33" s="95">
        <v>2.1</v>
      </c>
      <c r="E33" s="95">
        <v>1.4</v>
      </c>
      <c r="F33" s="163">
        <v>163.37700000000001</v>
      </c>
      <c r="G33" s="116">
        <f t="shared" si="2"/>
        <v>0.16337700000000002</v>
      </c>
      <c r="H33" s="163">
        <v>24.577000000000002</v>
      </c>
      <c r="I33" s="263">
        <v>243.06299999999999</v>
      </c>
      <c r="J33" s="285">
        <f t="shared" si="3"/>
        <v>0.243063</v>
      </c>
      <c r="K33" s="116">
        <f t="shared" si="4"/>
        <v>2.4577000000000002E-2</v>
      </c>
      <c r="L33" s="163">
        <v>0</v>
      </c>
      <c r="M33" s="95">
        <f t="shared" si="5"/>
        <v>0</v>
      </c>
      <c r="N33" s="123">
        <f t="shared" si="6"/>
        <v>0</v>
      </c>
      <c r="O33" s="164">
        <f t="shared" si="7"/>
        <v>0.70000000000000018</v>
      </c>
      <c r="P33" s="165">
        <v>8.66</v>
      </c>
      <c r="Q33" s="175">
        <f t="shared" si="8"/>
        <v>0.86337700000000017</v>
      </c>
      <c r="R33" s="178">
        <f t="shared" si="0"/>
        <v>0.243063</v>
      </c>
      <c r="S33" s="184">
        <f t="shared" si="9"/>
        <v>1.1064400000000001</v>
      </c>
      <c r="T33" s="40"/>
    </row>
    <row r="34" spans="1:21" s="15" customFormat="1" ht="15.75" customHeight="1" x14ac:dyDescent="0.2">
      <c r="A34" s="193">
        <v>40569</v>
      </c>
      <c r="B34" s="116">
        <v>10.201000000000001</v>
      </c>
      <c r="C34" s="95">
        <f t="shared" si="1"/>
        <v>9.3313929999999985</v>
      </c>
      <c r="D34" s="95">
        <v>2.1</v>
      </c>
      <c r="E34" s="95">
        <v>1.4</v>
      </c>
      <c r="F34" s="163">
        <v>161.50700000000001</v>
      </c>
      <c r="G34" s="116">
        <f t="shared" si="2"/>
        <v>0.16150700000000001</v>
      </c>
      <c r="H34" s="163">
        <v>8.1</v>
      </c>
      <c r="I34" s="263">
        <v>457.452</v>
      </c>
      <c r="J34" s="285">
        <f t="shared" si="3"/>
        <v>0.45745200000000003</v>
      </c>
      <c r="K34" s="116">
        <f t="shared" si="4"/>
        <v>8.0999999999999996E-3</v>
      </c>
      <c r="L34" s="163">
        <v>0</v>
      </c>
      <c r="M34" s="95">
        <f t="shared" si="5"/>
        <v>0</v>
      </c>
      <c r="N34" s="123">
        <f t="shared" si="6"/>
        <v>0</v>
      </c>
      <c r="O34" s="164">
        <f t="shared" si="7"/>
        <v>0.70000000000000018</v>
      </c>
      <c r="P34" s="165">
        <v>9.83</v>
      </c>
      <c r="Q34" s="175">
        <f t="shared" si="8"/>
        <v>0.86150700000000024</v>
      </c>
      <c r="R34" s="178">
        <f t="shared" si="0"/>
        <v>0.45745200000000003</v>
      </c>
      <c r="S34" s="184">
        <f t="shared" si="9"/>
        <v>1.3189590000000002</v>
      </c>
      <c r="T34" s="40"/>
    </row>
    <row r="35" spans="1:21" s="15" customFormat="1" ht="15.75" customHeight="1" x14ac:dyDescent="0.2">
      <c r="A35" s="193">
        <v>40570</v>
      </c>
      <c r="B35" s="116">
        <v>10.919</v>
      </c>
      <c r="C35" s="95">
        <f t="shared" si="1"/>
        <v>9.9889219999999987</v>
      </c>
      <c r="D35" s="95">
        <v>2.1</v>
      </c>
      <c r="E35" s="95">
        <v>1.4</v>
      </c>
      <c r="F35" s="163">
        <v>161.95599999999999</v>
      </c>
      <c r="G35" s="116">
        <f t="shared" si="2"/>
        <v>0.16195599999999999</v>
      </c>
      <c r="H35" s="163">
        <v>68.122</v>
      </c>
      <c r="I35" s="263">
        <v>1052.3599999999999</v>
      </c>
      <c r="J35" s="285">
        <f t="shared" si="3"/>
        <v>1.05236</v>
      </c>
      <c r="K35" s="116">
        <f t="shared" si="4"/>
        <v>6.8122000000000002E-2</v>
      </c>
      <c r="L35" s="163">
        <v>32.896000000000001</v>
      </c>
      <c r="M35" s="95">
        <f t="shared" si="5"/>
        <v>3.2896000000000002E-2</v>
      </c>
      <c r="N35" s="123">
        <f t="shared" si="6"/>
        <v>1.6448000000000001E-3</v>
      </c>
      <c r="O35" s="164">
        <f t="shared" si="7"/>
        <v>0.70000000000000018</v>
      </c>
      <c r="P35" s="165">
        <v>10.050000000000001</v>
      </c>
      <c r="Q35" s="175">
        <f t="shared" si="8"/>
        <v>0.86360080000000017</v>
      </c>
      <c r="R35" s="178">
        <f t="shared" si="0"/>
        <v>1.0507152</v>
      </c>
      <c r="S35" s="184">
        <f t="shared" si="9"/>
        <v>1.9143160000000001</v>
      </c>
      <c r="T35" s="40"/>
    </row>
    <row r="36" spans="1:21" s="15" customFormat="1" ht="15.75" customHeight="1" x14ac:dyDescent="0.2">
      <c r="A36" s="193">
        <v>40571</v>
      </c>
      <c r="B36" s="116">
        <v>9.8740000000000006</v>
      </c>
      <c r="C36" s="95">
        <f>B36-G36-K36-O36</f>
        <v>8.9716179999999994</v>
      </c>
      <c r="D36" s="95">
        <v>2.1</v>
      </c>
      <c r="E36" s="95">
        <v>1.4</v>
      </c>
      <c r="F36" s="163">
        <v>158.51400000000001</v>
      </c>
      <c r="G36" s="116">
        <f t="shared" si="2"/>
        <v>0.15851400000000002</v>
      </c>
      <c r="H36" s="163">
        <v>43.868000000000002</v>
      </c>
      <c r="I36" s="263">
        <v>3.3000000000000002E-2</v>
      </c>
      <c r="J36" s="285">
        <f t="shared" si="3"/>
        <v>3.3000000000000003E-5</v>
      </c>
      <c r="K36" s="116">
        <f t="shared" si="4"/>
        <v>4.3868000000000004E-2</v>
      </c>
      <c r="L36" s="163">
        <v>0</v>
      </c>
      <c r="M36" s="95">
        <f t="shared" si="5"/>
        <v>0</v>
      </c>
      <c r="N36" s="123">
        <f t="shared" si="6"/>
        <v>0</v>
      </c>
      <c r="O36" s="164">
        <f>D36-E36</f>
        <v>0.70000000000000018</v>
      </c>
      <c r="P36" s="165">
        <v>9.8000000000000007</v>
      </c>
      <c r="Q36" s="175">
        <f>G36+N36+O36</f>
        <v>0.85851400000000022</v>
      </c>
      <c r="R36" s="178">
        <f t="shared" si="0"/>
        <v>3.3000000000000003E-5</v>
      </c>
      <c r="S36" s="184">
        <f t="shared" si="9"/>
        <v>0.85854700000000017</v>
      </c>
      <c r="T36" s="40"/>
    </row>
    <row r="37" spans="1:21" s="15" customFormat="1" ht="15.75" customHeight="1" x14ac:dyDescent="0.2">
      <c r="A37" s="193">
        <v>40572</v>
      </c>
      <c r="B37" s="116">
        <v>10.553000000000001</v>
      </c>
      <c r="C37" s="95">
        <f>B37-G37-K37-O37</f>
        <v>9.5538419999999995</v>
      </c>
      <c r="D37" s="95">
        <v>2.1</v>
      </c>
      <c r="E37" s="95">
        <v>1.4</v>
      </c>
      <c r="F37" s="163">
        <v>170.185</v>
      </c>
      <c r="G37" s="116">
        <f t="shared" si="2"/>
        <v>0.170185</v>
      </c>
      <c r="H37" s="163">
        <v>128.97300000000001</v>
      </c>
      <c r="I37" s="263">
        <v>496.76400000000001</v>
      </c>
      <c r="J37" s="285">
        <f t="shared" si="3"/>
        <v>0.49676399999999998</v>
      </c>
      <c r="K37" s="116">
        <f t="shared" si="4"/>
        <v>0.128973</v>
      </c>
      <c r="L37" s="163">
        <v>0</v>
      </c>
      <c r="M37" s="95">
        <f t="shared" si="5"/>
        <v>0</v>
      </c>
      <c r="N37" s="123">
        <f t="shared" si="6"/>
        <v>0</v>
      </c>
      <c r="O37" s="164">
        <f>D37-E37</f>
        <v>0.70000000000000018</v>
      </c>
      <c r="P37" s="165">
        <v>9.57</v>
      </c>
      <c r="Q37" s="175">
        <f>G37+N37+O37</f>
        <v>0.87018500000000021</v>
      </c>
      <c r="R37" s="178">
        <f t="shared" si="0"/>
        <v>0.49676399999999998</v>
      </c>
      <c r="S37" s="184">
        <f t="shared" si="9"/>
        <v>1.3669490000000002</v>
      </c>
      <c r="T37" s="40"/>
    </row>
    <row r="38" spans="1:21" s="15" customFormat="1" ht="15.75" customHeight="1" x14ac:dyDescent="0.2">
      <c r="A38" s="193">
        <v>40573</v>
      </c>
      <c r="B38" s="116">
        <v>10.411</v>
      </c>
      <c r="C38" s="95">
        <f>B38-G38-K38-O38</f>
        <v>9.4695469999999986</v>
      </c>
      <c r="D38" s="95">
        <v>2.1</v>
      </c>
      <c r="E38" s="95">
        <v>1.4</v>
      </c>
      <c r="F38" s="163">
        <v>176.02</v>
      </c>
      <c r="G38" s="116">
        <f t="shared" si="2"/>
        <v>0.17602000000000001</v>
      </c>
      <c r="H38" s="163">
        <v>65.433000000000007</v>
      </c>
      <c r="I38" s="263">
        <v>554.77200000000005</v>
      </c>
      <c r="J38" s="285">
        <f t="shared" si="3"/>
        <v>0.55477200000000004</v>
      </c>
      <c r="K38" s="116">
        <f t="shared" si="4"/>
        <v>6.5433000000000005E-2</v>
      </c>
      <c r="L38" s="163">
        <v>0</v>
      </c>
      <c r="M38" s="95">
        <f t="shared" si="5"/>
        <v>0</v>
      </c>
      <c r="N38" s="123">
        <f t="shared" si="6"/>
        <v>0</v>
      </c>
      <c r="O38" s="164">
        <f>D38-E38</f>
        <v>0.70000000000000018</v>
      </c>
      <c r="P38" s="165">
        <v>9.33</v>
      </c>
      <c r="Q38" s="175">
        <f>G38+N38+O38</f>
        <v>0.87602000000000024</v>
      </c>
      <c r="R38" s="178">
        <f t="shared" si="0"/>
        <v>0.55477200000000004</v>
      </c>
      <c r="S38" s="184">
        <f t="shared" si="9"/>
        <v>1.4307920000000003</v>
      </c>
      <c r="T38" s="40"/>
    </row>
    <row r="39" spans="1:21" s="15" customFormat="1" ht="15.75" customHeight="1" thickBot="1" x14ac:dyDescent="0.25">
      <c r="A39" s="194">
        <v>40574</v>
      </c>
      <c r="B39" s="152">
        <v>10.101000000000001</v>
      </c>
      <c r="C39" s="153">
        <f t="shared" si="1"/>
        <v>9.2190530000000024</v>
      </c>
      <c r="D39" s="153">
        <v>2.1</v>
      </c>
      <c r="E39" s="153">
        <v>1.4</v>
      </c>
      <c r="F39" s="250">
        <v>166.51900000000001</v>
      </c>
      <c r="G39" s="152">
        <f t="shared" si="2"/>
        <v>0.166519</v>
      </c>
      <c r="H39" s="250">
        <v>15.428000000000001</v>
      </c>
      <c r="I39" s="290">
        <v>426.84</v>
      </c>
      <c r="J39" s="291">
        <f t="shared" si="3"/>
        <v>0.42684</v>
      </c>
      <c r="K39" s="152">
        <f t="shared" si="4"/>
        <v>1.5428000000000001E-2</v>
      </c>
      <c r="L39" s="250">
        <v>0</v>
      </c>
      <c r="M39" s="153">
        <f t="shared" si="5"/>
        <v>0</v>
      </c>
      <c r="N39" s="156">
        <f t="shared" si="6"/>
        <v>0</v>
      </c>
      <c r="O39" s="169">
        <f t="shared" si="7"/>
        <v>0.70000000000000018</v>
      </c>
      <c r="P39" s="170">
        <v>9.5</v>
      </c>
      <c r="Q39" s="195">
        <f t="shared" si="8"/>
        <v>0.86651900000000015</v>
      </c>
      <c r="R39" s="190">
        <f t="shared" si="0"/>
        <v>0.42684</v>
      </c>
      <c r="S39" s="196">
        <f t="shared" si="9"/>
        <v>1.2933590000000001</v>
      </c>
      <c r="T39" s="40"/>
    </row>
    <row r="40" spans="1:21" s="15" customFormat="1" ht="11.25" x14ac:dyDescent="0.2">
      <c r="A40" s="35"/>
      <c r="B40" s="66"/>
      <c r="C40" s="10"/>
      <c r="D40" s="10"/>
      <c r="E40" s="13"/>
      <c r="F40" s="10"/>
      <c r="G40" s="115"/>
      <c r="H40" s="36"/>
      <c r="I40" s="36"/>
      <c r="J40" s="36"/>
      <c r="K40" s="36"/>
      <c r="L40" s="36"/>
      <c r="M40" s="36"/>
      <c r="N40" s="10"/>
      <c r="O40" s="13"/>
      <c r="P40" s="13"/>
      <c r="Q40" s="11"/>
      <c r="R40" s="11"/>
      <c r="S40" s="11"/>
      <c r="T40" s="11"/>
      <c r="U40" s="27"/>
    </row>
    <row r="41" spans="1:21" s="15" customFormat="1" ht="12" thickBot="1" x14ac:dyDescent="0.25">
      <c r="A41" s="35"/>
      <c r="B41" s="66"/>
      <c r="C41" s="10"/>
      <c r="D41" s="10"/>
      <c r="E41" s="13"/>
      <c r="F41" s="10"/>
      <c r="G41" s="115"/>
      <c r="H41" s="36"/>
      <c r="I41" s="36"/>
      <c r="J41" s="36"/>
      <c r="K41" s="36"/>
      <c r="L41" s="36"/>
      <c r="M41" s="36"/>
      <c r="N41" s="10"/>
      <c r="O41" s="13"/>
      <c r="P41" s="13"/>
      <c r="Q41" s="11"/>
      <c r="R41" s="11"/>
      <c r="S41" s="11"/>
      <c r="T41" s="11"/>
      <c r="U41" s="27"/>
    </row>
    <row r="42" spans="1:21" s="15" customFormat="1" ht="36" customHeight="1" x14ac:dyDescent="0.2">
      <c r="A42" s="406" t="s">
        <v>0</v>
      </c>
      <c r="B42" s="419" t="s">
        <v>5</v>
      </c>
      <c r="C42" s="406" t="s">
        <v>7</v>
      </c>
      <c r="D42" s="406" t="s">
        <v>9</v>
      </c>
      <c r="E42" s="406" t="s">
        <v>32</v>
      </c>
      <c r="F42" s="406" t="s">
        <v>12</v>
      </c>
      <c r="G42" s="406" t="s">
        <v>12</v>
      </c>
      <c r="H42" s="406" t="s">
        <v>11</v>
      </c>
      <c r="I42" s="243" t="s">
        <v>73</v>
      </c>
      <c r="J42" s="422" t="s">
        <v>82</v>
      </c>
      <c r="K42" s="422" t="s">
        <v>74</v>
      </c>
      <c r="L42" s="422" t="s">
        <v>15</v>
      </c>
      <c r="M42" s="422" t="s">
        <v>75</v>
      </c>
      <c r="N42" s="422" t="s">
        <v>76</v>
      </c>
      <c r="O42" s="431" t="s">
        <v>77</v>
      </c>
      <c r="P42" s="422" t="s">
        <v>78</v>
      </c>
      <c r="Q42" s="422" t="s">
        <v>79</v>
      </c>
      <c r="R42" s="422" t="s">
        <v>80</v>
      </c>
      <c r="S42" s="422" t="s">
        <v>81</v>
      </c>
      <c r="T42" s="11"/>
      <c r="U42" s="27"/>
    </row>
    <row r="43" spans="1:21" s="15" customFormat="1" ht="11.25" customHeight="1" x14ac:dyDescent="0.2">
      <c r="A43" s="407"/>
      <c r="B43" s="420"/>
      <c r="C43" s="407"/>
      <c r="D43" s="413"/>
      <c r="E43" s="413"/>
      <c r="F43" s="413"/>
      <c r="G43" s="413"/>
      <c r="H43" s="407"/>
      <c r="I43" s="244"/>
      <c r="J43" s="423"/>
      <c r="K43" s="423"/>
      <c r="L43" s="423"/>
      <c r="M43" s="423"/>
      <c r="N43" s="423"/>
      <c r="O43" s="432"/>
      <c r="P43" s="425"/>
      <c r="Q43" s="423"/>
      <c r="R43" s="423"/>
      <c r="S43" s="423"/>
      <c r="T43" s="11"/>
      <c r="U43" s="27"/>
    </row>
    <row r="44" spans="1:21" s="15" customFormat="1" ht="12" customHeight="1" thickBot="1" x14ac:dyDescent="0.25">
      <c r="A44" s="415"/>
      <c r="B44" s="421"/>
      <c r="C44" s="408"/>
      <c r="D44" s="414"/>
      <c r="E44" s="414"/>
      <c r="F44" s="414"/>
      <c r="G44" s="414"/>
      <c r="H44" s="408"/>
      <c r="I44" s="245"/>
      <c r="J44" s="424"/>
      <c r="K44" s="424"/>
      <c r="L44" s="424"/>
      <c r="M44" s="424"/>
      <c r="N44" s="427"/>
      <c r="O44" s="433"/>
      <c r="P44" s="426"/>
      <c r="Q44" s="424"/>
      <c r="R44" s="424"/>
      <c r="S44" s="424"/>
      <c r="T44" s="11"/>
      <c r="U44" s="27"/>
    </row>
    <row r="45" spans="1:21" s="15" customFormat="1" ht="16.5" customHeight="1" x14ac:dyDescent="0.2">
      <c r="A45" s="146">
        <v>40575</v>
      </c>
      <c r="B45" s="118">
        <v>10.327</v>
      </c>
      <c r="C45" s="94">
        <f>B45-G45-K45-O45</f>
        <v>9.418839000000002</v>
      </c>
      <c r="D45" s="119">
        <v>2.2999999999999998</v>
      </c>
      <c r="E45" s="119">
        <v>1.6</v>
      </c>
      <c r="F45" s="147">
        <v>158.13999999999999</v>
      </c>
      <c r="G45" s="118">
        <f>F45/1000</f>
        <v>0.15813999999999998</v>
      </c>
      <c r="H45" s="147">
        <v>50.021000000000001</v>
      </c>
      <c r="I45" s="288">
        <v>328.38299999999998</v>
      </c>
      <c r="J45" s="283">
        <f>I45/1000</f>
        <v>0.32838299999999998</v>
      </c>
      <c r="K45" s="118">
        <f>H45/1000</f>
        <v>5.0021000000000003E-2</v>
      </c>
      <c r="L45" s="147">
        <v>0</v>
      </c>
      <c r="M45" s="119">
        <f>L45/1000</f>
        <v>0</v>
      </c>
      <c r="N45" s="120">
        <f>M45*0.05</f>
        <v>0</v>
      </c>
      <c r="O45" s="121">
        <f>D45-E45</f>
        <v>0.69999999999999973</v>
      </c>
      <c r="P45" s="89">
        <v>9.74</v>
      </c>
      <c r="Q45" s="142">
        <f>G45+N45+O45</f>
        <v>0.85813999999999968</v>
      </c>
      <c r="R45" s="223">
        <f t="shared" ref="R45:R72" si="10">IF(J45&lt;N45, "0.00", J45-N45)</f>
        <v>0.32838299999999998</v>
      </c>
      <c r="S45" s="143">
        <f>Q45+R45</f>
        <v>1.1865229999999998</v>
      </c>
      <c r="T45" s="11"/>
      <c r="U45" s="27"/>
    </row>
    <row r="46" spans="1:21" s="15" customFormat="1" ht="16.5" customHeight="1" x14ac:dyDescent="0.2">
      <c r="A46" s="148">
        <v>40576</v>
      </c>
      <c r="B46" s="116">
        <v>9.9429999999999996</v>
      </c>
      <c r="C46" s="95">
        <f t="shared" ref="C46:C71" si="11">B46-G46-K46-O46</f>
        <v>9.0036470000000008</v>
      </c>
      <c r="D46" s="95">
        <v>2.2999999999999998</v>
      </c>
      <c r="E46" s="95">
        <v>1.6</v>
      </c>
      <c r="F46" s="149">
        <v>153.65100000000001</v>
      </c>
      <c r="G46" s="116">
        <f t="shared" ref="G46:G72" si="12">F46/1000</f>
        <v>0.15365100000000001</v>
      </c>
      <c r="H46" s="149">
        <v>85.701999999999998</v>
      </c>
      <c r="I46" s="263">
        <v>506.25599999999997</v>
      </c>
      <c r="J46" s="284">
        <f t="shared" ref="J46:J72" si="13">I46/1000</f>
        <v>0.50625599999999993</v>
      </c>
      <c r="K46" s="116">
        <f t="shared" ref="K46:K72" si="14">H46/1000</f>
        <v>8.5702E-2</v>
      </c>
      <c r="L46" s="149">
        <v>0</v>
      </c>
      <c r="M46" s="95">
        <f t="shared" ref="M46:M72" si="15">L46/1000</f>
        <v>0</v>
      </c>
      <c r="N46" s="123">
        <f t="shared" ref="N46:N72" si="16">M46*0.05</f>
        <v>0</v>
      </c>
      <c r="O46" s="124">
        <f t="shared" ref="O46:O71" si="17">D46-E46</f>
        <v>0.69999999999999973</v>
      </c>
      <c r="P46" s="73">
        <v>9.69</v>
      </c>
      <c r="Q46" s="144">
        <f t="shared" ref="Q46:Q71" si="18">G46+N46+O46</f>
        <v>0.85365099999999972</v>
      </c>
      <c r="R46" s="178">
        <f t="shared" si="10"/>
        <v>0.50625599999999993</v>
      </c>
      <c r="S46" s="145">
        <f>Q46+R46</f>
        <v>1.3599069999999998</v>
      </c>
      <c r="T46" s="11"/>
      <c r="U46" s="27"/>
    </row>
    <row r="47" spans="1:21" s="15" customFormat="1" ht="16.5" customHeight="1" x14ac:dyDescent="0.2">
      <c r="A47" s="148">
        <v>40577</v>
      </c>
      <c r="B47" s="116">
        <v>10.004</v>
      </c>
      <c r="C47" s="95">
        <f t="shared" si="11"/>
        <v>9.0372160000000008</v>
      </c>
      <c r="D47" s="95">
        <v>2.2999999999999998</v>
      </c>
      <c r="E47" s="95">
        <v>1.6</v>
      </c>
      <c r="F47" s="150">
        <v>160.983</v>
      </c>
      <c r="G47" s="116">
        <f t="shared" si="12"/>
        <v>0.16098300000000001</v>
      </c>
      <c r="H47" s="150">
        <v>105.801</v>
      </c>
      <c r="I47" s="263">
        <v>415.02600000000001</v>
      </c>
      <c r="J47" s="284">
        <f t="shared" si="13"/>
        <v>0.41502600000000001</v>
      </c>
      <c r="K47" s="116">
        <f t="shared" si="14"/>
        <v>0.10580100000000001</v>
      </c>
      <c r="L47" s="150">
        <v>0</v>
      </c>
      <c r="M47" s="95">
        <f t="shared" si="15"/>
        <v>0</v>
      </c>
      <c r="N47" s="123">
        <f t="shared" si="16"/>
        <v>0</v>
      </c>
      <c r="O47" s="124">
        <f t="shared" si="17"/>
        <v>0.69999999999999973</v>
      </c>
      <c r="P47" s="73">
        <v>9.48</v>
      </c>
      <c r="Q47" s="144">
        <f t="shared" si="18"/>
        <v>0.86098299999999972</v>
      </c>
      <c r="R47" s="178">
        <f t="shared" si="10"/>
        <v>0.41502600000000001</v>
      </c>
      <c r="S47" s="145">
        <f t="shared" ref="S47:S72" si="19">Q47+R47</f>
        <v>1.2760089999999997</v>
      </c>
      <c r="T47" s="11"/>
      <c r="U47" s="27"/>
    </row>
    <row r="48" spans="1:21" s="15" customFormat="1" ht="16.5" customHeight="1" x14ac:dyDescent="0.2">
      <c r="A48" s="148">
        <v>40578</v>
      </c>
      <c r="B48" s="116">
        <v>10.629</v>
      </c>
      <c r="C48" s="95">
        <f t="shared" si="11"/>
        <v>9.7531619999999997</v>
      </c>
      <c r="D48" s="95">
        <v>2.2999999999999998</v>
      </c>
      <c r="E48" s="95">
        <v>1.6</v>
      </c>
      <c r="F48" s="149">
        <v>156.19499999999999</v>
      </c>
      <c r="G48" s="116">
        <f t="shared" si="12"/>
        <v>0.156195</v>
      </c>
      <c r="H48" s="149">
        <v>19.643000000000001</v>
      </c>
      <c r="I48" s="263">
        <v>415.32900000000001</v>
      </c>
      <c r="J48" s="284">
        <f t="shared" si="13"/>
        <v>0.415329</v>
      </c>
      <c r="K48" s="116">
        <f t="shared" si="14"/>
        <v>1.9643000000000001E-2</v>
      </c>
      <c r="L48" s="149">
        <v>0</v>
      </c>
      <c r="M48" s="95">
        <f t="shared" si="15"/>
        <v>0</v>
      </c>
      <c r="N48" s="123">
        <f t="shared" si="16"/>
        <v>0</v>
      </c>
      <c r="O48" s="124">
        <f t="shared" si="17"/>
        <v>0.69999999999999973</v>
      </c>
      <c r="P48" s="73">
        <v>9.84</v>
      </c>
      <c r="Q48" s="144">
        <f t="shared" si="18"/>
        <v>0.85619499999999971</v>
      </c>
      <c r="R48" s="178">
        <f t="shared" si="10"/>
        <v>0.415329</v>
      </c>
      <c r="S48" s="145">
        <f t="shared" si="19"/>
        <v>1.2715239999999997</v>
      </c>
      <c r="T48" s="11"/>
      <c r="U48" s="27"/>
    </row>
    <row r="49" spans="1:21" s="15" customFormat="1" ht="16.5" customHeight="1" x14ac:dyDescent="0.2">
      <c r="A49" s="148">
        <v>40579</v>
      </c>
      <c r="B49" s="116">
        <v>9.84</v>
      </c>
      <c r="C49" s="95">
        <f t="shared" si="11"/>
        <v>8.9010569999999998</v>
      </c>
      <c r="D49" s="95">
        <v>2.2999999999999998</v>
      </c>
      <c r="E49" s="95">
        <v>1.6</v>
      </c>
      <c r="F49" s="150">
        <v>174.3</v>
      </c>
      <c r="G49" s="116">
        <f t="shared" si="12"/>
        <v>0.17430000000000001</v>
      </c>
      <c r="H49" s="150">
        <v>64.643000000000001</v>
      </c>
      <c r="I49" s="263">
        <v>583.05899999999997</v>
      </c>
      <c r="J49" s="284">
        <f t="shared" si="13"/>
        <v>0.58305899999999999</v>
      </c>
      <c r="K49" s="116">
        <f t="shared" si="14"/>
        <v>6.4643000000000006E-2</v>
      </c>
      <c r="L49" s="150">
        <v>0</v>
      </c>
      <c r="M49" s="95">
        <f t="shared" si="15"/>
        <v>0</v>
      </c>
      <c r="N49" s="123">
        <f t="shared" si="16"/>
        <v>0</v>
      </c>
      <c r="O49" s="124">
        <f t="shared" si="17"/>
        <v>0.69999999999999973</v>
      </c>
      <c r="P49" s="73">
        <v>11.86</v>
      </c>
      <c r="Q49" s="144">
        <f t="shared" si="18"/>
        <v>0.87429999999999974</v>
      </c>
      <c r="R49" s="178">
        <f t="shared" si="10"/>
        <v>0.58305899999999999</v>
      </c>
      <c r="S49" s="145">
        <f t="shared" si="19"/>
        <v>1.4573589999999998</v>
      </c>
      <c r="T49" s="11"/>
      <c r="U49" s="27"/>
    </row>
    <row r="50" spans="1:21" s="15" customFormat="1" ht="16.5" customHeight="1" x14ac:dyDescent="0.2">
      <c r="A50" s="148">
        <v>40580</v>
      </c>
      <c r="B50" s="116">
        <v>10.282999999999999</v>
      </c>
      <c r="C50" s="95">
        <f t="shared" si="11"/>
        <v>9.3022910000000003</v>
      </c>
      <c r="D50" s="95">
        <v>2.2999999999999998</v>
      </c>
      <c r="E50" s="95">
        <v>1.6</v>
      </c>
      <c r="F50" s="149">
        <v>177.142</v>
      </c>
      <c r="G50" s="116">
        <f t="shared" si="12"/>
        <v>0.17714199999999999</v>
      </c>
      <c r="H50" s="149">
        <v>103.56699999999999</v>
      </c>
      <c r="I50" s="263">
        <v>415.87799999999999</v>
      </c>
      <c r="J50" s="284">
        <f t="shared" si="13"/>
        <v>0.41587799999999997</v>
      </c>
      <c r="K50" s="116">
        <f t="shared" si="14"/>
        <v>0.10356699999999999</v>
      </c>
      <c r="L50" s="149">
        <v>0</v>
      </c>
      <c r="M50" s="95">
        <f t="shared" si="15"/>
        <v>0</v>
      </c>
      <c r="N50" s="123">
        <f t="shared" si="16"/>
        <v>0</v>
      </c>
      <c r="O50" s="124">
        <f t="shared" si="17"/>
        <v>0.69999999999999973</v>
      </c>
      <c r="P50" s="73">
        <v>11.45</v>
      </c>
      <c r="Q50" s="144">
        <f t="shared" si="18"/>
        <v>0.87714199999999976</v>
      </c>
      <c r="R50" s="178">
        <f t="shared" si="10"/>
        <v>0.41587799999999997</v>
      </c>
      <c r="S50" s="145">
        <f t="shared" si="19"/>
        <v>1.2930199999999998</v>
      </c>
      <c r="T50" s="11"/>
      <c r="U50" s="27"/>
    </row>
    <row r="51" spans="1:21" s="15" customFormat="1" ht="16.5" customHeight="1" x14ac:dyDescent="0.2">
      <c r="A51" s="148">
        <v>40581</v>
      </c>
      <c r="B51" s="116">
        <v>10.677</v>
      </c>
      <c r="C51" s="95">
        <f t="shared" si="11"/>
        <v>9.7801109999999998</v>
      </c>
      <c r="D51" s="95">
        <v>2.2999999999999998</v>
      </c>
      <c r="E51" s="95">
        <v>1.6</v>
      </c>
      <c r="F51" s="150">
        <v>171.60599999999999</v>
      </c>
      <c r="G51" s="116">
        <f t="shared" si="12"/>
        <v>0.17160599999999998</v>
      </c>
      <c r="H51" s="150">
        <v>25.283000000000001</v>
      </c>
      <c r="I51" s="263">
        <v>417.20699999999999</v>
      </c>
      <c r="J51" s="284">
        <f t="shared" si="13"/>
        <v>0.41720699999999999</v>
      </c>
      <c r="K51" s="116">
        <f t="shared" si="14"/>
        <v>2.5283E-2</v>
      </c>
      <c r="L51" s="150">
        <v>0</v>
      </c>
      <c r="M51" s="95">
        <f t="shared" si="15"/>
        <v>0</v>
      </c>
      <c r="N51" s="123">
        <f t="shared" si="16"/>
        <v>0</v>
      </c>
      <c r="O51" s="124">
        <f t="shared" si="17"/>
        <v>0.69999999999999973</v>
      </c>
      <c r="P51" s="73">
        <v>11.15</v>
      </c>
      <c r="Q51" s="144">
        <f t="shared" si="18"/>
        <v>0.87160599999999966</v>
      </c>
      <c r="R51" s="178">
        <f t="shared" si="10"/>
        <v>0.41720699999999999</v>
      </c>
      <c r="S51" s="145">
        <f t="shared" si="19"/>
        <v>1.2888129999999998</v>
      </c>
      <c r="T51" s="11"/>
      <c r="U51" s="27"/>
    </row>
    <row r="52" spans="1:21" s="15" customFormat="1" ht="16.5" customHeight="1" x14ac:dyDescent="0.2">
      <c r="A52" s="148">
        <v>40582</v>
      </c>
      <c r="B52" s="116">
        <v>10.929</v>
      </c>
      <c r="C52" s="95">
        <f t="shared" si="11"/>
        <v>10.020984</v>
      </c>
      <c r="D52" s="95">
        <v>2.2999999999999998</v>
      </c>
      <c r="E52" s="95">
        <v>1.6</v>
      </c>
      <c r="F52" s="149">
        <v>160.23500000000001</v>
      </c>
      <c r="G52" s="116">
        <f t="shared" si="12"/>
        <v>0.16023500000000002</v>
      </c>
      <c r="H52" s="149">
        <v>47.780999999999999</v>
      </c>
      <c r="I52" s="263">
        <v>456.28199999999998</v>
      </c>
      <c r="J52" s="284">
        <f t="shared" si="13"/>
        <v>0.45628199999999997</v>
      </c>
      <c r="K52" s="116">
        <f t="shared" si="14"/>
        <v>4.7780999999999997E-2</v>
      </c>
      <c r="L52" s="149">
        <v>0</v>
      </c>
      <c r="M52" s="95">
        <f t="shared" si="15"/>
        <v>0</v>
      </c>
      <c r="N52" s="123">
        <f t="shared" si="16"/>
        <v>0</v>
      </c>
      <c r="O52" s="124">
        <f t="shared" si="17"/>
        <v>0.69999999999999973</v>
      </c>
      <c r="P52" s="73">
        <v>10.93</v>
      </c>
      <c r="Q52" s="144">
        <f t="shared" si="18"/>
        <v>0.86023499999999975</v>
      </c>
      <c r="R52" s="178">
        <f t="shared" si="10"/>
        <v>0.45628199999999997</v>
      </c>
      <c r="S52" s="145">
        <f t="shared" si="19"/>
        <v>1.3165169999999997</v>
      </c>
      <c r="T52" s="11"/>
      <c r="U52" s="27"/>
    </row>
    <row r="53" spans="1:21" s="15" customFormat="1" ht="16.5" customHeight="1" x14ac:dyDescent="0.2">
      <c r="A53" s="148">
        <v>40583</v>
      </c>
      <c r="B53" s="116">
        <v>11.19</v>
      </c>
      <c r="C53" s="95">
        <f t="shared" si="11"/>
        <v>10.307579</v>
      </c>
      <c r="D53" s="95">
        <v>2.2999999999999998</v>
      </c>
      <c r="E53" s="95">
        <v>1.6</v>
      </c>
      <c r="F53" s="150">
        <v>163.601</v>
      </c>
      <c r="G53" s="116">
        <f t="shared" si="12"/>
        <v>0.163601</v>
      </c>
      <c r="H53" s="150">
        <v>18.82</v>
      </c>
      <c r="I53" s="263">
        <v>505.22699999999998</v>
      </c>
      <c r="J53" s="284">
        <f t="shared" si="13"/>
        <v>0.50522699999999998</v>
      </c>
      <c r="K53" s="116">
        <f t="shared" si="14"/>
        <v>1.882E-2</v>
      </c>
      <c r="L53" s="150">
        <v>0</v>
      </c>
      <c r="M53" s="95">
        <f t="shared" si="15"/>
        <v>0</v>
      </c>
      <c r="N53" s="123">
        <f t="shared" si="16"/>
        <v>0</v>
      </c>
      <c r="O53" s="124">
        <f t="shared" si="17"/>
        <v>0.69999999999999973</v>
      </c>
      <c r="P53" s="73">
        <v>10.95</v>
      </c>
      <c r="Q53" s="144">
        <f t="shared" si="18"/>
        <v>0.86360099999999973</v>
      </c>
      <c r="R53" s="178">
        <f t="shared" si="10"/>
        <v>0.50522699999999998</v>
      </c>
      <c r="S53" s="145">
        <f t="shared" si="19"/>
        <v>1.3688279999999997</v>
      </c>
      <c r="T53" s="11"/>
      <c r="U53" s="27"/>
    </row>
    <row r="54" spans="1:21" s="15" customFormat="1" ht="16.5" customHeight="1" x14ac:dyDescent="0.2">
      <c r="A54" s="148">
        <v>40584</v>
      </c>
      <c r="B54" s="116">
        <v>10.785</v>
      </c>
      <c r="C54" s="95">
        <f t="shared" si="11"/>
        <v>9.9019189999999995</v>
      </c>
      <c r="D54" s="95">
        <v>2.2999999999999998</v>
      </c>
      <c r="E54" s="95">
        <v>1.6</v>
      </c>
      <c r="F54" s="149">
        <v>159.03800000000001</v>
      </c>
      <c r="G54" s="116">
        <f t="shared" si="12"/>
        <v>0.15903800000000001</v>
      </c>
      <c r="H54" s="149">
        <v>24.042999999999999</v>
      </c>
      <c r="I54" s="263">
        <v>434.07</v>
      </c>
      <c r="J54" s="284">
        <f t="shared" si="13"/>
        <v>0.43407000000000001</v>
      </c>
      <c r="K54" s="116">
        <f t="shared" si="14"/>
        <v>2.4042999999999998E-2</v>
      </c>
      <c r="L54" s="149">
        <v>0</v>
      </c>
      <c r="M54" s="95">
        <f t="shared" si="15"/>
        <v>0</v>
      </c>
      <c r="N54" s="123">
        <f t="shared" si="16"/>
        <v>0</v>
      </c>
      <c r="O54" s="124">
        <f t="shared" si="17"/>
        <v>0.69999999999999973</v>
      </c>
      <c r="P54" s="73">
        <v>10.72</v>
      </c>
      <c r="Q54" s="144">
        <f t="shared" si="18"/>
        <v>0.85903799999999975</v>
      </c>
      <c r="R54" s="178">
        <f t="shared" si="10"/>
        <v>0.43407000000000001</v>
      </c>
      <c r="S54" s="145">
        <f t="shared" si="19"/>
        <v>1.2931079999999997</v>
      </c>
      <c r="T54" s="11"/>
      <c r="U54" s="27"/>
    </row>
    <row r="55" spans="1:21" s="15" customFormat="1" ht="16.5" customHeight="1" x14ac:dyDescent="0.2">
      <c r="A55" s="148">
        <v>40585</v>
      </c>
      <c r="B55" s="116">
        <v>11.194000000000001</v>
      </c>
      <c r="C55" s="95">
        <f t="shared" si="11"/>
        <v>10.279483000000001</v>
      </c>
      <c r="D55" s="95">
        <v>2.2999999999999998</v>
      </c>
      <c r="E55" s="95">
        <v>1.6</v>
      </c>
      <c r="F55" s="150">
        <v>154.02500000000001</v>
      </c>
      <c r="G55" s="116">
        <f t="shared" si="12"/>
        <v>0.154025</v>
      </c>
      <c r="H55" s="150">
        <v>60.491999999999997</v>
      </c>
      <c r="I55" s="263">
        <v>653.44500000000005</v>
      </c>
      <c r="J55" s="284">
        <f t="shared" si="13"/>
        <v>0.65344500000000005</v>
      </c>
      <c r="K55" s="116">
        <f t="shared" si="14"/>
        <v>6.0491999999999997E-2</v>
      </c>
      <c r="L55" s="150">
        <v>0</v>
      </c>
      <c r="M55" s="95">
        <f t="shared" si="15"/>
        <v>0</v>
      </c>
      <c r="N55" s="123">
        <f t="shared" si="16"/>
        <v>0</v>
      </c>
      <c r="O55" s="124">
        <f t="shared" si="17"/>
        <v>0.69999999999999973</v>
      </c>
      <c r="P55" s="73">
        <v>10.78</v>
      </c>
      <c r="Q55" s="144">
        <f t="shared" si="18"/>
        <v>0.8540249999999997</v>
      </c>
      <c r="R55" s="178">
        <f t="shared" si="10"/>
        <v>0.65344500000000005</v>
      </c>
      <c r="S55" s="145">
        <f t="shared" si="19"/>
        <v>1.5074699999999996</v>
      </c>
      <c r="T55" s="11"/>
      <c r="U55" s="27"/>
    </row>
    <row r="56" spans="1:21" s="15" customFormat="1" ht="16.5" customHeight="1" x14ac:dyDescent="0.2">
      <c r="A56" s="148">
        <v>40586</v>
      </c>
      <c r="B56" s="116">
        <v>10.943</v>
      </c>
      <c r="C56" s="95">
        <f t="shared" si="11"/>
        <v>9.9773170000000011</v>
      </c>
      <c r="D56" s="95">
        <v>2.2999999999999998</v>
      </c>
      <c r="E56" s="95">
        <v>1.6</v>
      </c>
      <c r="F56" s="149">
        <v>167.64099999999999</v>
      </c>
      <c r="G56" s="116">
        <f t="shared" si="12"/>
        <v>0.16764099999999998</v>
      </c>
      <c r="H56" s="149">
        <v>98.042000000000002</v>
      </c>
      <c r="I56" s="263">
        <v>655.43299999999999</v>
      </c>
      <c r="J56" s="284">
        <f t="shared" si="13"/>
        <v>0.65543300000000004</v>
      </c>
      <c r="K56" s="116">
        <f t="shared" si="14"/>
        <v>9.8042000000000004E-2</v>
      </c>
      <c r="L56" s="149">
        <v>0</v>
      </c>
      <c r="M56" s="95">
        <f t="shared" si="15"/>
        <v>0</v>
      </c>
      <c r="N56" s="123">
        <f t="shared" si="16"/>
        <v>0</v>
      </c>
      <c r="O56" s="124">
        <f t="shared" si="17"/>
        <v>0.69999999999999973</v>
      </c>
      <c r="P56" s="73">
        <v>10.27</v>
      </c>
      <c r="Q56" s="144">
        <f t="shared" si="18"/>
        <v>0.86764099999999966</v>
      </c>
      <c r="R56" s="178">
        <f t="shared" si="10"/>
        <v>0.65543300000000004</v>
      </c>
      <c r="S56" s="145">
        <f t="shared" si="19"/>
        <v>1.5230739999999998</v>
      </c>
      <c r="T56" s="11"/>
      <c r="U56" s="27"/>
    </row>
    <row r="57" spans="1:21" s="15" customFormat="1" ht="16.5" customHeight="1" x14ac:dyDescent="0.2">
      <c r="A57" s="148">
        <v>40587</v>
      </c>
      <c r="B57" s="116">
        <v>10.933</v>
      </c>
      <c r="C57" s="95">
        <f t="shared" si="11"/>
        <v>10.047940000000001</v>
      </c>
      <c r="D57" s="95">
        <v>2.2999999999999998</v>
      </c>
      <c r="E57" s="95">
        <v>1.6</v>
      </c>
      <c r="F57" s="150">
        <v>172.35400000000001</v>
      </c>
      <c r="G57" s="116">
        <f t="shared" si="12"/>
        <v>0.17235400000000001</v>
      </c>
      <c r="H57" s="150">
        <v>12.706</v>
      </c>
      <c r="I57" s="263">
        <v>438.94799999999998</v>
      </c>
      <c r="J57" s="284">
        <f t="shared" si="13"/>
        <v>0.438948</v>
      </c>
      <c r="K57" s="116">
        <f t="shared" si="14"/>
        <v>1.2706E-2</v>
      </c>
      <c r="L57" s="150">
        <v>0</v>
      </c>
      <c r="M57" s="95">
        <f t="shared" si="15"/>
        <v>0</v>
      </c>
      <c r="N57" s="123">
        <f t="shared" si="16"/>
        <v>0</v>
      </c>
      <c r="O57" s="124">
        <f t="shared" si="17"/>
        <v>0.69999999999999973</v>
      </c>
      <c r="P57" s="73">
        <v>10.64</v>
      </c>
      <c r="Q57" s="144">
        <f t="shared" si="18"/>
        <v>0.87235399999999974</v>
      </c>
      <c r="R57" s="178">
        <f t="shared" si="10"/>
        <v>0.438948</v>
      </c>
      <c r="S57" s="145">
        <f t="shared" si="19"/>
        <v>1.3113019999999997</v>
      </c>
      <c r="T57" s="11"/>
      <c r="U57" s="27"/>
    </row>
    <row r="58" spans="1:21" s="15" customFormat="1" ht="16.5" customHeight="1" x14ac:dyDescent="0.2">
      <c r="A58" s="148">
        <v>40588</v>
      </c>
      <c r="B58" s="116">
        <v>11.125999999999999</v>
      </c>
      <c r="C58" s="95">
        <f t="shared" si="11"/>
        <v>10.174844</v>
      </c>
      <c r="D58" s="95">
        <v>2.2999999999999998</v>
      </c>
      <c r="E58" s="95">
        <v>1.6</v>
      </c>
      <c r="F58" s="149">
        <v>166.29499999999999</v>
      </c>
      <c r="G58" s="116">
        <f t="shared" si="12"/>
        <v>0.166295</v>
      </c>
      <c r="H58" s="149">
        <v>84.861000000000004</v>
      </c>
      <c r="I58" s="263">
        <v>666.24900000000002</v>
      </c>
      <c r="J58" s="284">
        <f t="shared" si="13"/>
        <v>0.66624899999999998</v>
      </c>
      <c r="K58" s="116">
        <f t="shared" si="14"/>
        <v>8.4861000000000006E-2</v>
      </c>
      <c r="L58" s="149">
        <v>0</v>
      </c>
      <c r="M58" s="95">
        <f t="shared" si="15"/>
        <v>0</v>
      </c>
      <c r="N58" s="123">
        <f t="shared" si="16"/>
        <v>0</v>
      </c>
      <c r="O58" s="124">
        <f t="shared" si="17"/>
        <v>0.69999999999999973</v>
      </c>
      <c r="P58" s="73">
        <v>10.64</v>
      </c>
      <c r="Q58" s="144">
        <f t="shared" si="18"/>
        <v>0.8662949999999997</v>
      </c>
      <c r="R58" s="178">
        <f t="shared" si="10"/>
        <v>0.66624899999999998</v>
      </c>
      <c r="S58" s="145">
        <f t="shared" si="19"/>
        <v>1.5325439999999997</v>
      </c>
      <c r="T58" s="11"/>
      <c r="U58" s="27"/>
    </row>
    <row r="59" spans="1:21" s="15" customFormat="1" ht="16.5" customHeight="1" x14ac:dyDescent="0.2">
      <c r="A59" s="148">
        <v>40589</v>
      </c>
      <c r="B59" s="116">
        <v>11.691000000000001</v>
      </c>
      <c r="C59" s="95">
        <f t="shared" si="11"/>
        <v>10.793594000000001</v>
      </c>
      <c r="D59" s="95">
        <v>2.2999999999999998</v>
      </c>
      <c r="E59" s="95">
        <v>1.6</v>
      </c>
      <c r="F59" s="150">
        <v>160.53399999999999</v>
      </c>
      <c r="G59" s="116">
        <f t="shared" si="12"/>
        <v>0.16053399999999998</v>
      </c>
      <c r="H59" s="150">
        <v>36.872</v>
      </c>
      <c r="I59" s="263">
        <v>750.63599999999997</v>
      </c>
      <c r="J59" s="284">
        <f t="shared" si="13"/>
        <v>0.75063599999999997</v>
      </c>
      <c r="K59" s="116">
        <f t="shared" si="14"/>
        <v>3.6872000000000002E-2</v>
      </c>
      <c r="L59" s="150">
        <v>0</v>
      </c>
      <c r="M59" s="95">
        <f t="shared" si="15"/>
        <v>0</v>
      </c>
      <c r="N59" s="123">
        <f t="shared" si="16"/>
        <v>0</v>
      </c>
      <c r="O59" s="124">
        <f t="shared" si="17"/>
        <v>0.69999999999999973</v>
      </c>
      <c r="P59" s="73">
        <v>10.38</v>
      </c>
      <c r="Q59" s="144">
        <f t="shared" si="18"/>
        <v>0.86053399999999969</v>
      </c>
      <c r="R59" s="178">
        <f t="shared" si="10"/>
        <v>0.75063599999999997</v>
      </c>
      <c r="S59" s="145">
        <f t="shared" si="19"/>
        <v>1.6111699999999995</v>
      </c>
      <c r="T59" s="11"/>
      <c r="U59" s="27"/>
    </row>
    <row r="60" spans="1:21" s="15" customFormat="1" ht="16.5" customHeight="1" x14ac:dyDescent="0.2">
      <c r="A60" s="148">
        <v>40590</v>
      </c>
      <c r="B60" s="116">
        <v>9.6270000000000007</v>
      </c>
      <c r="C60" s="95">
        <f t="shared" si="11"/>
        <v>8.7309680000000007</v>
      </c>
      <c r="D60" s="95">
        <v>2.2999999999999998</v>
      </c>
      <c r="E60" s="95">
        <v>1.6</v>
      </c>
      <c r="F60" s="149">
        <v>134.72399999999999</v>
      </c>
      <c r="G60" s="116">
        <f t="shared" si="12"/>
        <v>0.13472399999999998</v>
      </c>
      <c r="H60" s="149">
        <v>61.308</v>
      </c>
      <c r="I60" s="263">
        <v>459.05599999999998</v>
      </c>
      <c r="J60" s="284">
        <f t="shared" si="13"/>
        <v>0.45905599999999996</v>
      </c>
      <c r="K60" s="116">
        <f t="shared" si="14"/>
        <v>6.1308000000000001E-2</v>
      </c>
      <c r="L60" s="149">
        <v>0</v>
      </c>
      <c r="M60" s="95">
        <f t="shared" si="15"/>
        <v>0</v>
      </c>
      <c r="N60" s="123">
        <f t="shared" si="16"/>
        <v>0</v>
      </c>
      <c r="O60" s="124">
        <f t="shared" si="17"/>
        <v>0.69999999999999973</v>
      </c>
      <c r="P60" s="73">
        <v>10.039999999999999</v>
      </c>
      <c r="Q60" s="144">
        <f t="shared" si="18"/>
        <v>0.83472399999999969</v>
      </c>
      <c r="R60" s="178">
        <f t="shared" si="10"/>
        <v>0.45905599999999996</v>
      </c>
      <c r="S60" s="145">
        <f t="shared" si="19"/>
        <v>1.2937799999999997</v>
      </c>
      <c r="T60" s="11"/>
      <c r="U60" s="27"/>
    </row>
    <row r="61" spans="1:21" s="15" customFormat="1" ht="16.5" customHeight="1" x14ac:dyDescent="0.2">
      <c r="A61" s="148">
        <v>40591</v>
      </c>
      <c r="B61" s="116">
        <v>11.032999999999999</v>
      </c>
      <c r="C61" s="95">
        <f t="shared" si="11"/>
        <v>10.081828999999999</v>
      </c>
      <c r="D61" s="95">
        <v>2.2999999999999998</v>
      </c>
      <c r="E61" s="95">
        <v>1.6</v>
      </c>
      <c r="F61" s="150">
        <v>158.739</v>
      </c>
      <c r="G61" s="116">
        <f t="shared" si="12"/>
        <v>0.15873899999999999</v>
      </c>
      <c r="H61" s="150">
        <v>92.432000000000002</v>
      </c>
      <c r="I61" s="263">
        <v>423.01499999999999</v>
      </c>
      <c r="J61" s="284">
        <f t="shared" si="13"/>
        <v>0.42301499999999997</v>
      </c>
      <c r="K61" s="116">
        <f t="shared" si="14"/>
        <v>9.2432E-2</v>
      </c>
      <c r="L61" s="150">
        <v>0</v>
      </c>
      <c r="M61" s="95">
        <f t="shared" si="15"/>
        <v>0</v>
      </c>
      <c r="N61" s="123">
        <f t="shared" si="16"/>
        <v>0</v>
      </c>
      <c r="O61" s="124">
        <f t="shared" si="17"/>
        <v>0.69999999999999973</v>
      </c>
      <c r="P61" s="73">
        <v>10.25</v>
      </c>
      <c r="Q61" s="144">
        <f t="shared" si="18"/>
        <v>0.8587389999999997</v>
      </c>
      <c r="R61" s="178">
        <f t="shared" si="10"/>
        <v>0.42301499999999997</v>
      </c>
      <c r="S61" s="145">
        <f t="shared" si="19"/>
        <v>1.2817539999999996</v>
      </c>
      <c r="T61" s="11"/>
      <c r="U61" s="27"/>
    </row>
    <row r="62" spans="1:21" s="15" customFormat="1" ht="16.5" customHeight="1" x14ac:dyDescent="0.2">
      <c r="A62" s="148">
        <v>40592</v>
      </c>
      <c r="B62" s="116">
        <v>11.164</v>
      </c>
      <c r="C62" s="95">
        <f t="shared" si="11"/>
        <v>10.284823000000001</v>
      </c>
      <c r="D62" s="95">
        <v>2.2999999999999998</v>
      </c>
      <c r="E62" s="95">
        <v>1.6</v>
      </c>
      <c r="F62" s="149">
        <v>158.29</v>
      </c>
      <c r="G62" s="116">
        <f t="shared" si="12"/>
        <v>0.15828999999999999</v>
      </c>
      <c r="H62" s="149">
        <v>20.887</v>
      </c>
      <c r="I62" s="263">
        <v>420.43799999999999</v>
      </c>
      <c r="J62" s="284">
        <f t="shared" si="13"/>
        <v>0.42043799999999998</v>
      </c>
      <c r="K62" s="116">
        <f t="shared" si="14"/>
        <v>2.0886999999999999E-2</v>
      </c>
      <c r="L62" s="149">
        <v>0</v>
      </c>
      <c r="M62" s="95">
        <f t="shared" si="15"/>
        <v>0</v>
      </c>
      <c r="N62" s="123">
        <f t="shared" si="16"/>
        <v>0</v>
      </c>
      <c r="O62" s="124">
        <f t="shared" si="17"/>
        <v>0.69999999999999973</v>
      </c>
      <c r="P62" s="73">
        <v>10.06</v>
      </c>
      <c r="Q62" s="144">
        <f t="shared" si="18"/>
        <v>0.85828999999999978</v>
      </c>
      <c r="R62" s="178">
        <f t="shared" si="10"/>
        <v>0.42043799999999998</v>
      </c>
      <c r="S62" s="145">
        <f t="shared" si="19"/>
        <v>1.2787279999999996</v>
      </c>
      <c r="T62" s="11"/>
      <c r="U62" s="27"/>
    </row>
    <row r="63" spans="1:21" s="15" customFormat="1" ht="16.5" customHeight="1" x14ac:dyDescent="0.2">
      <c r="A63" s="148">
        <v>40593</v>
      </c>
      <c r="B63" s="116">
        <v>10.741</v>
      </c>
      <c r="C63" s="95">
        <f t="shared" si="11"/>
        <v>9.8721560000000004</v>
      </c>
      <c r="D63" s="95">
        <v>2.2999999999999998</v>
      </c>
      <c r="E63" s="95">
        <v>1.6</v>
      </c>
      <c r="F63" s="150">
        <v>164.42400000000001</v>
      </c>
      <c r="G63" s="116">
        <f t="shared" si="12"/>
        <v>0.16442400000000001</v>
      </c>
      <c r="H63" s="150">
        <v>4.42</v>
      </c>
      <c r="I63" s="263">
        <v>416.17500000000001</v>
      </c>
      <c r="J63" s="284">
        <f t="shared" si="13"/>
        <v>0.41617500000000002</v>
      </c>
      <c r="K63" s="116">
        <f t="shared" si="14"/>
        <v>4.4200000000000003E-3</v>
      </c>
      <c r="L63" s="150">
        <v>0</v>
      </c>
      <c r="M63" s="95">
        <f t="shared" si="15"/>
        <v>0</v>
      </c>
      <c r="N63" s="123">
        <f t="shared" si="16"/>
        <v>0</v>
      </c>
      <c r="O63" s="124">
        <f t="shared" si="17"/>
        <v>0.69999999999999973</v>
      </c>
      <c r="P63" s="73">
        <v>9.6999999999999993</v>
      </c>
      <c r="Q63" s="144">
        <f t="shared" si="18"/>
        <v>0.86442399999999975</v>
      </c>
      <c r="R63" s="178">
        <f t="shared" si="10"/>
        <v>0.41617500000000002</v>
      </c>
      <c r="S63" s="145">
        <f t="shared" si="19"/>
        <v>1.2805989999999998</v>
      </c>
      <c r="T63" s="11"/>
      <c r="U63" s="27"/>
    </row>
    <row r="64" spans="1:21" s="15" customFormat="1" ht="16.5" customHeight="1" x14ac:dyDescent="0.2">
      <c r="A64" s="148">
        <v>40594</v>
      </c>
      <c r="B64" s="116">
        <v>11.228</v>
      </c>
      <c r="C64" s="95">
        <f t="shared" si="11"/>
        <v>10.353463</v>
      </c>
      <c r="D64" s="95">
        <v>2.2999999999999998</v>
      </c>
      <c r="E64" s="95">
        <v>1.6</v>
      </c>
      <c r="F64" s="149">
        <v>165.547</v>
      </c>
      <c r="G64" s="116">
        <f t="shared" si="12"/>
        <v>0.165547</v>
      </c>
      <c r="H64" s="149">
        <v>8.99</v>
      </c>
      <c r="I64" s="263">
        <v>416.42099999999999</v>
      </c>
      <c r="J64" s="284">
        <f t="shared" si="13"/>
        <v>0.41642099999999999</v>
      </c>
      <c r="K64" s="116">
        <f t="shared" si="14"/>
        <v>8.9899999999999997E-3</v>
      </c>
      <c r="L64" s="149">
        <v>0</v>
      </c>
      <c r="M64" s="95">
        <f t="shared" si="15"/>
        <v>0</v>
      </c>
      <c r="N64" s="123">
        <f t="shared" si="16"/>
        <v>0</v>
      </c>
      <c r="O64" s="124">
        <f t="shared" si="17"/>
        <v>0.69999999999999973</v>
      </c>
      <c r="P64" s="73">
        <v>9.34</v>
      </c>
      <c r="Q64" s="144">
        <f t="shared" si="18"/>
        <v>0.86554699999999973</v>
      </c>
      <c r="R64" s="178">
        <f t="shared" si="10"/>
        <v>0.41642099999999999</v>
      </c>
      <c r="S64" s="145">
        <f t="shared" si="19"/>
        <v>1.2819679999999998</v>
      </c>
      <c r="T64" s="11"/>
      <c r="U64" s="27"/>
    </row>
    <row r="65" spans="1:21" s="15" customFormat="1" ht="16.5" customHeight="1" x14ac:dyDescent="0.2">
      <c r="A65" s="148">
        <v>40595</v>
      </c>
      <c r="B65" s="116">
        <v>10.957000000000001</v>
      </c>
      <c r="C65" s="95">
        <f t="shared" si="11"/>
        <v>10.022657000000001</v>
      </c>
      <c r="D65" s="95">
        <v>2.2999999999999998</v>
      </c>
      <c r="E65" s="95">
        <v>1.6</v>
      </c>
      <c r="F65" s="150">
        <v>164.57400000000001</v>
      </c>
      <c r="G65" s="116">
        <f t="shared" si="12"/>
        <v>0.16457400000000003</v>
      </c>
      <c r="H65" s="150">
        <v>69.769000000000005</v>
      </c>
      <c r="I65" s="263">
        <v>411.60899999999998</v>
      </c>
      <c r="J65" s="284">
        <f t="shared" si="13"/>
        <v>0.411609</v>
      </c>
      <c r="K65" s="116">
        <f t="shared" si="14"/>
        <v>6.9769000000000012E-2</v>
      </c>
      <c r="L65" s="150">
        <v>0</v>
      </c>
      <c r="M65" s="95">
        <f t="shared" si="15"/>
        <v>0</v>
      </c>
      <c r="N65" s="123">
        <f t="shared" si="16"/>
        <v>0</v>
      </c>
      <c r="O65" s="124">
        <f t="shared" si="17"/>
        <v>0.69999999999999973</v>
      </c>
      <c r="P65" s="73">
        <v>9.6199999999999992</v>
      </c>
      <c r="Q65" s="144">
        <f t="shared" si="18"/>
        <v>0.86457399999999973</v>
      </c>
      <c r="R65" s="178">
        <f t="shared" si="10"/>
        <v>0.411609</v>
      </c>
      <c r="S65" s="145">
        <f t="shared" si="19"/>
        <v>1.2761829999999996</v>
      </c>
      <c r="T65" s="11"/>
      <c r="U65" s="27"/>
    </row>
    <row r="66" spans="1:21" s="15" customFormat="1" ht="16.5" customHeight="1" x14ac:dyDescent="0.2">
      <c r="A66" s="148">
        <v>40596</v>
      </c>
      <c r="B66" s="116">
        <v>11.026</v>
      </c>
      <c r="C66" s="95">
        <f t="shared" si="11"/>
        <v>10.159119</v>
      </c>
      <c r="D66" s="95">
        <v>2.2999999999999998</v>
      </c>
      <c r="E66" s="95">
        <v>1.6</v>
      </c>
      <c r="F66" s="149">
        <v>164.798</v>
      </c>
      <c r="G66" s="116">
        <f t="shared" si="12"/>
        <v>0.164798</v>
      </c>
      <c r="H66" s="149">
        <v>2.0830000000000002</v>
      </c>
      <c r="I66" s="263">
        <v>207.816</v>
      </c>
      <c r="J66" s="284">
        <f t="shared" si="13"/>
        <v>0.207816</v>
      </c>
      <c r="K66" s="116">
        <f t="shared" si="14"/>
        <v>2.0830000000000002E-3</v>
      </c>
      <c r="L66" s="149">
        <v>0</v>
      </c>
      <c r="M66" s="95">
        <f t="shared" si="15"/>
        <v>0</v>
      </c>
      <c r="N66" s="123">
        <f t="shared" si="16"/>
        <v>0</v>
      </c>
      <c r="O66" s="124">
        <f t="shared" si="17"/>
        <v>0.69999999999999973</v>
      </c>
      <c r="P66" s="73">
        <v>9.86</v>
      </c>
      <c r="Q66" s="144">
        <f t="shared" si="18"/>
        <v>0.86479799999999973</v>
      </c>
      <c r="R66" s="178">
        <f t="shared" si="10"/>
        <v>0.207816</v>
      </c>
      <c r="S66" s="145">
        <f t="shared" si="19"/>
        <v>1.0726139999999997</v>
      </c>
      <c r="T66" s="11"/>
      <c r="U66" s="27"/>
    </row>
    <row r="67" spans="1:21" s="15" customFormat="1" ht="16.5" customHeight="1" x14ac:dyDescent="0.2">
      <c r="A67" s="148">
        <v>40597</v>
      </c>
      <c r="B67" s="116">
        <v>11.445</v>
      </c>
      <c r="C67" s="95">
        <f t="shared" si="11"/>
        <v>10.582342000000001</v>
      </c>
      <c r="D67" s="95">
        <v>2.2999999999999998</v>
      </c>
      <c r="E67" s="95">
        <v>1.6</v>
      </c>
      <c r="F67" s="150">
        <v>154.32499999999999</v>
      </c>
      <c r="G67" s="116">
        <f t="shared" si="12"/>
        <v>0.15432499999999999</v>
      </c>
      <c r="H67" s="150">
        <v>8.3330000000000002</v>
      </c>
      <c r="I67" s="263">
        <v>547.41300000000001</v>
      </c>
      <c r="J67" s="284">
        <f t="shared" si="13"/>
        <v>0.54741300000000004</v>
      </c>
      <c r="K67" s="116">
        <f t="shared" si="14"/>
        <v>8.3330000000000001E-3</v>
      </c>
      <c r="L67" s="150">
        <v>0</v>
      </c>
      <c r="M67" s="95">
        <f t="shared" si="15"/>
        <v>0</v>
      </c>
      <c r="N67" s="123">
        <f t="shared" si="16"/>
        <v>0</v>
      </c>
      <c r="O67" s="124">
        <f t="shared" si="17"/>
        <v>0.69999999999999973</v>
      </c>
      <c r="P67" s="73">
        <v>9.4600000000000009</v>
      </c>
      <c r="Q67" s="144">
        <f t="shared" si="18"/>
        <v>0.85432499999999978</v>
      </c>
      <c r="R67" s="178">
        <f t="shared" si="10"/>
        <v>0.54741300000000004</v>
      </c>
      <c r="S67" s="145">
        <f t="shared" si="19"/>
        <v>1.4017379999999999</v>
      </c>
      <c r="T67" s="11"/>
      <c r="U67" s="27"/>
    </row>
    <row r="68" spans="1:21" s="15" customFormat="1" ht="16.5" customHeight="1" x14ac:dyDescent="0.2">
      <c r="A68" s="148">
        <v>40598</v>
      </c>
      <c r="B68" s="116">
        <v>11.176</v>
      </c>
      <c r="C68" s="95">
        <f t="shared" si="11"/>
        <v>10.304833000000002</v>
      </c>
      <c r="D68" s="95">
        <v>2.2999999999999998</v>
      </c>
      <c r="E68" s="95">
        <v>1.6</v>
      </c>
      <c r="F68" s="149">
        <v>158.43899999999999</v>
      </c>
      <c r="G68" s="116">
        <f t="shared" si="12"/>
        <v>0.158439</v>
      </c>
      <c r="H68" s="149">
        <v>12.728</v>
      </c>
      <c r="I68" s="263">
        <v>413.88</v>
      </c>
      <c r="J68" s="284">
        <f t="shared" si="13"/>
        <v>0.41387999999999997</v>
      </c>
      <c r="K68" s="116">
        <f t="shared" si="14"/>
        <v>1.2728E-2</v>
      </c>
      <c r="L68" s="149">
        <v>0</v>
      </c>
      <c r="M68" s="95">
        <f t="shared" si="15"/>
        <v>0</v>
      </c>
      <c r="N68" s="123">
        <f t="shared" si="16"/>
        <v>0</v>
      </c>
      <c r="O68" s="124">
        <f t="shared" si="17"/>
        <v>0.69999999999999973</v>
      </c>
      <c r="P68" s="73">
        <v>9.7899999999999991</v>
      </c>
      <c r="Q68" s="144">
        <f t="shared" si="18"/>
        <v>0.85843899999999973</v>
      </c>
      <c r="R68" s="178">
        <f t="shared" si="10"/>
        <v>0.41387999999999997</v>
      </c>
      <c r="S68" s="145">
        <f t="shared" si="19"/>
        <v>1.2723189999999998</v>
      </c>
      <c r="T68" s="11"/>
      <c r="U68" s="27"/>
    </row>
    <row r="69" spans="1:21" s="15" customFormat="1" ht="16.5" customHeight="1" x14ac:dyDescent="0.2">
      <c r="A69" s="148">
        <v>40599</v>
      </c>
      <c r="B69" s="116">
        <v>10.859</v>
      </c>
      <c r="C69" s="95">
        <f t="shared" si="11"/>
        <v>9.9910569999999996</v>
      </c>
      <c r="D69" s="95">
        <v>2.2999999999999998</v>
      </c>
      <c r="E69" s="95">
        <v>1.6</v>
      </c>
      <c r="F69" s="150">
        <v>155.22200000000001</v>
      </c>
      <c r="G69" s="116">
        <f t="shared" si="12"/>
        <v>0.155222</v>
      </c>
      <c r="H69" s="150">
        <v>12.721</v>
      </c>
      <c r="I69" s="263">
        <v>413.37599999999998</v>
      </c>
      <c r="J69" s="284">
        <f t="shared" si="13"/>
        <v>0.41337599999999997</v>
      </c>
      <c r="K69" s="116">
        <f t="shared" si="14"/>
        <v>1.2721E-2</v>
      </c>
      <c r="L69" s="150">
        <v>0</v>
      </c>
      <c r="M69" s="95">
        <f t="shared" si="15"/>
        <v>0</v>
      </c>
      <c r="N69" s="123">
        <f t="shared" si="16"/>
        <v>0</v>
      </c>
      <c r="O69" s="124">
        <f t="shared" si="17"/>
        <v>0.69999999999999973</v>
      </c>
      <c r="P69" s="73">
        <v>9.75</v>
      </c>
      <c r="Q69" s="144">
        <f t="shared" si="18"/>
        <v>0.8552219999999997</v>
      </c>
      <c r="R69" s="178">
        <f t="shared" si="10"/>
        <v>0.41337599999999997</v>
      </c>
      <c r="S69" s="145">
        <f t="shared" si="19"/>
        <v>1.2685979999999997</v>
      </c>
      <c r="T69" s="11"/>
      <c r="U69" s="27"/>
    </row>
    <row r="70" spans="1:21" s="15" customFormat="1" ht="16.5" customHeight="1" x14ac:dyDescent="0.2">
      <c r="A70" s="148">
        <v>40600</v>
      </c>
      <c r="B70" s="116">
        <v>10.394</v>
      </c>
      <c r="C70" s="95">
        <f t="shared" si="11"/>
        <v>9.5044460000000015</v>
      </c>
      <c r="D70" s="95">
        <v>2.2999999999999998</v>
      </c>
      <c r="E70" s="95">
        <v>1.6</v>
      </c>
      <c r="F70" s="149">
        <v>168.16499999999999</v>
      </c>
      <c r="G70" s="116">
        <f t="shared" si="12"/>
        <v>0.16816499999999998</v>
      </c>
      <c r="H70" s="149">
        <v>21.388999999999999</v>
      </c>
      <c r="I70" s="263">
        <v>571.053</v>
      </c>
      <c r="J70" s="284">
        <f t="shared" si="13"/>
        <v>0.57105300000000003</v>
      </c>
      <c r="K70" s="116">
        <f t="shared" si="14"/>
        <v>2.1388999999999998E-2</v>
      </c>
      <c r="L70" s="149">
        <v>0</v>
      </c>
      <c r="M70" s="95">
        <f t="shared" si="15"/>
        <v>0</v>
      </c>
      <c r="N70" s="123">
        <f t="shared" si="16"/>
        <v>0</v>
      </c>
      <c r="O70" s="124">
        <f t="shared" si="17"/>
        <v>0.69999999999999973</v>
      </c>
      <c r="P70" s="73">
        <v>9.32</v>
      </c>
      <c r="Q70" s="144">
        <f t="shared" si="18"/>
        <v>0.86816499999999974</v>
      </c>
      <c r="R70" s="178">
        <f t="shared" si="10"/>
        <v>0.57105300000000003</v>
      </c>
      <c r="S70" s="145">
        <f t="shared" si="19"/>
        <v>1.4392179999999999</v>
      </c>
      <c r="T70" s="11"/>
      <c r="U70" s="27"/>
    </row>
    <row r="71" spans="1:21" s="15" customFormat="1" ht="16.5" customHeight="1" x14ac:dyDescent="0.2">
      <c r="A71" s="148">
        <v>40601</v>
      </c>
      <c r="B71" s="116">
        <v>11.215999999999999</v>
      </c>
      <c r="C71" s="95">
        <f t="shared" si="11"/>
        <v>10.324876</v>
      </c>
      <c r="D71" s="95">
        <v>2.2999999999999998</v>
      </c>
      <c r="E71" s="95">
        <v>1.6</v>
      </c>
      <c r="F71" s="150">
        <v>177.142</v>
      </c>
      <c r="G71" s="116">
        <f t="shared" si="12"/>
        <v>0.17714199999999999</v>
      </c>
      <c r="H71" s="150">
        <v>13.981999999999999</v>
      </c>
      <c r="I71" s="263">
        <v>475.887</v>
      </c>
      <c r="J71" s="284">
        <f t="shared" si="13"/>
        <v>0.475887</v>
      </c>
      <c r="K71" s="116">
        <f t="shared" si="14"/>
        <v>1.3982E-2</v>
      </c>
      <c r="L71" s="150">
        <v>0</v>
      </c>
      <c r="M71" s="95">
        <f t="shared" si="15"/>
        <v>0</v>
      </c>
      <c r="N71" s="123">
        <f t="shared" si="16"/>
        <v>0</v>
      </c>
      <c r="O71" s="124">
        <f t="shared" si="17"/>
        <v>0.69999999999999973</v>
      </c>
      <c r="P71" s="73">
        <v>9.0299999999999994</v>
      </c>
      <c r="Q71" s="144">
        <f t="shared" si="18"/>
        <v>0.87714199999999976</v>
      </c>
      <c r="R71" s="178">
        <f t="shared" si="10"/>
        <v>0.475887</v>
      </c>
      <c r="S71" s="145">
        <f t="shared" si="19"/>
        <v>1.3530289999999998</v>
      </c>
      <c r="T71" s="11"/>
      <c r="U71" s="27"/>
    </row>
    <row r="72" spans="1:21" s="15" customFormat="1" ht="16.5" customHeight="1" thickBot="1" x14ac:dyDescent="0.25">
      <c r="A72" s="151">
        <v>40602</v>
      </c>
      <c r="B72" s="152">
        <v>11.401999999999999</v>
      </c>
      <c r="C72" s="153">
        <f>B72-G72-K72-O72</f>
        <v>10.528124</v>
      </c>
      <c r="D72" s="153">
        <v>2.2999999999999998</v>
      </c>
      <c r="E72" s="153">
        <v>1.6</v>
      </c>
      <c r="F72" s="155">
        <v>168.68899999999999</v>
      </c>
      <c r="G72" s="152">
        <f t="shared" si="12"/>
        <v>0.16868900000000001</v>
      </c>
      <c r="H72" s="155">
        <v>5.1870000000000003</v>
      </c>
      <c r="I72" s="290">
        <v>424.96499999999997</v>
      </c>
      <c r="J72" s="292">
        <f t="shared" si="13"/>
        <v>0.42496499999999998</v>
      </c>
      <c r="K72" s="152">
        <f t="shared" si="14"/>
        <v>5.1870000000000006E-3</v>
      </c>
      <c r="L72" s="155">
        <v>0</v>
      </c>
      <c r="M72" s="153">
        <f t="shared" si="15"/>
        <v>0</v>
      </c>
      <c r="N72" s="156">
        <f t="shared" si="16"/>
        <v>0</v>
      </c>
      <c r="O72" s="157">
        <f>D72-E72</f>
        <v>0.69999999999999973</v>
      </c>
      <c r="P72" s="92">
        <v>9.56</v>
      </c>
      <c r="Q72" s="158">
        <f>G72+N72+O72</f>
        <v>0.86868899999999971</v>
      </c>
      <c r="R72" s="190">
        <f t="shared" si="10"/>
        <v>0.42496499999999998</v>
      </c>
      <c r="S72" s="159">
        <f t="shared" si="19"/>
        <v>1.2936539999999996</v>
      </c>
      <c r="T72" s="11"/>
      <c r="U72" s="27"/>
    </row>
    <row r="73" spans="1:21" s="15" customFormat="1" ht="11.25" x14ac:dyDescent="0.2">
      <c r="A73" s="35"/>
      <c r="B73" s="66"/>
      <c r="C73" s="10"/>
      <c r="D73" s="10"/>
      <c r="E73" s="13"/>
      <c r="F73" s="10"/>
      <c r="G73" s="115"/>
      <c r="H73" s="36"/>
      <c r="I73" s="36"/>
      <c r="J73" s="36"/>
      <c r="K73" s="36"/>
      <c r="L73" s="36"/>
      <c r="M73" s="36"/>
      <c r="N73" s="10"/>
      <c r="O73" s="13"/>
      <c r="P73" s="13"/>
      <c r="Q73" s="11"/>
      <c r="R73" s="11"/>
      <c r="S73" s="11"/>
      <c r="T73" s="11"/>
      <c r="U73" s="27"/>
    </row>
    <row r="74" spans="1:21" s="15" customFormat="1" ht="11.25" x14ac:dyDescent="0.2">
      <c r="A74" s="35"/>
      <c r="B74" s="66"/>
      <c r="C74" s="10"/>
      <c r="D74" s="10"/>
      <c r="E74" s="13"/>
      <c r="F74" s="10"/>
      <c r="G74" s="115"/>
      <c r="H74" s="36"/>
      <c r="I74" s="36"/>
      <c r="J74" s="36"/>
      <c r="K74" s="36"/>
      <c r="L74" s="36"/>
      <c r="M74" s="36"/>
      <c r="N74" s="10"/>
      <c r="O74" s="13"/>
      <c r="P74" s="13"/>
      <c r="Q74" s="11"/>
      <c r="R74" s="11"/>
      <c r="S74" s="11"/>
      <c r="T74" s="11"/>
      <c r="U74" s="27"/>
    </row>
    <row r="75" spans="1:21" s="15" customFormat="1" ht="11.25" x14ac:dyDescent="0.2">
      <c r="A75" s="35"/>
      <c r="B75" s="66"/>
      <c r="C75" s="10"/>
      <c r="D75" s="10"/>
      <c r="E75" s="13"/>
      <c r="F75" s="10"/>
      <c r="G75" s="115"/>
      <c r="H75" s="36"/>
      <c r="I75" s="36"/>
      <c r="J75" s="36"/>
      <c r="K75" s="36"/>
      <c r="L75" s="36"/>
      <c r="M75" s="36"/>
      <c r="N75" s="10"/>
      <c r="O75" s="13"/>
      <c r="P75" s="13"/>
      <c r="Q75" s="11"/>
      <c r="R75" s="11"/>
      <c r="S75" s="11"/>
      <c r="T75" s="11"/>
      <c r="U75" s="27"/>
    </row>
    <row r="76" spans="1:21" s="15" customFormat="1" ht="11.25" x14ac:dyDescent="0.2">
      <c r="A76" s="35"/>
      <c r="B76" s="66"/>
      <c r="C76" s="10"/>
      <c r="D76" s="10"/>
      <c r="E76" s="13"/>
      <c r="F76" s="10"/>
      <c r="G76" s="115"/>
      <c r="H76" s="36"/>
      <c r="I76" s="36"/>
      <c r="J76" s="36"/>
      <c r="K76" s="36"/>
      <c r="L76" s="36"/>
      <c r="M76" s="36"/>
      <c r="N76" s="10"/>
      <c r="O76" s="13"/>
      <c r="P76" s="13"/>
      <c r="Q76" s="11"/>
      <c r="R76" s="11"/>
      <c r="S76" s="11"/>
      <c r="T76" s="11"/>
      <c r="U76" s="27"/>
    </row>
    <row r="77" spans="1:21" s="15" customFormat="1" ht="12" thickBot="1" x14ac:dyDescent="0.25">
      <c r="A77" s="35"/>
      <c r="B77" s="66"/>
      <c r="C77" s="10"/>
      <c r="D77" s="10"/>
      <c r="E77" s="13"/>
      <c r="F77" s="10"/>
      <c r="G77" s="115"/>
      <c r="H77" s="36"/>
      <c r="I77" s="36"/>
      <c r="J77" s="36"/>
      <c r="K77" s="36"/>
      <c r="L77" s="36"/>
      <c r="M77" s="36"/>
      <c r="N77" s="10"/>
      <c r="O77" s="13"/>
      <c r="P77" s="13"/>
      <c r="Q77" s="11"/>
      <c r="R77" s="11"/>
      <c r="S77" s="11"/>
      <c r="T77" s="11"/>
      <c r="U77" s="27"/>
    </row>
    <row r="78" spans="1:21" s="15" customFormat="1" ht="36.75" customHeight="1" x14ac:dyDescent="0.2">
      <c r="A78" s="406" t="s">
        <v>0</v>
      </c>
      <c r="B78" s="419" t="s">
        <v>5</v>
      </c>
      <c r="C78" s="406" t="s">
        <v>7</v>
      </c>
      <c r="D78" s="406" t="s">
        <v>9</v>
      </c>
      <c r="E78" s="406" t="s">
        <v>32</v>
      </c>
      <c r="F78" s="406" t="s">
        <v>12</v>
      </c>
      <c r="G78" s="406" t="s">
        <v>12</v>
      </c>
      <c r="H78" s="406" t="s">
        <v>11</v>
      </c>
      <c r="I78" s="247" t="s">
        <v>73</v>
      </c>
      <c r="J78" s="422" t="s">
        <v>82</v>
      </c>
      <c r="K78" s="422" t="s">
        <v>74</v>
      </c>
      <c r="L78" s="422" t="s">
        <v>15</v>
      </c>
      <c r="M78" s="422" t="s">
        <v>75</v>
      </c>
      <c r="N78" s="422" t="s">
        <v>76</v>
      </c>
      <c r="O78" s="431" t="s">
        <v>77</v>
      </c>
      <c r="P78" s="422" t="s">
        <v>78</v>
      </c>
      <c r="Q78" s="422" t="s">
        <v>79</v>
      </c>
      <c r="R78" s="422" t="s">
        <v>80</v>
      </c>
      <c r="S78" s="422" t="s">
        <v>81</v>
      </c>
      <c r="T78" s="11"/>
      <c r="U78" s="27"/>
    </row>
    <row r="79" spans="1:21" s="15" customFormat="1" ht="11.25" customHeight="1" x14ac:dyDescent="0.2">
      <c r="A79" s="407"/>
      <c r="B79" s="420"/>
      <c r="C79" s="407"/>
      <c r="D79" s="413"/>
      <c r="E79" s="413"/>
      <c r="F79" s="413"/>
      <c r="G79" s="413"/>
      <c r="H79" s="407"/>
      <c r="I79" s="248"/>
      <c r="J79" s="423"/>
      <c r="K79" s="423"/>
      <c r="L79" s="423"/>
      <c r="M79" s="423"/>
      <c r="N79" s="423"/>
      <c r="O79" s="432"/>
      <c r="P79" s="425"/>
      <c r="Q79" s="423"/>
      <c r="R79" s="423"/>
      <c r="S79" s="423"/>
      <c r="T79" s="11"/>
      <c r="U79" s="27"/>
    </row>
    <row r="80" spans="1:21" s="15" customFormat="1" ht="12" customHeight="1" thickBot="1" x14ac:dyDescent="0.25">
      <c r="A80" s="415"/>
      <c r="B80" s="421"/>
      <c r="C80" s="408"/>
      <c r="D80" s="414"/>
      <c r="E80" s="414"/>
      <c r="F80" s="414"/>
      <c r="G80" s="414"/>
      <c r="H80" s="408"/>
      <c r="I80" s="245"/>
      <c r="J80" s="424"/>
      <c r="K80" s="424"/>
      <c r="L80" s="424"/>
      <c r="M80" s="424"/>
      <c r="N80" s="427"/>
      <c r="O80" s="433"/>
      <c r="P80" s="426"/>
      <c r="Q80" s="424"/>
      <c r="R80" s="424"/>
      <c r="S80" s="424"/>
      <c r="T80" s="11"/>
      <c r="U80" s="27"/>
    </row>
    <row r="81" spans="1:21" s="15" customFormat="1" ht="16.5" customHeight="1" x14ac:dyDescent="0.2">
      <c r="A81" s="293">
        <v>40603</v>
      </c>
      <c r="B81" s="118">
        <v>10.935</v>
      </c>
      <c r="C81" s="94">
        <f>B81-G81-K81-O81</f>
        <v>10.056720000000002</v>
      </c>
      <c r="D81" s="94">
        <v>2.1</v>
      </c>
      <c r="E81" s="119">
        <v>1.4</v>
      </c>
      <c r="F81" s="160">
        <v>158.43899999999999</v>
      </c>
      <c r="G81" s="118">
        <f>F81/1000</f>
        <v>0.158439</v>
      </c>
      <c r="H81" s="160">
        <v>19.841000000000001</v>
      </c>
      <c r="I81" s="288">
        <v>428.44299999999998</v>
      </c>
      <c r="J81" s="294">
        <f>I81/1000</f>
        <v>0.42844299999999996</v>
      </c>
      <c r="K81" s="118">
        <f>H81/1000</f>
        <v>1.9841000000000001E-2</v>
      </c>
      <c r="L81" s="160">
        <v>0</v>
      </c>
      <c r="M81" s="119">
        <f>L81/1000</f>
        <v>0</v>
      </c>
      <c r="N81" s="120">
        <f>M81*0.05</f>
        <v>0</v>
      </c>
      <c r="O81" s="161">
        <f>D81-E81</f>
        <v>0.70000000000000018</v>
      </c>
      <c r="P81" s="162">
        <v>10.68</v>
      </c>
      <c r="Q81" s="177">
        <f>G81+N81+O81</f>
        <v>0.85843900000000017</v>
      </c>
      <c r="R81" s="223">
        <f t="shared" ref="R81:R111" si="20">IF(J81&lt;N81, "0.00", J81-N81)</f>
        <v>0.42844299999999996</v>
      </c>
      <c r="S81" s="90">
        <f>Q81+R81</f>
        <v>1.2868820000000001</v>
      </c>
      <c r="T81" s="11"/>
      <c r="U81" s="27"/>
    </row>
    <row r="82" spans="1:21" s="15" customFormat="1" ht="16.5" customHeight="1" x14ac:dyDescent="0.2">
      <c r="A82" s="295">
        <v>40604</v>
      </c>
      <c r="B82" s="116">
        <v>10.930999999999999</v>
      </c>
      <c r="C82" s="95">
        <f t="shared" ref="C82:C111" si="21">B82-G82-K82-O82</f>
        <v>10.028966</v>
      </c>
      <c r="D82" s="95">
        <v>2.1</v>
      </c>
      <c r="E82" s="95">
        <v>1.4</v>
      </c>
      <c r="F82" s="163">
        <v>160.53399999999999</v>
      </c>
      <c r="G82" s="116">
        <f t="shared" ref="G82:G111" si="22">F82/1000</f>
        <v>0.16053399999999998</v>
      </c>
      <c r="H82" s="163">
        <v>41.5</v>
      </c>
      <c r="I82" s="263">
        <v>325.827</v>
      </c>
      <c r="J82" s="261">
        <f t="shared" ref="J82:J111" si="23">I82/1000</f>
        <v>0.32582699999999998</v>
      </c>
      <c r="K82" s="116">
        <f t="shared" ref="K82:K111" si="24">H82/1000</f>
        <v>4.1500000000000002E-2</v>
      </c>
      <c r="L82" s="163">
        <v>0</v>
      </c>
      <c r="M82" s="95">
        <f t="shared" ref="M82:M111" si="25">L82/1000</f>
        <v>0</v>
      </c>
      <c r="N82" s="123">
        <f t="shared" ref="N82:N111" si="26">M82*0.05</f>
        <v>0</v>
      </c>
      <c r="O82" s="164">
        <f t="shared" ref="O82:O111" si="27">D82-E82</f>
        <v>0.70000000000000018</v>
      </c>
      <c r="P82" s="165">
        <v>9.77</v>
      </c>
      <c r="Q82" s="178">
        <f t="shared" ref="Q82:Q111" si="28">G82+N82+O82</f>
        <v>0.86053400000000013</v>
      </c>
      <c r="R82" s="178">
        <f t="shared" si="20"/>
        <v>0.32582699999999998</v>
      </c>
      <c r="S82" s="91">
        <f>Q82+R82</f>
        <v>1.1863610000000002</v>
      </c>
      <c r="T82" s="11"/>
      <c r="U82" s="27"/>
    </row>
    <row r="83" spans="1:21" s="15" customFormat="1" ht="16.5" customHeight="1" x14ac:dyDescent="0.2">
      <c r="A83" s="295">
        <v>40605</v>
      </c>
      <c r="B83" s="116">
        <v>11.326000000000001</v>
      </c>
      <c r="C83" s="95">
        <f t="shared" si="21"/>
        <v>10.392581</v>
      </c>
      <c r="D83" s="95">
        <v>2.1</v>
      </c>
      <c r="E83" s="95">
        <v>1.4</v>
      </c>
      <c r="F83" s="163">
        <v>156.41900000000001</v>
      </c>
      <c r="G83" s="116">
        <f t="shared" si="22"/>
        <v>0.156419</v>
      </c>
      <c r="H83" s="163">
        <v>77</v>
      </c>
      <c r="I83" s="263">
        <v>705.84</v>
      </c>
      <c r="J83" s="261">
        <f t="shared" si="23"/>
        <v>0.70584000000000002</v>
      </c>
      <c r="K83" s="116">
        <f t="shared" si="24"/>
        <v>7.6999999999999999E-2</v>
      </c>
      <c r="L83" s="163">
        <v>0</v>
      </c>
      <c r="M83" s="95">
        <f t="shared" si="25"/>
        <v>0</v>
      </c>
      <c r="N83" s="123">
        <f t="shared" si="26"/>
        <v>0</v>
      </c>
      <c r="O83" s="164">
        <f t="shared" si="27"/>
        <v>0.70000000000000018</v>
      </c>
      <c r="P83" s="165">
        <v>9.59</v>
      </c>
      <c r="Q83" s="178">
        <f t="shared" si="28"/>
        <v>0.85641900000000015</v>
      </c>
      <c r="R83" s="178">
        <f t="shared" si="20"/>
        <v>0.70584000000000002</v>
      </c>
      <c r="S83" s="91">
        <f t="shared" ref="S83:S111" si="29">Q83+R83</f>
        <v>1.5622590000000001</v>
      </c>
      <c r="T83" s="11"/>
      <c r="U83" s="27"/>
    </row>
    <row r="84" spans="1:21" s="15" customFormat="1" ht="16.5" customHeight="1" x14ac:dyDescent="0.2">
      <c r="A84" s="295">
        <v>40606</v>
      </c>
      <c r="B84" s="116">
        <v>8.09</v>
      </c>
      <c r="C84" s="95">
        <f t="shared" si="21"/>
        <v>7.1994189999999998</v>
      </c>
      <c r="D84" s="95">
        <v>2.1</v>
      </c>
      <c r="E84" s="95">
        <v>1.4</v>
      </c>
      <c r="F84" s="163">
        <v>122.081</v>
      </c>
      <c r="G84" s="116">
        <f t="shared" si="22"/>
        <v>0.12208100000000001</v>
      </c>
      <c r="H84" s="163">
        <v>68.5</v>
      </c>
      <c r="I84" s="263">
        <v>418.06799999999998</v>
      </c>
      <c r="J84" s="261">
        <f t="shared" si="23"/>
        <v>0.418068</v>
      </c>
      <c r="K84" s="116">
        <f t="shared" si="24"/>
        <v>6.8500000000000005E-2</v>
      </c>
      <c r="L84" s="163">
        <v>0</v>
      </c>
      <c r="M84" s="95">
        <f t="shared" si="25"/>
        <v>0</v>
      </c>
      <c r="N84" s="123">
        <f t="shared" si="26"/>
        <v>0</v>
      </c>
      <c r="O84" s="164">
        <f t="shared" si="27"/>
        <v>0.70000000000000018</v>
      </c>
      <c r="P84" s="165">
        <v>9.58</v>
      </c>
      <c r="Q84" s="178">
        <f t="shared" si="28"/>
        <v>0.82208100000000017</v>
      </c>
      <c r="R84" s="178">
        <f t="shared" si="20"/>
        <v>0.418068</v>
      </c>
      <c r="S84" s="91">
        <f t="shared" si="29"/>
        <v>1.2401490000000002</v>
      </c>
      <c r="T84" s="11"/>
      <c r="U84" s="27"/>
    </row>
    <row r="85" spans="1:21" s="15" customFormat="1" ht="16.5" customHeight="1" x14ac:dyDescent="0.2">
      <c r="A85" s="295">
        <v>40607</v>
      </c>
      <c r="B85" s="116">
        <v>10.135999999999999</v>
      </c>
      <c r="C85" s="95">
        <f t="shared" si="21"/>
        <v>9.1633919999999982</v>
      </c>
      <c r="D85" s="95">
        <v>2.1</v>
      </c>
      <c r="E85" s="95">
        <v>1.4</v>
      </c>
      <c r="F85" s="163">
        <v>164.27500000000001</v>
      </c>
      <c r="G85" s="116">
        <f t="shared" si="22"/>
        <v>0.164275</v>
      </c>
      <c r="H85" s="163">
        <v>108.333</v>
      </c>
      <c r="I85" s="263">
        <v>478.62599999999998</v>
      </c>
      <c r="J85" s="261">
        <f t="shared" si="23"/>
        <v>0.478626</v>
      </c>
      <c r="K85" s="116">
        <f t="shared" si="24"/>
        <v>0.108333</v>
      </c>
      <c r="L85" s="163">
        <v>0</v>
      </c>
      <c r="M85" s="95">
        <f t="shared" si="25"/>
        <v>0</v>
      </c>
      <c r="N85" s="123">
        <f t="shared" si="26"/>
        <v>0</v>
      </c>
      <c r="O85" s="164">
        <f t="shared" si="27"/>
        <v>0.70000000000000018</v>
      </c>
      <c r="P85" s="165">
        <v>8.2799999999999994</v>
      </c>
      <c r="Q85" s="178">
        <f t="shared" si="28"/>
        <v>0.86427500000000013</v>
      </c>
      <c r="R85" s="178">
        <f t="shared" si="20"/>
        <v>0.478626</v>
      </c>
      <c r="S85" s="91">
        <f t="shared" si="29"/>
        <v>1.3429010000000001</v>
      </c>
      <c r="T85" s="11"/>
      <c r="U85" s="27"/>
    </row>
    <row r="86" spans="1:21" s="15" customFormat="1" ht="16.5" customHeight="1" x14ac:dyDescent="0.2">
      <c r="A86" s="295">
        <v>40608</v>
      </c>
      <c r="B86" s="116">
        <v>10.138</v>
      </c>
      <c r="C86" s="95">
        <f t="shared" si="21"/>
        <v>9.1831069999999997</v>
      </c>
      <c r="D86" s="95">
        <v>2.1</v>
      </c>
      <c r="E86" s="95">
        <v>1.4</v>
      </c>
      <c r="F86" s="163">
        <v>166.893</v>
      </c>
      <c r="G86" s="116">
        <f t="shared" si="22"/>
        <v>0.16689300000000001</v>
      </c>
      <c r="H86" s="163">
        <v>88</v>
      </c>
      <c r="I86" s="263">
        <v>672.57299999999998</v>
      </c>
      <c r="J86" s="261">
        <f t="shared" si="23"/>
        <v>0.67257299999999998</v>
      </c>
      <c r="K86" s="116">
        <f t="shared" si="24"/>
        <v>8.7999999999999995E-2</v>
      </c>
      <c r="L86" s="163">
        <v>0</v>
      </c>
      <c r="M86" s="95">
        <f t="shared" si="25"/>
        <v>0</v>
      </c>
      <c r="N86" s="123">
        <f t="shared" si="26"/>
        <v>0</v>
      </c>
      <c r="O86" s="164">
        <f t="shared" si="27"/>
        <v>0.70000000000000018</v>
      </c>
      <c r="P86" s="165">
        <v>9.1300000000000008</v>
      </c>
      <c r="Q86" s="178">
        <f t="shared" si="28"/>
        <v>0.86689300000000014</v>
      </c>
      <c r="R86" s="178">
        <f t="shared" si="20"/>
        <v>0.67257299999999998</v>
      </c>
      <c r="S86" s="91">
        <f t="shared" si="29"/>
        <v>1.539466</v>
      </c>
      <c r="T86" s="11"/>
      <c r="U86" s="27"/>
    </row>
    <row r="87" spans="1:21" s="15" customFormat="1" ht="16.5" customHeight="1" x14ac:dyDescent="0.2">
      <c r="A87" s="295">
        <v>40609</v>
      </c>
      <c r="B87" s="116">
        <v>9.8460000000000001</v>
      </c>
      <c r="C87" s="95">
        <f t="shared" si="21"/>
        <v>8.9001440000000009</v>
      </c>
      <c r="D87" s="95">
        <v>2.1</v>
      </c>
      <c r="E87" s="95">
        <v>1.4</v>
      </c>
      <c r="F87" s="163">
        <v>165.023</v>
      </c>
      <c r="G87" s="116">
        <f t="shared" si="22"/>
        <v>0.165023</v>
      </c>
      <c r="H87" s="163">
        <v>80.832999999999998</v>
      </c>
      <c r="I87" s="263">
        <v>427.404</v>
      </c>
      <c r="J87" s="261">
        <f t="shared" si="23"/>
        <v>0.42740400000000001</v>
      </c>
      <c r="K87" s="116">
        <f t="shared" si="24"/>
        <v>8.0833000000000002E-2</v>
      </c>
      <c r="L87" s="163">
        <v>0</v>
      </c>
      <c r="M87" s="95">
        <f t="shared" si="25"/>
        <v>0</v>
      </c>
      <c r="N87" s="123">
        <f t="shared" si="26"/>
        <v>0</v>
      </c>
      <c r="O87" s="164">
        <f t="shared" si="27"/>
        <v>0.70000000000000018</v>
      </c>
      <c r="P87" s="165">
        <v>9.41</v>
      </c>
      <c r="Q87" s="178">
        <f t="shared" si="28"/>
        <v>0.86502300000000021</v>
      </c>
      <c r="R87" s="178">
        <f t="shared" si="20"/>
        <v>0.42740400000000001</v>
      </c>
      <c r="S87" s="91">
        <f t="shared" si="29"/>
        <v>1.2924270000000002</v>
      </c>
      <c r="T87" s="11"/>
      <c r="U87" s="27"/>
    </row>
    <row r="88" spans="1:21" s="15" customFormat="1" ht="16.5" customHeight="1" x14ac:dyDescent="0.2">
      <c r="A88" s="295">
        <v>40610</v>
      </c>
      <c r="B88" s="116">
        <v>10.214</v>
      </c>
      <c r="C88" s="95">
        <f t="shared" si="21"/>
        <v>9.2712360000000018</v>
      </c>
      <c r="D88" s="95">
        <v>2.1</v>
      </c>
      <c r="E88" s="95">
        <v>1.4</v>
      </c>
      <c r="F88" s="163">
        <v>151.93100000000001</v>
      </c>
      <c r="G88" s="116">
        <f t="shared" si="22"/>
        <v>0.15193100000000001</v>
      </c>
      <c r="H88" s="163">
        <v>90.832999999999998</v>
      </c>
      <c r="I88" s="263">
        <v>646.79100000000005</v>
      </c>
      <c r="J88" s="261">
        <f t="shared" si="23"/>
        <v>0.646791</v>
      </c>
      <c r="K88" s="116">
        <f t="shared" si="24"/>
        <v>9.0832999999999997E-2</v>
      </c>
      <c r="L88" s="163">
        <v>0</v>
      </c>
      <c r="M88" s="95">
        <f t="shared" si="25"/>
        <v>0</v>
      </c>
      <c r="N88" s="123">
        <f t="shared" si="26"/>
        <v>0</v>
      </c>
      <c r="O88" s="164">
        <f t="shared" si="27"/>
        <v>0.70000000000000018</v>
      </c>
      <c r="P88" s="165">
        <v>9.48</v>
      </c>
      <c r="Q88" s="178">
        <f t="shared" si="28"/>
        <v>0.85193100000000022</v>
      </c>
      <c r="R88" s="178">
        <f t="shared" si="20"/>
        <v>0.646791</v>
      </c>
      <c r="S88" s="91">
        <f t="shared" si="29"/>
        <v>1.4987220000000003</v>
      </c>
      <c r="T88" s="11"/>
      <c r="U88" s="27"/>
    </row>
    <row r="89" spans="1:21" s="15" customFormat="1" ht="16.5" customHeight="1" x14ac:dyDescent="0.2">
      <c r="A89" s="295">
        <v>40611</v>
      </c>
      <c r="B89" s="116">
        <v>10.689</v>
      </c>
      <c r="C89" s="95">
        <f t="shared" si="21"/>
        <v>9.7500080000000011</v>
      </c>
      <c r="D89" s="95">
        <v>2.1</v>
      </c>
      <c r="E89" s="95">
        <v>1.4</v>
      </c>
      <c r="F89" s="163">
        <v>154.32499999999999</v>
      </c>
      <c r="G89" s="116">
        <f t="shared" si="22"/>
        <v>0.15432499999999999</v>
      </c>
      <c r="H89" s="163">
        <v>84.667000000000002</v>
      </c>
      <c r="I89" s="263">
        <v>429.03300000000002</v>
      </c>
      <c r="J89" s="261">
        <f t="shared" si="23"/>
        <v>0.429033</v>
      </c>
      <c r="K89" s="116">
        <f t="shared" si="24"/>
        <v>8.4667000000000006E-2</v>
      </c>
      <c r="L89" s="163">
        <v>0</v>
      </c>
      <c r="M89" s="95">
        <f t="shared" si="25"/>
        <v>0</v>
      </c>
      <c r="N89" s="123">
        <f t="shared" si="26"/>
        <v>0</v>
      </c>
      <c r="O89" s="164">
        <f t="shared" si="27"/>
        <v>0.70000000000000018</v>
      </c>
      <c r="P89" s="165">
        <v>9.18</v>
      </c>
      <c r="Q89" s="178">
        <f t="shared" si="28"/>
        <v>0.85432500000000022</v>
      </c>
      <c r="R89" s="178">
        <f t="shared" si="20"/>
        <v>0.429033</v>
      </c>
      <c r="S89" s="91">
        <f t="shared" si="29"/>
        <v>1.2833580000000002</v>
      </c>
      <c r="T89" s="11"/>
      <c r="U89" s="27"/>
    </row>
    <row r="90" spans="1:21" s="15" customFormat="1" ht="16.5" customHeight="1" x14ac:dyDescent="0.2">
      <c r="A90" s="295">
        <v>40612</v>
      </c>
      <c r="B90" s="116">
        <v>9.8580000000000005</v>
      </c>
      <c r="C90" s="95">
        <f t="shared" si="21"/>
        <v>8.916443000000001</v>
      </c>
      <c r="D90" s="95">
        <v>2.1</v>
      </c>
      <c r="E90" s="95">
        <v>1.4</v>
      </c>
      <c r="F90" s="163">
        <v>151.55699999999999</v>
      </c>
      <c r="G90" s="116">
        <f t="shared" si="22"/>
        <v>0.151557</v>
      </c>
      <c r="H90" s="163">
        <v>90</v>
      </c>
      <c r="I90" s="263">
        <v>535.09699999999998</v>
      </c>
      <c r="J90" s="261">
        <f t="shared" si="23"/>
        <v>0.53509699999999993</v>
      </c>
      <c r="K90" s="116">
        <f t="shared" si="24"/>
        <v>0.09</v>
      </c>
      <c r="L90" s="163">
        <v>0</v>
      </c>
      <c r="M90" s="95">
        <f t="shared" si="25"/>
        <v>0</v>
      </c>
      <c r="N90" s="123">
        <f t="shared" si="26"/>
        <v>0</v>
      </c>
      <c r="O90" s="164">
        <f t="shared" si="27"/>
        <v>0.70000000000000018</v>
      </c>
      <c r="P90" s="165">
        <v>9.3601134399999992</v>
      </c>
      <c r="Q90" s="178">
        <f t="shared" si="28"/>
        <v>0.85155700000000012</v>
      </c>
      <c r="R90" s="178">
        <f t="shared" si="20"/>
        <v>0.53509699999999993</v>
      </c>
      <c r="S90" s="91">
        <f t="shared" si="29"/>
        <v>1.3866540000000001</v>
      </c>
      <c r="T90" s="11"/>
      <c r="U90" s="27"/>
    </row>
    <row r="91" spans="1:21" s="15" customFormat="1" ht="16.5" customHeight="1" x14ac:dyDescent="0.2">
      <c r="A91" s="295">
        <v>40613</v>
      </c>
      <c r="B91" s="116">
        <v>10.494</v>
      </c>
      <c r="C91" s="95">
        <f t="shared" si="21"/>
        <v>9.5455690000000004</v>
      </c>
      <c r="D91" s="95">
        <v>2.1</v>
      </c>
      <c r="E91" s="95">
        <v>1.4</v>
      </c>
      <c r="F91" s="163">
        <v>151.93100000000001</v>
      </c>
      <c r="G91" s="116">
        <f t="shared" si="22"/>
        <v>0.15193100000000001</v>
      </c>
      <c r="H91" s="163">
        <v>96.5</v>
      </c>
      <c r="I91" s="263">
        <v>554.59799999999996</v>
      </c>
      <c r="J91" s="261">
        <f t="shared" si="23"/>
        <v>0.55459799999999992</v>
      </c>
      <c r="K91" s="116">
        <f t="shared" si="24"/>
        <v>9.6500000000000002E-2</v>
      </c>
      <c r="L91" s="163">
        <v>0</v>
      </c>
      <c r="M91" s="95">
        <f t="shared" si="25"/>
        <v>0</v>
      </c>
      <c r="N91" s="123">
        <f t="shared" si="26"/>
        <v>0</v>
      </c>
      <c r="O91" s="164">
        <f t="shared" si="27"/>
        <v>0.70000000000000018</v>
      </c>
      <c r="P91" s="165">
        <v>9.83</v>
      </c>
      <c r="Q91" s="178">
        <f t="shared" si="28"/>
        <v>0.85193100000000022</v>
      </c>
      <c r="R91" s="178">
        <f t="shared" si="20"/>
        <v>0.55459799999999992</v>
      </c>
      <c r="S91" s="91">
        <f t="shared" si="29"/>
        <v>1.4065290000000001</v>
      </c>
      <c r="T91" s="11"/>
      <c r="U91" s="27"/>
    </row>
    <row r="92" spans="1:21" s="15" customFormat="1" ht="16.5" customHeight="1" x14ac:dyDescent="0.2">
      <c r="A92" s="295">
        <v>40614</v>
      </c>
      <c r="B92" s="116">
        <v>10.731</v>
      </c>
      <c r="C92" s="95">
        <f t="shared" si="21"/>
        <v>9.7744289999999978</v>
      </c>
      <c r="D92" s="95">
        <v>2.1</v>
      </c>
      <c r="E92" s="95">
        <v>1.4</v>
      </c>
      <c r="F92" s="163">
        <v>162.404</v>
      </c>
      <c r="G92" s="116">
        <f t="shared" si="22"/>
        <v>0.16240399999999999</v>
      </c>
      <c r="H92" s="163">
        <v>94.167000000000002</v>
      </c>
      <c r="I92" s="263">
        <v>655.62900000000002</v>
      </c>
      <c r="J92" s="261">
        <f t="shared" si="23"/>
        <v>0.65562900000000002</v>
      </c>
      <c r="K92" s="116">
        <f t="shared" si="24"/>
        <v>9.4167000000000001E-2</v>
      </c>
      <c r="L92" s="163">
        <v>0</v>
      </c>
      <c r="M92" s="95">
        <f t="shared" si="25"/>
        <v>0</v>
      </c>
      <c r="N92" s="123">
        <f t="shared" si="26"/>
        <v>0</v>
      </c>
      <c r="O92" s="164">
        <f t="shared" si="27"/>
        <v>0.70000000000000018</v>
      </c>
      <c r="P92" s="165">
        <v>9.31</v>
      </c>
      <c r="Q92" s="178">
        <f t="shared" si="28"/>
        <v>0.86240400000000017</v>
      </c>
      <c r="R92" s="178">
        <f t="shared" si="20"/>
        <v>0.65562900000000002</v>
      </c>
      <c r="S92" s="91">
        <f t="shared" si="29"/>
        <v>1.5180330000000002</v>
      </c>
      <c r="T92" s="11"/>
      <c r="U92" s="27"/>
    </row>
    <row r="93" spans="1:21" s="15" customFormat="1" ht="16.5" customHeight="1" x14ac:dyDescent="0.2">
      <c r="A93" s="295">
        <v>40615</v>
      </c>
      <c r="B93" s="116">
        <v>10.358000000000001</v>
      </c>
      <c r="C93" s="95">
        <f t="shared" si="21"/>
        <v>8.9772829999999999</v>
      </c>
      <c r="D93" s="95">
        <v>2.1</v>
      </c>
      <c r="E93" s="95">
        <v>1.4</v>
      </c>
      <c r="F93" s="163">
        <v>164.05</v>
      </c>
      <c r="G93" s="116">
        <f t="shared" si="22"/>
        <v>0.16405</v>
      </c>
      <c r="H93" s="163">
        <v>516.66700000000003</v>
      </c>
      <c r="I93" s="263">
        <v>433.73</v>
      </c>
      <c r="J93" s="261">
        <f t="shared" si="23"/>
        <v>0.43373</v>
      </c>
      <c r="K93" s="116">
        <f t="shared" si="24"/>
        <v>0.51666699999999999</v>
      </c>
      <c r="L93" s="163">
        <v>0</v>
      </c>
      <c r="M93" s="95">
        <f t="shared" si="25"/>
        <v>0</v>
      </c>
      <c r="N93" s="123">
        <f t="shared" si="26"/>
        <v>0</v>
      </c>
      <c r="O93" s="164">
        <f t="shared" si="27"/>
        <v>0.70000000000000018</v>
      </c>
      <c r="P93" s="165">
        <v>9.02</v>
      </c>
      <c r="Q93" s="178">
        <f t="shared" si="28"/>
        <v>0.86405000000000021</v>
      </c>
      <c r="R93" s="178">
        <f t="shared" si="20"/>
        <v>0.43373</v>
      </c>
      <c r="S93" s="91">
        <f t="shared" si="29"/>
        <v>1.2977800000000002</v>
      </c>
      <c r="T93" s="11"/>
      <c r="U93" s="27"/>
    </row>
    <row r="94" spans="1:21" s="15" customFormat="1" ht="16.5" customHeight="1" x14ac:dyDescent="0.2">
      <c r="A94" s="295">
        <v>40616</v>
      </c>
      <c r="B94" s="116">
        <v>11.432</v>
      </c>
      <c r="C94" s="95">
        <f t="shared" si="21"/>
        <v>10.460431</v>
      </c>
      <c r="D94" s="95">
        <v>2.1</v>
      </c>
      <c r="E94" s="95">
        <v>1.4</v>
      </c>
      <c r="F94" s="163">
        <v>173.40199999999999</v>
      </c>
      <c r="G94" s="116">
        <f t="shared" si="22"/>
        <v>0.173402</v>
      </c>
      <c r="H94" s="163">
        <v>98.167000000000002</v>
      </c>
      <c r="I94" s="263">
        <v>668.94600000000003</v>
      </c>
      <c r="J94" s="261">
        <f t="shared" si="23"/>
        <v>0.66894600000000004</v>
      </c>
      <c r="K94" s="116">
        <f t="shared" si="24"/>
        <v>9.8167000000000004E-2</v>
      </c>
      <c r="L94" s="163">
        <v>0</v>
      </c>
      <c r="M94" s="95">
        <f t="shared" si="25"/>
        <v>0</v>
      </c>
      <c r="N94" s="123">
        <f t="shared" si="26"/>
        <v>0</v>
      </c>
      <c r="O94" s="164">
        <f t="shared" si="27"/>
        <v>0.70000000000000018</v>
      </c>
      <c r="P94" s="165">
        <v>10.08</v>
      </c>
      <c r="Q94" s="178">
        <f t="shared" si="28"/>
        <v>0.87340200000000023</v>
      </c>
      <c r="R94" s="178">
        <f t="shared" si="20"/>
        <v>0.66894600000000004</v>
      </c>
      <c r="S94" s="91">
        <f t="shared" si="29"/>
        <v>1.5423480000000003</v>
      </c>
      <c r="T94" s="11"/>
      <c r="U94" s="27"/>
    </row>
    <row r="95" spans="1:21" s="15" customFormat="1" ht="16.5" customHeight="1" x14ac:dyDescent="0.2">
      <c r="A95" s="295">
        <v>40617</v>
      </c>
      <c r="B95" s="116">
        <v>11.151999999999999</v>
      </c>
      <c r="C95" s="95">
        <f t="shared" si="21"/>
        <v>10.184048000000001</v>
      </c>
      <c r="D95" s="95">
        <v>2.1</v>
      </c>
      <c r="E95" s="95">
        <v>1.4</v>
      </c>
      <c r="F95" s="163">
        <v>163.452</v>
      </c>
      <c r="G95" s="116">
        <f t="shared" si="22"/>
        <v>0.16345199999999999</v>
      </c>
      <c r="H95" s="163">
        <v>104.5</v>
      </c>
      <c r="I95" s="263">
        <v>667.03200000000004</v>
      </c>
      <c r="J95" s="261">
        <f t="shared" si="23"/>
        <v>0.66703200000000007</v>
      </c>
      <c r="K95" s="116">
        <f t="shared" si="24"/>
        <v>0.1045</v>
      </c>
      <c r="L95" s="163">
        <v>0</v>
      </c>
      <c r="M95" s="95">
        <f t="shared" si="25"/>
        <v>0</v>
      </c>
      <c r="N95" s="123">
        <f t="shared" si="26"/>
        <v>0</v>
      </c>
      <c r="O95" s="164">
        <f t="shared" si="27"/>
        <v>0.70000000000000018</v>
      </c>
      <c r="P95" s="165">
        <v>9.98</v>
      </c>
      <c r="Q95" s="178">
        <f t="shared" si="28"/>
        <v>0.86345200000000011</v>
      </c>
      <c r="R95" s="178">
        <f t="shared" si="20"/>
        <v>0.66703200000000007</v>
      </c>
      <c r="S95" s="91">
        <f t="shared" si="29"/>
        <v>1.5304840000000002</v>
      </c>
      <c r="T95" s="11"/>
      <c r="U95" s="27"/>
    </row>
    <row r="96" spans="1:21" s="15" customFormat="1" ht="16.5" customHeight="1" x14ac:dyDescent="0.2">
      <c r="A96" s="295">
        <v>40618</v>
      </c>
      <c r="B96" s="116">
        <v>10.827999999999999</v>
      </c>
      <c r="C96" s="95">
        <f t="shared" si="21"/>
        <v>9.8754039999999996</v>
      </c>
      <c r="D96" s="95">
        <v>2.1</v>
      </c>
      <c r="E96" s="95">
        <v>1.4</v>
      </c>
      <c r="F96" s="163">
        <v>155.596</v>
      </c>
      <c r="G96" s="116">
        <f t="shared" si="22"/>
        <v>0.15559600000000001</v>
      </c>
      <c r="H96" s="163">
        <v>97</v>
      </c>
      <c r="I96" s="263">
        <v>438.303</v>
      </c>
      <c r="J96" s="261">
        <f t="shared" si="23"/>
        <v>0.438303</v>
      </c>
      <c r="K96" s="116">
        <f t="shared" si="24"/>
        <v>9.7000000000000003E-2</v>
      </c>
      <c r="L96" s="163">
        <v>0</v>
      </c>
      <c r="M96" s="95">
        <f t="shared" si="25"/>
        <v>0</v>
      </c>
      <c r="N96" s="123">
        <f t="shared" si="26"/>
        <v>0</v>
      </c>
      <c r="O96" s="164">
        <f t="shared" si="27"/>
        <v>0.70000000000000018</v>
      </c>
      <c r="P96" s="165">
        <v>10.119999999999999</v>
      </c>
      <c r="Q96" s="178">
        <f t="shared" si="28"/>
        <v>0.85559600000000025</v>
      </c>
      <c r="R96" s="178">
        <f t="shared" si="20"/>
        <v>0.438303</v>
      </c>
      <c r="S96" s="91">
        <f t="shared" si="29"/>
        <v>1.2938990000000001</v>
      </c>
      <c r="T96" s="11"/>
      <c r="U96" s="27"/>
    </row>
    <row r="97" spans="1:21" s="15" customFormat="1" ht="16.5" customHeight="1" x14ac:dyDescent="0.2">
      <c r="A97" s="295">
        <v>40619</v>
      </c>
      <c r="B97" s="116">
        <v>11.569000000000001</v>
      </c>
      <c r="C97" s="95">
        <f t="shared" si="21"/>
        <v>10.612189999999998</v>
      </c>
      <c r="D97" s="95">
        <v>2.1</v>
      </c>
      <c r="E97" s="95">
        <v>1.4</v>
      </c>
      <c r="F97" s="163">
        <v>160.31</v>
      </c>
      <c r="G97" s="116">
        <f t="shared" si="22"/>
        <v>0.16031000000000001</v>
      </c>
      <c r="H97" s="163">
        <v>96.5</v>
      </c>
      <c r="I97" s="263">
        <v>662.697</v>
      </c>
      <c r="J97" s="261">
        <f t="shared" si="23"/>
        <v>0.66269699999999998</v>
      </c>
      <c r="K97" s="116">
        <f t="shared" si="24"/>
        <v>9.6500000000000002E-2</v>
      </c>
      <c r="L97" s="163">
        <v>0</v>
      </c>
      <c r="M97" s="95">
        <f t="shared" si="25"/>
        <v>0</v>
      </c>
      <c r="N97" s="123">
        <f t="shared" si="26"/>
        <v>0</v>
      </c>
      <c r="O97" s="164">
        <f t="shared" si="27"/>
        <v>0.70000000000000018</v>
      </c>
      <c r="P97" s="165">
        <v>9.9700000000000006</v>
      </c>
      <c r="Q97" s="178">
        <f t="shared" si="28"/>
        <v>0.86031000000000013</v>
      </c>
      <c r="R97" s="178">
        <f t="shared" si="20"/>
        <v>0.66269699999999998</v>
      </c>
      <c r="S97" s="91">
        <f t="shared" si="29"/>
        <v>1.5230070000000002</v>
      </c>
      <c r="T97" s="11"/>
      <c r="U97" s="27"/>
    </row>
    <row r="98" spans="1:21" s="15" customFormat="1" ht="16.5" customHeight="1" x14ac:dyDescent="0.2">
      <c r="A98" s="295">
        <v>40620</v>
      </c>
      <c r="B98" s="116">
        <v>11.491</v>
      </c>
      <c r="C98" s="95">
        <f t="shared" si="21"/>
        <v>10.531745999999998</v>
      </c>
      <c r="D98" s="95">
        <v>2.1</v>
      </c>
      <c r="E98" s="95">
        <v>1.4</v>
      </c>
      <c r="F98" s="163">
        <v>165.92099999999999</v>
      </c>
      <c r="G98" s="116">
        <f t="shared" si="22"/>
        <v>0.16592099999999999</v>
      </c>
      <c r="H98" s="163">
        <v>93.332999999999998</v>
      </c>
      <c r="I98" s="263">
        <v>662.48400000000004</v>
      </c>
      <c r="J98" s="261">
        <f t="shared" si="23"/>
        <v>0.66248400000000007</v>
      </c>
      <c r="K98" s="116">
        <f t="shared" si="24"/>
        <v>9.3332999999999999E-2</v>
      </c>
      <c r="L98" s="163">
        <v>0</v>
      </c>
      <c r="M98" s="95">
        <f t="shared" si="25"/>
        <v>0</v>
      </c>
      <c r="N98" s="123">
        <f t="shared" si="26"/>
        <v>0</v>
      </c>
      <c r="O98" s="164">
        <f t="shared" si="27"/>
        <v>0.70000000000000018</v>
      </c>
      <c r="P98" s="165">
        <v>9.39</v>
      </c>
      <c r="Q98" s="178">
        <f t="shared" si="28"/>
        <v>0.86592100000000016</v>
      </c>
      <c r="R98" s="178">
        <f t="shared" si="20"/>
        <v>0.66248400000000007</v>
      </c>
      <c r="S98" s="91">
        <f t="shared" si="29"/>
        <v>1.5284050000000002</v>
      </c>
      <c r="T98" s="11"/>
      <c r="U98" s="27"/>
    </row>
    <row r="99" spans="1:21" s="15" customFormat="1" ht="16.5" customHeight="1" x14ac:dyDescent="0.2">
      <c r="A99" s="295">
        <v>40621</v>
      </c>
      <c r="B99" s="116">
        <v>11.510999999999999</v>
      </c>
      <c r="C99" s="95">
        <f t="shared" si="21"/>
        <v>10.548714</v>
      </c>
      <c r="D99" s="95">
        <v>2.1</v>
      </c>
      <c r="E99" s="95">
        <v>1.4</v>
      </c>
      <c r="F99" s="163">
        <v>172.953</v>
      </c>
      <c r="G99" s="116">
        <f t="shared" si="22"/>
        <v>0.172953</v>
      </c>
      <c r="H99" s="163">
        <v>89.332999999999998</v>
      </c>
      <c r="I99" s="263">
        <v>434.66699999999997</v>
      </c>
      <c r="J99" s="261">
        <f t="shared" si="23"/>
        <v>0.43466699999999997</v>
      </c>
      <c r="K99" s="116">
        <f t="shared" si="24"/>
        <v>8.9332999999999996E-2</v>
      </c>
      <c r="L99" s="163">
        <v>0</v>
      </c>
      <c r="M99" s="95">
        <f t="shared" si="25"/>
        <v>0</v>
      </c>
      <c r="N99" s="123">
        <f t="shared" si="26"/>
        <v>0</v>
      </c>
      <c r="O99" s="164">
        <f t="shared" si="27"/>
        <v>0.70000000000000018</v>
      </c>
      <c r="P99" s="165">
        <v>9.7200000000000006</v>
      </c>
      <c r="Q99" s="178">
        <f t="shared" si="28"/>
        <v>0.8729530000000002</v>
      </c>
      <c r="R99" s="178">
        <f t="shared" si="20"/>
        <v>0.43466699999999997</v>
      </c>
      <c r="S99" s="91">
        <f t="shared" si="29"/>
        <v>1.3076200000000002</v>
      </c>
      <c r="T99" s="11"/>
      <c r="U99" s="27"/>
    </row>
    <row r="100" spans="1:21" s="15" customFormat="1" ht="16.5" customHeight="1" x14ac:dyDescent="0.2">
      <c r="A100" s="295">
        <v>40622</v>
      </c>
      <c r="B100" s="116">
        <v>11.311999999999999</v>
      </c>
      <c r="C100" s="95">
        <f t="shared" si="21"/>
        <v>10.351544000000001</v>
      </c>
      <c r="D100" s="95">
        <v>2.1</v>
      </c>
      <c r="E100" s="95">
        <v>1.4</v>
      </c>
      <c r="F100" s="163">
        <v>175.12299999999999</v>
      </c>
      <c r="G100" s="116">
        <f t="shared" si="22"/>
        <v>0.175123</v>
      </c>
      <c r="H100" s="163">
        <v>85.332999999999998</v>
      </c>
      <c r="I100" s="263">
        <v>526.26400000000001</v>
      </c>
      <c r="J100" s="261">
        <f t="shared" si="23"/>
        <v>0.52626400000000007</v>
      </c>
      <c r="K100" s="116">
        <f t="shared" si="24"/>
        <v>8.5332999999999992E-2</v>
      </c>
      <c r="L100" s="163">
        <v>0</v>
      </c>
      <c r="M100" s="95">
        <f t="shared" si="25"/>
        <v>0</v>
      </c>
      <c r="N100" s="123">
        <f t="shared" si="26"/>
        <v>0</v>
      </c>
      <c r="O100" s="164">
        <f t="shared" si="27"/>
        <v>0.70000000000000018</v>
      </c>
      <c r="P100" s="165">
        <v>9.49</v>
      </c>
      <c r="Q100" s="178">
        <f t="shared" si="28"/>
        <v>0.87512300000000021</v>
      </c>
      <c r="R100" s="178">
        <f t="shared" si="20"/>
        <v>0.52626400000000007</v>
      </c>
      <c r="S100" s="91">
        <f t="shared" si="29"/>
        <v>1.4013870000000002</v>
      </c>
      <c r="T100" s="11"/>
      <c r="U100" s="27"/>
    </row>
    <row r="101" spans="1:21" s="15" customFormat="1" ht="16.5" customHeight="1" x14ac:dyDescent="0.2">
      <c r="A101" s="295">
        <v>40623</v>
      </c>
      <c r="B101" s="116">
        <v>12.516999999999999</v>
      </c>
      <c r="C101" s="95">
        <f t="shared" si="21"/>
        <v>11.554568</v>
      </c>
      <c r="D101" s="95">
        <v>2.1</v>
      </c>
      <c r="E101" s="95">
        <v>1.4</v>
      </c>
      <c r="F101" s="163">
        <v>178.26499999999999</v>
      </c>
      <c r="G101" s="116">
        <f t="shared" si="22"/>
        <v>0.17826499999999998</v>
      </c>
      <c r="H101" s="163">
        <v>84.167000000000002</v>
      </c>
      <c r="I101" s="263">
        <v>549.28200000000004</v>
      </c>
      <c r="J101" s="261">
        <f t="shared" si="23"/>
        <v>0.54928200000000005</v>
      </c>
      <c r="K101" s="116">
        <f t="shared" si="24"/>
        <v>8.4167000000000006E-2</v>
      </c>
      <c r="L101" s="163">
        <v>0</v>
      </c>
      <c r="M101" s="95">
        <f t="shared" si="25"/>
        <v>0</v>
      </c>
      <c r="N101" s="123">
        <f t="shared" si="26"/>
        <v>0</v>
      </c>
      <c r="O101" s="164">
        <f t="shared" si="27"/>
        <v>0.70000000000000018</v>
      </c>
      <c r="P101" s="165">
        <v>9.9600000000000009</v>
      </c>
      <c r="Q101" s="178">
        <f t="shared" si="28"/>
        <v>0.87826500000000018</v>
      </c>
      <c r="R101" s="178">
        <f t="shared" si="20"/>
        <v>0.54928200000000005</v>
      </c>
      <c r="S101" s="91">
        <f t="shared" si="29"/>
        <v>1.4275470000000001</v>
      </c>
      <c r="T101" s="11"/>
      <c r="U101" s="27"/>
    </row>
    <row r="102" spans="1:21" s="15" customFormat="1" ht="16.5" customHeight="1" x14ac:dyDescent="0.2">
      <c r="A102" s="295">
        <v>40624</v>
      </c>
      <c r="B102" s="116">
        <v>12.083</v>
      </c>
      <c r="C102" s="95">
        <f t="shared" si="21"/>
        <v>11.136771</v>
      </c>
      <c r="D102" s="95">
        <v>2.1</v>
      </c>
      <c r="E102" s="95">
        <v>1.4</v>
      </c>
      <c r="F102" s="163">
        <v>172.72900000000001</v>
      </c>
      <c r="G102" s="116">
        <f t="shared" si="22"/>
        <v>0.17272900000000002</v>
      </c>
      <c r="H102" s="163">
        <v>73.5</v>
      </c>
      <c r="I102" s="263">
        <v>502.40199999999999</v>
      </c>
      <c r="J102" s="261">
        <f t="shared" si="23"/>
        <v>0.50240200000000002</v>
      </c>
      <c r="K102" s="116">
        <f t="shared" si="24"/>
        <v>7.3499999999999996E-2</v>
      </c>
      <c r="L102" s="163">
        <v>0</v>
      </c>
      <c r="M102" s="95">
        <f t="shared" si="25"/>
        <v>0</v>
      </c>
      <c r="N102" s="123">
        <f t="shared" si="26"/>
        <v>0</v>
      </c>
      <c r="O102" s="164">
        <f t="shared" si="27"/>
        <v>0.70000000000000018</v>
      </c>
      <c r="P102" s="165">
        <v>10.050000000000001</v>
      </c>
      <c r="Q102" s="178">
        <f t="shared" si="28"/>
        <v>0.8727290000000002</v>
      </c>
      <c r="R102" s="178">
        <f t="shared" si="20"/>
        <v>0.50240200000000002</v>
      </c>
      <c r="S102" s="91">
        <f t="shared" si="29"/>
        <v>1.3751310000000001</v>
      </c>
      <c r="T102" s="11"/>
      <c r="U102" s="27"/>
    </row>
    <row r="103" spans="1:21" s="15" customFormat="1" ht="16.5" customHeight="1" x14ac:dyDescent="0.2">
      <c r="A103" s="295">
        <v>40625</v>
      </c>
      <c r="B103" s="116">
        <v>12.202</v>
      </c>
      <c r="C103" s="95">
        <f t="shared" si="21"/>
        <v>11.261064000000001</v>
      </c>
      <c r="D103" s="95">
        <v>2.1</v>
      </c>
      <c r="E103" s="95">
        <v>1.4</v>
      </c>
      <c r="F103" s="163">
        <v>173.10300000000001</v>
      </c>
      <c r="G103" s="116">
        <f t="shared" si="22"/>
        <v>0.17310300000000001</v>
      </c>
      <c r="H103" s="163">
        <v>67.832999999999998</v>
      </c>
      <c r="I103" s="263">
        <v>362.76100000000002</v>
      </c>
      <c r="J103" s="261">
        <f t="shared" si="23"/>
        <v>0.362761</v>
      </c>
      <c r="K103" s="116">
        <f t="shared" si="24"/>
        <v>6.7833000000000004E-2</v>
      </c>
      <c r="L103" s="163">
        <v>0</v>
      </c>
      <c r="M103" s="95">
        <f t="shared" si="25"/>
        <v>0</v>
      </c>
      <c r="N103" s="123">
        <f t="shared" si="26"/>
        <v>0</v>
      </c>
      <c r="O103" s="164">
        <f t="shared" si="27"/>
        <v>0.70000000000000018</v>
      </c>
      <c r="P103" s="165">
        <v>9.6999999999999993</v>
      </c>
      <c r="Q103" s="178">
        <f t="shared" si="28"/>
        <v>0.87310300000000018</v>
      </c>
      <c r="R103" s="178">
        <f t="shared" si="20"/>
        <v>0.362761</v>
      </c>
      <c r="S103" s="91">
        <f t="shared" si="29"/>
        <v>1.2358640000000003</v>
      </c>
      <c r="T103" s="11"/>
      <c r="U103" s="27"/>
    </row>
    <row r="104" spans="1:21" s="15" customFormat="1" ht="16.5" customHeight="1" x14ac:dyDescent="0.2">
      <c r="A104" s="295">
        <v>40626</v>
      </c>
      <c r="B104" s="116">
        <v>11.39</v>
      </c>
      <c r="C104" s="95">
        <f t="shared" si="21"/>
        <v>10.460128999999998</v>
      </c>
      <c r="D104" s="95">
        <v>2.1</v>
      </c>
      <c r="E104" s="95">
        <v>1.4</v>
      </c>
      <c r="F104" s="163">
        <v>159.03800000000001</v>
      </c>
      <c r="G104" s="116">
        <f t="shared" si="22"/>
        <v>0.15903800000000001</v>
      </c>
      <c r="H104" s="163">
        <v>70.832999999999998</v>
      </c>
      <c r="I104" s="263">
        <v>432.41399999999999</v>
      </c>
      <c r="J104" s="261">
        <f t="shared" si="23"/>
        <v>0.43241399999999997</v>
      </c>
      <c r="K104" s="116">
        <f t="shared" si="24"/>
        <v>7.0832999999999993E-2</v>
      </c>
      <c r="L104" s="163">
        <v>0</v>
      </c>
      <c r="M104" s="95">
        <f t="shared" si="25"/>
        <v>0</v>
      </c>
      <c r="N104" s="123">
        <f t="shared" si="26"/>
        <v>0</v>
      </c>
      <c r="O104" s="164">
        <f t="shared" si="27"/>
        <v>0.70000000000000018</v>
      </c>
      <c r="P104" s="165">
        <v>10.11</v>
      </c>
      <c r="Q104" s="178">
        <f t="shared" si="28"/>
        <v>0.85903800000000019</v>
      </c>
      <c r="R104" s="178">
        <f t="shared" si="20"/>
        <v>0.43241399999999997</v>
      </c>
      <c r="S104" s="91">
        <f t="shared" si="29"/>
        <v>1.291452</v>
      </c>
      <c r="T104" s="11"/>
      <c r="U104" s="27"/>
    </row>
    <row r="105" spans="1:21" s="15" customFormat="1" ht="16.5" customHeight="1" x14ac:dyDescent="0.2">
      <c r="A105" s="295">
        <v>40627</v>
      </c>
      <c r="B105" s="116">
        <v>11.189</v>
      </c>
      <c r="C105" s="95">
        <f t="shared" si="21"/>
        <v>10.248415999999999</v>
      </c>
      <c r="D105" s="95">
        <v>2.1</v>
      </c>
      <c r="E105" s="95">
        <v>1.4</v>
      </c>
      <c r="F105" s="163">
        <v>167.417</v>
      </c>
      <c r="G105" s="116">
        <f t="shared" si="22"/>
        <v>0.16741700000000001</v>
      </c>
      <c r="H105" s="163">
        <v>73.167000000000002</v>
      </c>
      <c r="I105" s="263">
        <v>475.05599999999998</v>
      </c>
      <c r="J105" s="261">
        <f t="shared" si="23"/>
        <v>0.47505599999999998</v>
      </c>
      <c r="K105" s="116">
        <f t="shared" si="24"/>
        <v>7.3166999999999996E-2</v>
      </c>
      <c r="L105" s="163">
        <v>0</v>
      </c>
      <c r="M105" s="95">
        <f t="shared" si="25"/>
        <v>0</v>
      </c>
      <c r="N105" s="123">
        <f t="shared" si="26"/>
        <v>0</v>
      </c>
      <c r="O105" s="164">
        <f t="shared" si="27"/>
        <v>0.70000000000000018</v>
      </c>
      <c r="P105" s="165">
        <v>9.42</v>
      </c>
      <c r="Q105" s="178">
        <f t="shared" si="28"/>
        <v>0.86741700000000022</v>
      </c>
      <c r="R105" s="178">
        <f t="shared" si="20"/>
        <v>0.47505599999999998</v>
      </c>
      <c r="S105" s="91">
        <f t="shared" si="29"/>
        <v>1.3424730000000002</v>
      </c>
      <c r="T105" s="11"/>
      <c r="U105" s="27"/>
    </row>
    <row r="106" spans="1:21" s="15" customFormat="1" ht="16.5" customHeight="1" x14ac:dyDescent="0.2">
      <c r="A106" s="295">
        <v>40628</v>
      </c>
      <c r="B106" s="116">
        <v>10.356999999999999</v>
      </c>
      <c r="C106" s="95">
        <f t="shared" si="21"/>
        <v>9.425218000000001</v>
      </c>
      <c r="D106" s="95">
        <v>2.1</v>
      </c>
      <c r="E106" s="95">
        <v>1.4</v>
      </c>
      <c r="F106" s="163">
        <v>161.28200000000001</v>
      </c>
      <c r="G106" s="116">
        <f t="shared" si="22"/>
        <v>0.16128200000000001</v>
      </c>
      <c r="H106" s="163">
        <v>70.5</v>
      </c>
      <c r="I106" s="263">
        <v>416.92200000000003</v>
      </c>
      <c r="J106" s="261">
        <f t="shared" si="23"/>
        <v>0.41692200000000001</v>
      </c>
      <c r="K106" s="116">
        <f t="shared" si="24"/>
        <v>7.0499999999999993E-2</v>
      </c>
      <c r="L106" s="163">
        <v>0</v>
      </c>
      <c r="M106" s="95">
        <f t="shared" si="25"/>
        <v>0</v>
      </c>
      <c r="N106" s="123">
        <f t="shared" si="26"/>
        <v>0</v>
      </c>
      <c r="O106" s="164">
        <f t="shared" si="27"/>
        <v>0.70000000000000018</v>
      </c>
      <c r="P106" s="165">
        <v>9.06</v>
      </c>
      <c r="Q106" s="178">
        <f t="shared" si="28"/>
        <v>0.86128200000000021</v>
      </c>
      <c r="R106" s="178">
        <f t="shared" si="20"/>
        <v>0.41692200000000001</v>
      </c>
      <c r="S106" s="91">
        <f t="shared" si="29"/>
        <v>1.2782040000000001</v>
      </c>
      <c r="T106" s="11"/>
      <c r="U106" s="27"/>
    </row>
    <row r="107" spans="1:21" s="15" customFormat="1" ht="16.5" customHeight="1" x14ac:dyDescent="0.2">
      <c r="A107" s="295">
        <v>40629</v>
      </c>
      <c r="B107" s="116">
        <v>11.034000000000001</v>
      </c>
      <c r="C107" s="95">
        <f t="shared" si="21"/>
        <v>10.100573000000001</v>
      </c>
      <c r="D107" s="95">
        <v>2.1</v>
      </c>
      <c r="E107" s="95">
        <v>1.4</v>
      </c>
      <c r="F107" s="163">
        <v>166.59399999999999</v>
      </c>
      <c r="G107" s="116">
        <f t="shared" si="22"/>
        <v>0.16659399999999999</v>
      </c>
      <c r="H107" s="163">
        <v>66.832999999999998</v>
      </c>
      <c r="I107" s="263">
        <v>413.601</v>
      </c>
      <c r="J107" s="261">
        <f t="shared" si="23"/>
        <v>0.413601</v>
      </c>
      <c r="K107" s="116">
        <f t="shared" si="24"/>
        <v>6.6833000000000004E-2</v>
      </c>
      <c r="L107" s="163">
        <v>0</v>
      </c>
      <c r="M107" s="95">
        <f t="shared" si="25"/>
        <v>0</v>
      </c>
      <c r="N107" s="123">
        <f t="shared" si="26"/>
        <v>0</v>
      </c>
      <c r="O107" s="164">
        <f t="shared" si="27"/>
        <v>0.70000000000000018</v>
      </c>
      <c r="P107" s="165">
        <v>9.61</v>
      </c>
      <c r="Q107" s="178">
        <f t="shared" si="28"/>
        <v>0.8665940000000002</v>
      </c>
      <c r="R107" s="178">
        <f t="shared" si="20"/>
        <v>0.413601</v>
      </c>
      <c r="S107" s="91">
        <f t="shared" si="29"/>
        <v>1.2801950000000002</v>
      </c>
      <c r="T107" s="11"/>
      <c r="U107" s="27"/>
    </row>
    <row r="108" spans="1:21" s="15" customFormat="1" ht="16.5" customHeight="1" x14ac:dyDescent="0.2">
      <c r="A108" s="295">
        <v>40630</v>
      </c>
      <c r="B108" s="116">
        <v>11.895</v>
      </c>
      <c r="C108" s="95">
        <f>B108-G108-K108-O108</f>
        <v>10.954549</v>
      </c>
      <c r="D108" s="95">
        <v>2.1</v>
      </c>
      <c r="E108" s="95">
        <v>1.4</v>
      </c>
      <c r="F108" s="163">
        <v>167.11799999999999</v>
      </c>
      <c r="G108" s="116">
        <f t="shared" si="22"/>
        <v>0.16711799999999999</v>
      </c>
      <c r="H108" s="163">
        <v>73.332999999999998</v>
      </c>
      <c r="I108" s="263">
        <v>413.57100000000003</v>
      </c>
      <c r="J108" s="261">
        <f t="shared" si="23"/>
        <v>0.41357100000000002</v>
      </c>
      <c r="K108" s="116">
        <f t="shared" si="24"/>
        <v>7.3332999999999995E-2</v>
      </c>
      <c r="L108" s="163">
        <v>0</v>
      </c>
      <c r="M108" s="95">
        <f t="shared" si="25"/>
        <v>0</v>
      </c>
      <c r="N108" s="123">
        <f t="shared" si="26"/>
        <v>0</v>
      </c>
      <c r="O108" s="164">
        <f>D108-E108</f>
        <v>0.70000000000000018</v>
      </c>
      <c r="P108" s="165">
        <v>9.73</v>
      </c>
      <c r="Q108" s="178">
        <f>G108+N108+O108</f>
        <v>0.86711800000000017</v>
      </c>
      <c r="R108" s="178">
        <f t="shared" si="20"/>
        <v>0.41357100000000002</v>
      </c>
      <c r="S108" s="91">
        <f t="shared" si="29"/>
        <v>1.2806890000000002</v>
      </c>
      <c r="T108" s="11"/>
      <c r="U108" s="27"/>
    </row>
    <row r="109" spans="1:21" s="15" customFormat="1" ht="16.5" customHeight="1" x14ac:dyDescent="0.2">
      <c r="A109" s="295">
        <v>40631</v>
      </c>
      <c r="B109" s="116">
        <v>11.930999999999999</v>
      </c>
      <c r="C109" s="95">
        <f>B109-G109-K109-O109</f>
        <v>10.984262999999999</v>
      </c>
      <c r="D109" s="95">
        <v>2.1</v>
      </c>
      <c r="E109" s="95">
        <v>1.4</v>
      </c>
      <c r="F109" s="163">
        <v>166.07</v>
      </c>
      <c r="G109" s="116">
        <f t="shared" si="22"/>
        <v>0.16607</v>
      </c>
      <c r="H109" s="163">
        <v>80.667000000000002</v>
      </c>
      <c r="I109" s="263">
        <v>472.44600000000003</v>
      </c>
      <c r="J109" s="261">
        <f t="shared" si="23"/>
        <v>0.47244600000000003</v>
      </c>
      <c r="K109" s="116">
        <f t="shared" si="24"/>
        <v>8.0667000000000003E-2</v>
      </c>
      <c r="L109" s="163">
        <v>0</v>
      </c>
      <c r="M109" s="95">
        <f t="shared" si="25"/>
        <v>0</v>
      </c>
      <c r="N109" s="123">
        <f t="shared" si="26"/>
        <v>0</v>
      </c>
      <c r="O109" s="164">
        <f>D109-E109</f>
        <v>0.70000000000000018</v>
      </c>
      <c r="P109" s="165">
        <v>9.49</v>
      </c>
      <c r="Q109" s="178">
        <f>G109+N109+O109</f>
        <v>0.86607000000000012</v>
      </c>
      <c r="R109" s="178">
        <f t="shared" si="20"/>
        <v>0.47244600000000003</v>
      </c>
      <c r="S109" s="91">
        <f t="shared" si="29"/>
        <v>1.3385160000000003</v>
      </c>
      <c r="T109" s="11"/>
      <c r="U109" s="27"/>
    </row>
    <row r="110" spans="1:21" s="15" customFormat="1" ht="16.5" customHeight="1" x14ac:dyDescent="0.2">
      <c r="A110" s="295">
        <v>40632</v>
      </c>
      <c r="B110" s="116">
        <v>11.595000000000001</v>
      </c>
      <c r="C110" s="95">
        <f>B110-G110-K110-O110</f>
        <v>10.654722</v>
      </c>
      <c r="D110" s="95">
        <v>2.1</v>
      </c>
      <c r="E110" s="95">
        <v>1.4</v>
      </c>
      <c r="F110" s="163">
        <v>162.77799999999999</v>
      </c>
      <c r="G110" s="116">
        <f t="shared" si="22"/>
        <v>0.16277799999999998</v>
      </c>
      <c r="H110" s="163">
        <v>77.5</v>
      </c>
      <c r="I110" s="263">
        <v>419.65499999999997</v>
      </c>
      <c r="J110" s="261">
        <f t="shared" si="23"/>
        <v>0.419655</v>
      </c>
      <c r="K110" s="116">
        <f t="shared" si="24"/>
        <v>7.7499999999999999E-2</v>
      </c>
      <c r="L110" s="163">
        <v>0</v>
      </c>
      <c r="M110" s="95">
        <f t="shared" si="25"/>
        <v>0</v>
      </c>
      <c r="N110" s="123">
        <f t="shared" si="26"/>
        <v>0</v>
      </c>
      <c r="O110" s="164">
        <f>D110-E110</f>
        <v>0.70000000000000018</v>
      </c>
      <c r="P110" s="165">
        <v>11.15</v>
      </c>
      <c r="Q110" s="178">
        <f>G110+N110+O110</f>
        <v>0.86277800000000016</v>
      </c>
      <c r="R110" s="178">
        <f t="shared" si="20"/>
        <v>0.419655</v>
      </c>
      <c r="S110" s="91">
        <f t="shared" si="29"/>
        <v>1.2824330000000002</v>
      </c>
      <c r="T110" s="11"/>
      <c r="U110" s="27"/>
    </row>
    <row r="111" spans="1:21" s="15" customFormat="1" ht="16.5" customHeight="1" thickBot="1" x14ac:dyDescent="0.25">
      <c r="A111" s="296">
        <v>40633</v>
      </c>
      <c r="B111" s="152">
        <v>11.173999999999999</v>
      </c>
      <c r="C111" s="153">
        <f t="shared" si="21"/>
        <v>10.229613000000001</v>
      </c>
      <c r="D111" s="153">
        <v>2.1</v>
      </c>
      <c r="E111" s="153">
        <v>1.4</v>
      </c>
      <c r="F111" s="250">
        <v>162.554</v>
      </c>
      <c r="G111" s="152">
        <f t="shared" si="22"/>
        <v>0.162554</v>
      </c>
      <c r="H111" s="250">
        <v>81.832999999999998</v>
      </c>
      <c r="I111" s="290">
        <v>427.983</v>
      </c>
      <c r="J111" s="297">
        <f t="shared" si="23"/>
        <v>0.427983</v>
      </c>
      <c r="K111" s="152">
        <f t="shared" si="24"/>
        <v>8.1833000000000003E-2</v>
      </c>
      <c r="L111" s="250">
        <v>0</v>
      </c>
      <c r="M111" s="153">
        <f t="shared" si="25"/>
        <v>0</v>
      </c>
      <c r="N111" s="156">
        <f t="shared" si="26"/>
        <v>0</v>
      </c>
      <c r="O111" s="169">
        <f t="shared" si="27"/>
        <v>0.70000000000000018</v>
      </c>
      <c r="P111" s="170">
        <v>11.5</v>
      </c>
      <c r="Q111" s="190">
        <f t="shared" si="28"/>
        <v>0.86255400000000015</v>
      </c>
      <c r="R111" s="190">
        <f t="shared" si="20"/>
        <v>0.427983</v>
      </c>
      <c r="S111" s="298">
        <f t="shared" si="29"/>
        <v>1.290537</v>
      </c>
      <c r="T111" s="11"/>
      <c r="U111" s="27"/>
    </row>
    <row r="112" spans="1:21" s="15" customFormat="1" ht="11.25" x14ac:dyDescent="0.2">
      <c r="A112" s="35"/>
      <c r="B112" s="66"/>
      <c r="C112" s="10"/>
      <c r="D112" s="10"/>
      <c r="E112" s="13"/>
      <c r="F112" s="10"/>
      <c r="G112" s="115"/>
      <c r="H112" s="36"/>
      <c r="I112" s="36"/>
      <c r="J112" s="36"/>
      <c r="K112" s="36"/>
      <c r="L112" s="36"/>
      <c r="M112" s="36"/>
      <c r="N112" s="10"/>
      <c r="O112" s="13"/>
      <c r="P112" s="13"/>
      <c r="Q112" s="11"/>
      <c r="R112" s="11"/>
      <c r="S112" s="11"/>
      <c r="T112" s="11"/>
      <c r="U112" s="27"/>
    </row>
    <row r="113" spans="1:21" s="15" customFormat="1" ht="11.25" x14ac:dyDescent="0.2">
      <c r="A113" s="35"/>
      <c r="B113" s="66"/>
      <c r="C113" s="10"/>
      <c r="D113" s="10"/>
      <c r="E113" s="13"/>
      <c r="F113" s="10"/>
      <c r="G113" s="115"/>
      <c r="H113" s="36"/>
      <c r="I113" s="36"/>
      <c r="J113" s="36"/>
      <c r="K113" s="36"/>
      <c r="L113" s="36"/>
      <c r="M113" s="36"/>
      <c r="N113" s="10"/>
      <c r="O113" s="13"/>
      <c r="P113" s="13"/>
      <c r="Q113" s="11"/>
      <c r="R113" s="11"/>
      <c r="S113" s="11"/>
      <c r="T113" s="11"/>
      <c r="U113" s="27"/>
    </row>
    <row r="114" spans="1:21" s="15" customFormat="1" ht="11.25" x14ac:dyDescent="0.2">
      <c r="A114" s="35"/>
      <c r="B114" s="66"/>
      <c r="C114" s="10"/>
      <c r="D114" s="10"/>
      <c r="E114" s="13"/>
      <c r="F114" s="10"/>
      <c r="G114" s="115"/>
      <c r="H114" s="36"/>
      <c r="I114" s="36"/>
      <c r="J114" s="36"/>
      <c r="K114" s="36"/>
      <c r="L114" s="36"/>
      <c r="M114" s="36"/>
      <c r="N114" s="10"/>
      <c r="O114" s="13"/>
      <c r="P114" s="13"/>
      <c r="Q114" s="11"/>
      <c r="R114" s="11"/>
      <c r="S114" s="11"/>
      <c r="T114" s="11"/>
      <c r="U114" s="27"/>
    </row>
    <row r="115" spans="1:21" s="15" customFormat="1" ht="12" thickBot="1" x14ac:dyDescent="0.25">
      <c r="A115" s="35"/>
      <c r="B115" s="66"/>
      <c r="C115" s="10"/>
      <c r="D115" s="10"/>
      <c r="E115" s="13"/>
      <c r="F115" s="10"/>
      <c r="G115" s="115"/>
      <c r="H115" s="36"/>
      <c r="I115" s="36"/>
      <c r="J115" s="36"/>
      <c r="K115" s="36"/>
      <c r="L115" s="36"/>
      <c r="M115" s="36"/>
      <c r="N115" s="10"/>
      <c r="O115" s="13"/>
      <c r="P115" s="13"/>
      <c r="Q115" s="11"/>
      <c r="R115" s="11"/>
      <c r="S115" s="11"/>
      <c r="T115" s="11"/>
      <c r="U115" s="27"/>
    </row>
    <row r="116" spans="1:21" s="15" customFormat="1" ht="36.75" customHeight="1" x14ac:dyDescent="0.2">
      <c r="A116" s="406" t="s">
        <v>0</v>
      </c>
      <c r="B116" s="419" t="s">
        <v>5</v>
      </c>
      <c r="C116" s="406" t="s">
        <v>7</v>
      </c>
      <c r="D116" s="406" t="s">
        <v>9</v>
      </c>
      <c r="E116" s="406" t="s">
        <v>32</v>
      </c>
      <c r="F116" s="406" t="s">
        <v>12</v>
      </c>
      <c r="G116" s="406" t="s">
        <v>12</v>
      </c>
      <c r="H116" s="406" t="s">
        <v>11</v>
      </c>
      <c r="I116" s="243" t="s">
        <v>73</v>
      </c>
      <c r="J116" s="422" t="s">
        <v>82</v>
      </c>
      <c r="K116" s="422" t="s">
        <v>74</v>
      </c>
      <c r="L116" s="422" t="s">
        <v>15</v>
      </c>
      <c r="M116" s="422" t="s">
        <v>75</v>
      </c>
      <c r="N116" s="422" t="s">
        <v>76</v>
      </c>
      <c r="O116" s="431" t="s">
        <v>77</v>
      </c>
      <c r="P116" s="422" t="s">
        <v>78</v>
      </c>
      <c r="Q116" s="422" t="s">
        <v>79</v>
      </c>
      <c r="R116" s="422" t="s">
        <v>80</v>
      </c>
      <c r="S116" s="422" t="s">
        <v>81</v>
      </c>
      <c r="T116" s="11"/>
      <c r="U116" s="27"/>
    </row>
    <row r="117" spans="1:21" s="15" customFormat="1" ht="11.25" customHeight="1" x14ac:dyDescent="0.2">
      <c r="A117" s="407"/>
      <c r="B117" s="420"/>
      <c r="C117" s="407"/>
      <c r="D117" s="413"/>
      <c r="E117" s="413"/>
      <c r="F117" s="413"/>
      <c r="G117" s="413"/>
      <c r="H117" s="407"/>
      <c r="I117" s="244"/>
      <c r="J117" s="423"/>
      <c r="K117" s="423"/>
      <c r="L117" s="423"/>
      <c r="M117" s="423"/>
      <c r="N117" s="423"/>
      <c r="O117" s="432"/>
      <c r="P117" s="425"/>
      <c r="Q117" s="423"/>
      <c r="R117" s="423"/>
      <c r="S117" s="423"/>
      <c r="T117" s="11"/>
      <c r="U117" s="27"/>
    </row>
    <row r="118" spans="1:21" s="15" customFormat="1" ht="12" customHeight="1" thickBot="1" x14ac:dyDescent="0.25">
      <c r="A118" s="415"/>
      <c r="B118" s="421"/>
      <c r="C118" s="408"/>
      <c r="D118" s="414"/>
      <c r="E118" s="414"/>
      <c r="F118" s="414"/>
      <c r="G118" s="414"/>
      <c r="H118" s="408"/>
      <c r="I118" s="245"/>
      <c r="J118" s="424"/>
      <c r="K118" s="424"/>
      <c r="L118" s="424"/>
      <c r="M118" s="424"/>
      <c r="N118" s="427"/>
      <c r="O118" s="433"/>
      <c r="P118" s="426"/>
      <c r="Q118" s="424"/>
      <c r="R118" s="424"/>
      <c r="S118" s="424"/>
      <c r="T118" s="11"/>
      <c r="U118" s="27"/>
    </row>
    <row r="119" spans="1:21" s="15" customFormat="1" ht="16.5" customHeight="1" x14ac:dyDescent="0.2">
      <c r="A119" s="146">
        <v>40634</v>
      </c>
      <c r="B119" s="118">
        <v>11.441000000000001</v>
      </c>
      <c r="C119" s="94">
        <f>B119-G119-K119-O119</f>
        <v>10.402799000000002</v>
      </c>
      <c r="D119" s="119">
        <v>2.4</v>
      </c>
      <c r="E119" s="119">
        <v>1.6</v>
      </c>
      <c r="F119" s="160">
        <v>156.86799999999999</v>
      </c>
      <c r="G119" s="118">
        <f>F119/1000</f>
        <v>0.15686800000000001</v>
      </c>
      <c r="H119" s="160">
        <v>81.332999999999998</v>
      </c>
      <c r="I119" s="288">
        <v>635.97</v>
      </c>
      <c r="J119" s="253">
        <f>I119/1000</f>
        <v>0.63597000000000004</v>
      </c>
      <c r="K119" s="118">
        <f>H119/1000</f>
        <v>8.1333000000000003E-2</v>
      </c>
      <c r="L119" s="299">
        <v>0</v>
      </c>
      <c r="M119" s="119">
        <f>L119/1000</f>
        <v>0</v>
      </c>
      <c r="N119" s="120">
        <f>M119*0.05</f>
        <v>0</v>
      </c>
      <c r="O119" s="121">
        <f>D119-E119</f>
        <v>0.79999999999999982</v>
      </c>
      <c r="P119" s="89">
        <v>11.55</v>
      </c>
      <c r="Q119" s="142">
        <f>G119+N119+O119</f>
        <v>0.95686799999999983</v>
      </c>
      <c r="R119" s="223">
        <f t="shared" ref="R119:R148" si="30">IF(J119&lt;N119, "0.00", J119-N119)</f>
        <v>0.63597000000000004</v>
      </c>
      <c r="S119" s="143">
        <f>Q119+R119</f>
        <v>1.592838</v>
      </c>
      <c r="T119" s="11"/>
      <c r="U119" s="27"/>
    </row>
    <row r="120" spans="1:21" s="15" customFormat="1" ht="16.5" customHeight="1" x14ac:dyDescent="0.2">
      <c r="A120" s="148">
        <v>40635</v>
      </c>
      <c r="B120" s="116">
        <v>10.601000000000001</v>
      </c>
      <c r="C120" s="95">
        <f t="shared" ref="C120:C145" si="31">B120-G120-K120-O120</f>
        <v>9.5589460000000024</v>
      </c>
      <c r="D120" s="95">
        <v>2.4</v>
      </c>
      <c r="E120" s="95">
        <v>1.6</v>
      </c>
      <c r="F120" s="163">
        <v>162.554</v>
      </c>
      <c r="G120" s="116">
        <f t="shared" ref="G120:G148" si="32">F120/1000</f>
        <v>0.162554</v>
      </c>
      <c r="H120" s="163">
        <v>79.5</v>
      </c>
      <c r="I120" s="263">
        <v>424.53300000000002</v>
      </c>
      <c r="J120" s="261">
        <f t="shared" ref="J120:J148" si="33">I120/1000</f>
        <v>0.42453299999999999</v>
      </c>
      <c r="K120" s="116">
        <f t="shared" ref="K120:K148" si="34">H120/1000</f>
        <v>7.9500000000000001E-2</v>
      </c>
      <c r="L120" s="150">
        <v>0</v>
      </c>
      <c r="M120" s="95">
        <f t="shared" ref="M120:M148" si="35">L120/1000</f>
        <v>0</v>
      </c>
      <c r="N120" s="123">
        <f t="shared" ref="N120:N148" si="36">M120*0.05</f>
        <v>0</v>
      </c>
      <c r="O120" s="124">
        <f t="shared" ref="O120:O145" si="37">D120-E120</f>
        <v>0.79999999999999982</v>
      </c>
      <c r="P120" s="73">
        <v>10.56</v>
      </c>
      <c r="Q120" s="144">
        <f t="shared" ref="Q120:Q145" si="38">G120+N120+O120</f>
        <v>0.9625539999999998</v>
      </c>
      <c r="R120" s="178">
        <f t="shared" si="30"/>
        <v>0.42453299999999999</v>
      </c>
      <c r="S120" s="145">
        <f>Q120+R120</f>
        <v>1.3870869999999997</v>
      </c>
      <c r="T120" s="11"/>
      <c r="U120" s="27"/>
    </row>
    <row r="121" spans="1:21" s="15" customFormat="1" ht="16.5" customHeight="1" x14ac:dyDescent="0.2">
      <c r="A121" s="148">
        <v>40636</v>
      </c>
      <c r="B121" s="116">
        <v>11.587999999999999</v>
      </c>
      <c r="C121" s="95">
        <f t="shared" si="31"/>
        <v>10.536270999999999</v>
      </c>
      <c r="D121" s="95">
        <v>2.4</v>
      </c>
      <c r="E121" s="95">
        <v>1.6</v>
      </c>
      <c r="F121" s="163">
        <v>172.72900000000001</v>
      </c>
      <c r="G121" s="116">
        <f t="shared" si="32"/>
        <v>0.17272900000000002</v>
      </c>
      <c r="H121" s="163">
        <v>79</v>
      </c>
      <c r="I121" s="263">
        <v>427.11599999999999</v>
      </c>
      <c r="J121" s="261">
        <f t="shared" si="33"/>
        <v>0.427116</v>
      </c>
      <c r="K121" s="116">
        <f t="shared" si="34"/>
        <v>7.9000000000000001E-2</v>
      </c>
      <c r="L121" s="149">
        <v>0</v>
      </c>
      <c r="M121" s="95">
        <f t="shared" si="35"/>
        <v>0</v>
      </c>
      <c r="N121" s="123">
        <f t="shared" si="36"/>
        <v>0</v>
      </c>
      <c r="O121" s="124">
        <f t="shared" si="37"/>
        <v>0.79999999999999982</v>
      </c>
      <c r="P121" s="73">
        <v>10.43</v>
      </c>
      <c r="Q121" s="144">
        <f t="shared" si="38"/>
        <v>0.97272899999999984</v>
      </c>
      <c r="R121" s="178">
        <f t="shared" si="30"/>
        <v>0.427116</v>
      </c>
      <c r="S121" s="145">
        <f t="shared" ref="S121:S148" si="39">Q121+R121</f>
        <v>1.3998449999999998</v>
      </c>
      <c r="T121" s="11"/>
      <c r="U121" s="27"/>
    </row>
    <row r="122" spans="1:21" s="15" customFormat="1" ht="16.5" customHeight="1" x14ac:dyDescent="0.2">
      <c r="A122" s="148">
        <v>40637</v>
      </c>
      <c r="B122" s="116">
        <v>12.648</v>
      </c>
      <c r="C122" s="95">
        <f t="shared" si="31"/>
        <v>11.592794999999999</v>
      </c>
      <c r="D122" s="95">
        <v>2.4</v>
      </c>
      <c r="E122" s="95">
        <v>1.6</v>
      </c>
      <c r="F122" s="163">
        <v>172.20500000000001</v>
      </c>
      <c r="G122" s="116">
        <f t="shared" si="32"/>
        <v>0.17220500000000002</v>
      </c>
      <c r="H122" s="163">
        <v>83</v>
      </c>
      <c r="I122" s="263">
        <v>1299.5340000000001</v>
      </c>
      <c r="J122" s="261">
        <f t="shared" si="33"/>
        <v>1.2995340000000002</v>
      </c>
      <c r="K122" s="116">
        <f t="shared" si="34"/>
        <v>8.3000000000000004E-2</v>
      </c>
      <c r="L122" s="150">
        <v>0</v>
      </c>
      <c r="M122" s="95">
        <f t="shared" si="35"/>
        <v>0</v>
      </c>
      <c r="N122" s="123">
        <f t="shared" si="36"/>
        <v>0</v>
      </c>
      <c r="O122" s="124">
        <f t="shared" si="37"/>
        <v>0.79999999999999982</v>
      </c>
      <c r="P122" s="73">
        <v>11.05</v>
      </c>
      <c r="Q122" s="144">
        <f t="shared" si="38"/>
        <v>0.97220499999999987</v>
      </c>
      <c r="R122" s="178">
        <f t="shared" si="30"/>
        <v>1.2995340000000002</v>
      </c>
      <c r="S122" s="145">
        <f t="shared" si="39"/>
        <v>2.2717390000000002</v>
      </c>
      <c r="T122" s="11"/>
      <c r="U122" s="27"/>
    </row>
    <row r="123" spans="1:21" s="15" customFormat="1" ht="16.5" customHeight="1" x14ac:dyDescent="0.2">
      <c r="A123" s="148">
        <v>40638</v>
      </c>
      <c r="B123" s="116">
        <v>11.034000000000001</v>
      </c>
      <c r="C123" s="95">
        <f t="shared" si="31"/>
        <v>10.069317000000002</v>
      </c>
      <c r="D123" s="95">
        <v>2.4</v>
      </c>
      <c r="E123" s="95">
        <v>1.6</v>
      </c>
      <c r="F123" s="163">
        <v>164.35</v>
      </c>
      <c r="G123" s="116">
        <f t="shared" si="32"/>
        <v>0.16435</v>
      </c>
      <c r="H123" s="163">
        <v>0.33300000000000002</v>
      </c>
      <c r="I123" s="263">
        <v>2.4E-2</v>
      </c>
      <c r="J123" s="261">
        <f t="shared" si="33"/>
        <v>2.4000000000000001E-5</v>
      </c>
      <c r="K123" s="116">
        <f t="shared" si="34"/>
        <v>3.3300000000000002E-4</v>
      </c>
      <c r="L123" s="149">
        <v>0</v>
      </c>
      <c r="M123" s="95">
        <f t="shared" si="35"/>
        <v>0</v>
      </c>
      <c r="N123" s="123">
        <f t="shared" si="36"/>
        <v>0</v>
      </c>
      <c r="O123" s="124">
        <f t="shared" si="37"/>
        <v>0.79999999999999982</v>
      </c>
      <c r="P123" s="73">
        <v>12.26</v>
      </c>
      <c r="Q123" s="144">
        <f t="shared" si="38"/>
        <v>0.96434999999999982</v>
      </c>
      <c r="R123" s="178">
        <f t="shared" si="30"/>
        <v>2.4000000000000001E-5</v>
      </c>
      <c r="S123" s="145">
        <f t="shared" si="39"/>
        <v>0.96437399999999984</v>
      </c>
      <c r="T123" s="11"/>
      <c r="U123" s="27"/>
    </row>
    <row r="124" spans="1:21" s="15" customFormat="1" ht="16.5" customHeight="1" x14ac:dyDescent="0.2">
      <c r="A124" s="148">
        <v>40639</v>
      </c>
      <c r="B124" s="116">
        <v>12.263</v>
      </c>
      <c r="C124" s="95">
        <f t="shared" si="31"/>
        <v>11.244876999999999</v>
      </c>
      <c r="D124" s="95">
        <v>2.4</v>
      </c>
      <c r="E124" s="95">
        <v>1.6</v>
      </c>
      <c r="F124" s="163">
        <v>161.95599999999999</v>
      </c>
      <c r="G124" s="116">
        <f t="shared" si="32"/>
        <v>0.16195599999999999</v>
      </c>
      <c r="H124" s="163">
        <v>56.167000000000002</v>
      </c>
      <c r="I124" s="263">
        <v>2.7E-2</v>
      </c>
      <c r="J124" s="261">
        <f t="shared" si="33"/>
        <v>2.6999999999999999E-5</v>
      </c>
      <c r="K124" s="116">
        <f t="shared" si="34"/>
        <v>5.6167000000000002E-2</v>
      </c>
      <c r="L124" s="150">
        <v>0</v>
      </c>
      <c r="M124" s="95">
        <f t="shared" si="35"/>
        <v>0</v>
      </c>
      <c r="N124" s="123">
        <f t="shared" si="36"/>
        <v>0</v>
      </c>
      <c r="O124" s="124">
        <f t="shared" si="37"/>
        <v>0.79999999999999982</v>
      </c>
      <c r="P124" s="73">
        <v>10.95</v>
      </c>
      <c r="Q124" s="144">
        <f t="shared" si="38"/>
        <v>0.96195599999999981</v>
      </c>
      <c r="R124" s="178">
        <f t="shared" si="30"/>
        <v>2.6999999999999999E-5</v>
      </c>
      <c r="S124" s="145">
        <f t="shared" si="39"/>
        <v>0.96198299999999981</v>
      </c>
      <c r="T124" s="11"/>
      <c r="U124" s="27"/>
    </row>
    <row r="125" spans="1:21" s="15" customFormat="1" ht="16.5" customHeight="1" x14ac:dyDescent="0.2">
      <c r="A125" s="148">
        <v>40640</v>
      </c>
      <c r="B125" s="116">
        <v>11.619</v>
      </c>
      <c r="C125" s="95">
        <f t="shared" si="31"/>
        <v>10.541359</v>
      </c>
      <c r="D125" s="95">
        <v>2.4</v>
      </c>
      <c r="E125" s="95">
        <v>1.6</v>
      </c>
      <c r="F125" s="163">
        <v>167.64099999999999</v>
      </c>
      <c r="G125" s="116">
        <f t="shared" si="32"/>
        <v>0.16764099999999998</v>
      </c>
      <c r="H125" s="163">
        <v>110</v>
      </c>
      <c r="I125" s="263">
        <v>201.18100000000001</v>
      </c>
      <c r="J125" s="261">
        <f t="shared" si="33"/>
        <v>0.201181</v>
      </c>
      <c r="K125" s="116">
        <f t="shared" si="34"/>
        <v>0.11</v>
      </c>
      <c r="L125" s="149">
        <v>0</v>
      </c>
      <c r="M125" s="95">
        <f t="shared" si="35"/>
        <v>0</v>
      </c>
      <c r="N125" s="123">
        <f t="shared" si="36"/>
        <v>0</v>
      </c>
      <c r="O125" s="124">
        <f t="shared" si="37"/>
        <v>0.79999999999999982</v>
      </c>
      <c r="P125" s="73">
        <v>10.83</v>
      </c>
      <c r="Q125" s="144">
        <f t="shared" si="38"/>
        <v>0.96764099999999975</v>
      </c>
      <c r="R125" s="178">
        <f t="shared" si="30"/>
        <v>0.201181</v>
      </c>
      <c r="S125" s="145">
        <f t="shared" si="39"/>
        <v>1.1688219999999998</v>
      </c>
      <c r="T125" s="11"/>
      <c r="U125" s="27"/>
    </row>
    <row r="126" spans="1:21" s="15" customFormat="1" ht="16.5" customHeight="1" x14ac:dyDescent="0.2">
      <c r="A126" s="148">
        <v>40641</v>
      </c>
      <c r="B126" s="116">
        <v>12.167</v>
      </c>
      <c r="C126" s="95">
        <f t="shared" si="31"/>
        <v>11.111439999999998</v>
      </c>
      <c r="D126" s="95">
        <v>2.4</v>
      </c>
      <c r="E126" s="95">
        <v>1.6</v>
      </c>
      <c r="F126" s="163">
        <v>163.227</v>
      </c>
      <c r="G126" s="116">
        <f t="shared" si="32"/>
        <v>0.16322700000000001</v>
      </c>
      <c r="H126" s="163">
        <v>92.332999999999998</v>
      </c>
      <c r="I126" s="263">
        <v>646.45799999999997</v>
      </c>
      <c r="J126" s="261">
        <f t="shared" si="33"/>
        <v>0.64645799999999998</v>
      </c>
      <c r="K126" s="116">
        <f t="shared" si="34"/>
        <v>9.2332999999999998E-2</v>
      </c>
      <c r="L126" s="150">
        <v>0</v>
      </c>
      <c r="M126" s="95">
        <f t="shared" si="35"/>
        <v>0</v>
      </c>
      <c r="N126" s="123">
        <f t="shared" si="36"/>
        <v>0</v>
      </c>
      <c r="O126" s="124">
        <f t="shared" si="37"/>
        <v>0.79999999999999982</v>
      </c>
      <c r="P126" s="73">
        <v>10.58</v>
      </c>
      <c r="Q126" s="144">
        <f t="shared" si="38"/>
        <v>0.96322699999999983</v>
      </c>
      <c r="R126" s="178">
        <f t="shared" si="30"/>
        <v>0.64645799999999998</v>
      </c>
      <c r="S126" s="145">
        <f t="shared" si="39"/>
        <v>1.6096849999999998</v>
      </c>
      <c r="T126" s="11"/>
      <c r="U126" s="27"/>
    </row>
    <row r="127" spans="1:21" s="15" customFormat="1" ht="16.5" customHeight="1" x14ac:dyDescent="0.2">
      <c r="A127" s="148">
        <v>40642</v>
      </c>
      <c r="B127" s="116">
        <v>10.912000000000001</v>
      </c>
      <c r="C127" s="95">
        <f t="shared" si="31"/>
        <v>9.9010630000000006</v>
      </c>
      <c r="D127" s="95">
        <v>2.4</v>
      </c>
      <c r="E127" s="95">
        <v>1.6</v>
      </c>
      <c r="F127" s="163">
        <v>152.60400000000001</v>
      </c>
      <c r="G127" s="116">
        <f t="shared" si="32"/>
        <v>0.15260400000000002</v>
      </c>
      <c r="H127" s="163">
        <v>58.332999999999998</v>
      </c>
      <c r="I127" s="263">
        <v>406.86599999999999</v>
      </c>
      <c r="J127" s="261">
        <f t="shared" si="33"/>
        <v>0.40686600000000001</v>
      </c>
      <c r="K127" s="116">
        <f t="shared" si="34"/>
        <v>5.8332999999999996E-2</v>
      </c>
      <c r="L127" s="149">
        <v>0</v>
      </c>
      <c r="M127" s="95">
        <f t="shared" si="35"/>
        <v>0</v>
      </c>
      <c r="N127" s="123">
        <f t="shared" si="36"/>
        <v>0</v>
      </c>
      <c r="O127" s="124">
        <f t="shared" si="37"/>
        <v>0.79999999999999982</v>
      </c>
      <c r="P127" s="73">
        <v>10.46</v>
      </c>
      <c r="Q127" s="144">
        <f t="shared" si="38"/>
        <v>0.95260399999999978</v>
      </c>
      <c r="R127" s="178">
        <f t="shared" si="30"/>
        <v>0.40686600000000001</v>
      </c>
      <c r="S127" s="145">
        <f t="shared" si="39"/>
        <v>1.3594699999999997</v>
      </c>
      <c r="T127" s="11"/>
      <c r="U127" s="27"/>
    </row>
    <row r="128" spans="1:21" s="15" customFormat="1" ht="16.5" customHeight="1" x14ac:dyDescent="0.2">
      <c r="A128" s="148">
        <v>40643</v>
      </c>
      <c r="B128" s="116">
        <v>10.885</v>
      </c>
      <c r="C128" s="95">
        <f t="shared" si="31"/>
        <v>9.8540880000000008</v>
      </c>
      <c r="D128" s="95">
        <v>2.4</v>
      </c>
      <c r="E128" s="95">
        <v>1.6</v>
      </c>
      <c r="F128" s="163">
        <v>172.57900000000001</v>
      </c>
      <c r="G128" s="116">
        <f t="shared" si="32"/>
        <v>0.17257900000000001</v>
      </c>
      <c r="H128" s="163">
        <v>58.332999999999998</v>
      </c>
      <c r="I128" s="263">
        <v>264.16399999999999</v>
      </c>
      <c r="J128" s="261">
        <f t="shared" si="33"/>
        <v>0.26416400000000001</v>
      </c>
      <c r="K128" s="116">
        <f t="shared" si="34"/>
        <v>5.8332999999999996E-2</v>
      </c>
      <c r="L128" s="150">
        <v>0</v>
      </c>
      <c r="M128" s="95">
        <f t="shared" si="35"/>
        <v>0</v>
      </c>
      <c r="N128" s="123">
        <f t="shared" si="36"/>
        <v>0</v>
      </c>
      <c r="O128" s="124">
        <f t="shared" si="37"/>
        <v>0.79999999999999982</v>
      </c>
      <c r="P128" s="73">
        <v>11.17</v>
      </c>
      <c r="Q128" s="144">
        <f t="shared" si="38"/>
        <v>0.97257899999999986</v>
      </c>
      <c r="R128" s="178">
        <f t="shared" si="30"/>
        <v>0.26416400000000001</v>
      </c>
      <c r="S128" s="145">
        <f t="shared" si="39"/>
        <v>1.2367429999999999</v>
      </c>
      <c r="T128" s="11"/>
      <c r="U128" s="27"/>
    </row>
    <row r="129" spans="1:21" s="15" customFormat="1" ht="16.5" customHeight="1" x14ac:dyDescent="0.2">
      <c r="A129" s="148">
        <v>40644</v>
      </c>
      <c r="B129" s="116">
        <v>11.864000000000001</v>
      </c>
      <c r="C129" s="95">
        <f t="shared" si="31"/>
        <v>10.810502000000003</v>
      </c>
      <c r="D129" s="95">
        <v>2.4</v>
      </c>
      <c r="E129" s="95">
        <v>1.6</v>
      </c>
      <c r="F129" s="163">
        <v>171.83099999999999</v>
      </c>
      <c r="G129" s="116">
        <f t="shared" si="32"/>
        <v>0.17183099999999998</v>
      </c>
      <c r="H129" s="163">
        <v>81.667000000000002</v>
      </c>
      <c r="I129" s="263">
        <v>465.97199999999998</v>
      </c>
      <c r="J129" s="261">
        <f t="shared" si="33"/>
        <v>0.465972</v>
      </c>
      <c r="K129" s="116">
        <f t="shared" si="34"/>
        <v>8.1667000000000003E-2</v>
      </c>
      <c r="L129" s="149">
        <v>0</v>
      </c>
      <c r="M129" s="95">
        <f t="shared" si="35"/>
        <v>0</v>
      </c>
      <c r="N129" s="123">
        <f t="shared" si="36"/>
        <v>0</v>
      </c>
      <c r="O129" s="124">
        <f t="shared" si="37"/>
        <v>0.79999999999999982</v>
      </c>
      <c r="P129" s="73">
        <v>11.34</v>
      </c>
      <c r="Q129" s="144">
        <f t="shared" si="38"/>
        <v>0.97183099999999978</v>
      </c>
      <c r="R129" s="178">
        <f t="shared" si="30"/>
        <v>0.465972</v>
      </c>
      <c r="S129" s="145">
        <f t="shared" si="39"/>
        <v>1.4378029999999997</v>
      </c>
      <c r="T129" s="11"/>
      <c r="U129" s="27"/>
    </row>
    <row r="130" spans="1:21" s="15" customFormat="1" ht="16.5" customHeight="1" x14ac:dyDescent="0.2">
      <c r="A130" s="148">
        <v>40645</v>
      </c>
      <c r="B130" s="116">
        <v>12.298999999999999</v>
      </c>
      <c r="C130" s="95">
        <f t="shared" si="31"/>
        <v>11.249766000000001</v>
      </c>
      <c r="D130" s="95">
        <v>2.4</v>
      </c>
      <c r="E130" s="95">
        <v>1.6</v>
      </c>
      <c r="F130" s="163">
        <v>163.90100000000001</v>
      </c>
      <c r="G130" s="116">
        <f t="shared" si="32"/>
        <v>0.16390100000000002</v>
      </c>
      <c r="H130" s="163">
        <v>85.332999999999998</v>
      </c>
      <c r="I130" s="263">
        <v>652.75199999999995</v>
      </c>
      <c r="J130" s="261">
        <f t="shared" si="33"/>
        <v>0.652752</v>
      </c>
      <c r="K130" s="116">
        <f t="shared" si="34"/>
        <v>8.5332999999999992E-2</v>
      </c>
      <c r="L130" s="150">
        <v>0</v>
      </c>
      <c r="M130" s="95">
        <f t="shared" si="35"/>
        <v>0</v>
      </c>
      <c r="N130" s="123">
        <f t="shared" si="36"/>
        <v>0</v>
      </c>
      <c r="O130" s="124">
        <f t="shared" si="37"/>
        <v>0.79999999999999982</v>
      </c>
      <c r="P130" s="73">
        <v>11.19</v>
      </c>
      <c r="Q130" s="144">
        <f t="shared" si="38"/>
        <v>0.9639009999999999</v>
      </c>
      <c r="R130" s="178">
        <f t="shared" si="30"/>
        <v>0.652752</v>
      </c>
      <c r="S130" s="145">
        <f t="shared" si="39"/>
        <v>1.6166529999999999</v>
      </c>
      <c r="T130" s="11"/>
      <c r="U130" s="27"/>
    </row>
    <row r="131" spans="1:21" s="15" customFormat="1" ht="16.5" customHeight="1" x14ac:dyDescent="0.2">
      <c r="A131" s="148">
        <v>40646</v>
      </c>
      <c r="B131" s="116">
        <v>11.965</v>
      </c>
      <c r="C131" s="95">
        <f t="shared" si="31"/>
        <v>10.914739000000001</v>
      </c>
      <c r="D131" s="95">
        <v>2.4</v>
      </c>
      <c r="E131" s="95">
        <v>1.6</v>
      </c>
      <c r="F131" s="163">
        <v>166.59399999999999</v>
      </c>
      <c r="G131" s="116">
        <f t="shared" si="32"/>
        <v>0.16659399999999999</v>
      </c>
      <c r="H131" s="163">
        <v>83.667000000000002</v>
      </c>
      <c r="I131" s="263">
        <v>434.15100000000001</v>
      </c>
      <c r="J131" s="261">
        <f t="shared" si="33"/>
        <v>0.43415100000000001</v>
      </c>
      <c r="K131" s="116">
        <f t="shared" si="34"/>
        <v>8.3667000000000005E-2</v>
      </c>
      <c r="L131" s="149">
        <v>0</v>
      </c>
      <c r="M131" s="95">
        <f t="shared" si="35"/>
        <v>0</v>
      </c>
      <c r="N131" s="123">
        <f t="shared" si="36"/>
        <v>0</v>
      </c>
      <c r="O131" s="124">
        <f t="shared" si="37"/>
        <v>0.79999999999999982</v>
      </c>
      <c r="P131" s="73">
        <v>10.585000000000001</v>
      </c>
      <c r="Q131" s="144">
        <f t="shared" si="38"/>
        <v>0.96659399999999984</v>
      </c>
      <c r="R131" s="178">
        <f t="shared" si="30"/>
        <v>0.43415100000000001</v>
      </c>
      <c r="S131" s="145">
        <f t="shared" si="39"/>
        <v>1.4007449999999999</v>
      </c>
      <c r="T131" s="11"/>
      <c r="U131" s="27"/>
    </row>
    <row r="132" spans="1:21" s="15" customFormat="1" ht="16.5" customHeight="1" x14ac:dyDescent="0.2">
      <c r="A132" s="148">
        <v>40647</v>
      </c>
      <c r="B132" s="116">
        <v>11.864000000000001</v>
      </c>
      <c r="C132" s="95">
        <f t="shared" si="31"/>
        <v>10.807345000000002</v>
      </c>
      <c r="D132" s="95">
        <v>2.4</v>
      </c>
      <c r="E132" s="95">
        <v>1.6</v>
      </c>
      <c r="F132" s="163">
        <v>168.988</v>
      </c>
      <c r="G132" s="116">
        <f t="shared" si="32"/>
        <v>0.168988</v>
      </c>
      <c r="H132" s="163">
        <v>87.667000000000002</v>
      </c>
      <c r="I132" s="263">
        <v>441.50400000000002</v>
      </c>
      <c r="J132" s="261">
        <f t="shared" si="33"/>
        <v>0.44150400000000001</v>
      </c>
      <c r="K132" s="116">
        <f t="shared" si="34"/>
        <v>8.7666999999999995E-2</v>
      </c>
      <c r="L132" s="150">
        <v>0</v>
      </c>
      <c r="M132" s="95">
        <f t="shared" si="35"/>
        <v>0</v>
      </c>
      <c r="N132" s="123">
        <f t="shared" si="36"/>
        <v>0</v>
      </c>
      <c r="O132" s="124">
        <f t="shared" si="37"/>
        <v>0.79999999999999982</v>
      </c>
      <c r="P132" s="73">
        <v>10.46</v>
      </c>
      <c r="Q132" s="144">
        <f t="shared" si="38"/>
        <v>0.96898799999999985</v>
      </c>
      <c r="R132" s="178">
        <f t="shared" si="30"/>
        <v>0.44150400000000001</v>
      </c>
      <c r="S132" s="145">
        <f t="shared" si="39"/>
        <v>1.4104919999999999</v>
      </c>
      <c r="T132" s="11"/>
      <c r="U132" s="27"/>
    </row>
    <row r="133" spans="1:21" s="15" customFormat="1" ht="16.5" customHeight="1" x14ac:dyDescent="0.2">
      <c r="A133" s="148">
        <v>40648</v>
      </c>
      <c r="B133" s="116">
        <v>11.063000000000001</v>
      </c>
      <c r="C133" s="95">
        <f t="shared" si="31"/>
        <v>10.021252</v>
      </c>
      <c r="D133" s="95">
        <v>2.4</v>
      </c>
      <c r="E133" s="95">
        <v>1.6</v>
      </c>
      <c r="F133" s="163">
        <v>161.58099999999999</v>
      </c>
      <c r="G133" s="116">
        <f t="shared" si="32"/>
        <v>0.161581</v>
      </c>
      <c r="H133" s="163">
        <v>80.167000000000002</v>
      </c>
      <c r="I133" s="263">
        <v>599.79200000000003</v>
      </c>
      <c r="J133" s="261">
        <f t="shared" si="33"/>
        <v>0.59979199999999999</v>
      </c>
      <c r="K133" s="116">
        <f t="shared" si="34"/>
        <v>8.0167000000000002E-2</v>
      </c>
      <c r="L133" s="149">
        <v>0</v>
      </c>
      <c r="M133" s="95">
        <f t="shared" si="35"/>
        <v>0</v>
      </c>
      <c r="N133" s="123">
        <f t="shared" si="36"/>
        <v>0</v>
      </c>
      <c r="O133" s="124">
        <f t="shared" si="37"/>
        <v>0.79999999999999982</v>
      </c>
      <c r="P133" s="73">
        <v>10.17</v>
      </c>
      <c r="Q133" s="144">
        <f t="shared" si="38"/>
        <v>0.9615809999999998</v>
      </c>
      <c r="R133" s="178">
        <f t="shared" si="30"/>
        <v>0.59979199999999999</v>
      </c>
      <c r="S133" s="145">
        <f t="shared" si="39"/>
        <v>1.5613729999999997</v>
      </c>
      <c r="T133" s="11"/>
      <c r="U133" s="27"/>
    </row>
    <row r="134" spans="1:21" s="15" customFormat="1" ht="16.5" customHeight="1" x14ac:dyDescent="0.2">
      <c r="A134" s="148">
        <v>40649</v>
      </c>
      <c r="B134" s="116">
        <v>11.121</v>
      </c>
      <c r="C134" s="95">
        <f t="shared" si="31"/>
        <v>9.8182760000000009</v>
      </c>
      <c r="D134" s="95">
        <v>2.4</v>
      </c>
      <c r="E134" s="95">
        <v>1.6</v>
      </c>
      <c r="F134" s="163">
        <v>164.72399999999999</v>
      </c>
      <c r="G134" s="116">
        <f t="shared" si="32"/>
        <v>0.16472399999999998</v>
      </c>
      <c r="H134" s="163">
        <v>338</v>
      </c>
      <c r="I134" s="263">
        <v>670.79700000000003</v>
      </c>
      <c r="J134" s="261">
        <f t="shared" si="33"/>
        <v>0.67079699999999998</v>
      </c>
      <c r="K134" s="116">
        <f t="shared" si="34"/>
        <v>0.33800000000000002</v>
      </c>
      <c r="L134" s="150">
        <v>0</v>
      </c>
      <c r="M134" s="95">
        <f t="shared" si="35"/>
        <v>0</v>
      </c>
      <c r="N134" s="123">
        <f t="shared" si="36"/>
        <v>0</v>
      </c>
      <c r="O134" s="124">
        <f t="shared" si="37"/>
        <v>0.79999999999999982</v>
      </c>
      <c r="P134" s="73">
        <v>10.36</v>
      </c>
      <c r="Q134" s="144">
        <f t="shared" si="38"/>
        <v>0.9647239999999998</v>
      </c>
      <c r="R134" s="178">
        <f t="shared" si="30"/>
        <v>0.67079699999999998</v>
      </c>
      <c r="S134" s="145">
        <f t="shared" si="39"/>
        <v>1.6355209999999998</v>
      </c>
      <c r="T134" s="11"/>
      <c r="U134" s="27"/>
    </row>
    <row r="135" spans="1:21" s="15" customFormat="1" ht="16.5" customHeight="1" x14ac:dyDescent="0.2">
      <c r="A135" s="148">
        <v>40650</v>
      </c>
      <c r="B135" s="116">
        <v>10.669</v>
      </c>
      <c r="C135" s="95">
        <f t="shared" si="31"/>
        <v>9.5814470000000007</v>
      </c>
      <c r="D135" s="95">
        <v>2.4</v>
      </c>
      <c r="E135" s="95">
        <v>1.6</v>
      </c>
      <c r="F135" s="163">
        <v>166.22</v>
      </c>
      <c r="G135" s="116">
        <f t="shared" si="32"/>
        <v>0.16622000000000001</v>
      </c>
      <c r="H135" s="163">
        <v>121.333</v>
      </c>
      <c r="I135" s="263">
        <v>22.105</v>
      </c>
      <c r="J135" s="261">
        <f t="shared" si="33"/>
        <v>2.2105E-2</v>
      </c>
      <c r="K135" s="116">
        <f t="shared" si="34"/>
        <v>0.121333</v>
      </c>
      <c r="L135" s="149">
        <v>0</v>
      </c>
      <c r="M135" s="95">
        <f t="shared" si="35"/>
        <v>0</v>
      </c>
      <c r="N135" s="123">
        <f t="shared" si="36"/>
        <v>0</v>
      </c>
      <c r="O135" s="124">
        <f t="shared" si="37"/>
        <v>0.79999999999999982</v>
      </c>
      <c r="P135" s="73">
        <v>10.61</v>
      </c>
      <c r="Q135" s="144">
        <f t="shared" si="38"/>
        <v>0.96621999999999986</v>
      </c>
      <c r="R135" s="178">
        <f t="shared" si="30"/>
        <v>2.2105E-2</v>
      </c>
      <c r="S135" s="145">
        <f t="shared" si="39"/>
        <v>0.9883249999999999</v>
      </c>
      <c r="T135" s="11"/>
      <c r="U135" s="27"/>
    </row>
    <row r="136" spans="1:21" s="15" customFormat="1" ht="16.5" customHeight="1" x14ac:dyDescent="0.2">
      <c r="A136" s="148">
        <v>40651</v>
      </c>
      <c r="B136" s="116">
        <v>13.053000000000001</v>
      </c>
      <c r="C136" s="95">
        <f t="shared" si="31"/>
        <v>12.001707</v>
      </c>
      <c r="D136" s="95">
        <v>2.4</v>
      </c>
      <c r="E136" s="95">
        <v>1.6</v>
      </c>
      <c r="F136" s="163">
        <v>169.96</v>
      </c>
      <c r="G136" s="116">
        <f t="shared" si="32"/>
        <v>0.16996</v>
      </c>
      <c r="H136" s="163">
        <v>81.332999999999998</v>
      </c>
      <c r="I136" s="263">
        <v>682.55100000000004</v>
      </c>
      <c r="J136" s="261">
        <f t="shared" si="33"/>
        <v>0.68255100000000002</v>
      </c>
      <c r="K136" s="116">
        <f t="shared" si="34"/>
        <v>8.1333000000000003E-2</v>
      </c>
      <c r="L136" s="150">
        <v>0</v>
      </c>
      <c r="M136" s="95">
        <f t="shared" si="35"/>
        <v>0</v>
      </c>
      <c r="N136" s="123">
        <f t="shared" si="36"/>
        <v>0</v>
      </c>
      <c r="O136" s="124">
        <f t="shared" si="37"/>
        <v>0.79999999999999982</v>
      </c>
      <c r="P136" s="73">
        <v>10.66</v>
      </c>
      <c r="Q136" s="144">
        <f t="shared" si="38"/>
        <v>0.96995999999999982</v>
      </c>
      <c r="R136" s="178">
        <f t="shared" si="30"/>
        <v>0.68255100000000002</v>
      </c>
      <c r="S136" s="145">
        <f t="shared" si="39"/>
        <v>1.6525109999999998</v>
      </c>
      <c r="T136" s="11"/>
      <c r="U136" s="27"/>
    </row>
    <row r="137" spans="1:21" s="15" customFormat="1" ht="16.5" customHeight="1" x14ac:dyDescent="0.2">
      <c r="A137" s="148">
        <v>40652</v>
      </c>
      <c r="B137" s="116">
        <v>12.927</v>
      </c>
      <c r="C137" s="95">
        <f t="shared" si="31"/>
        <v>11.881460999999998</v>
      </c>
      <c r="D137" s="95">
        <v>2.4</v>
      </c>
      <c r="E137" s="95">
        <v>1.6</v>
      </c>
      <c r="F137" s="163">
        <v>181.70599999999999</v>
      </c>
      <c r="G137" s="116">
        <f t="shared" si="32"/>
        <v>0.18170599999999998</v>
      </c>
      <c r="H137" s="163">
        <v>63.832999999999998</v>
      </c>
      <c r="I137" s="263">
        <v>423.03899999999999</v>
      </c>
      <c r="J137" s="261">
        <f t="shared" si="33"/>
        <v>0.423039</v>
      </c>
      <c r="K137" s="116">
        <f t="shared" si="34"/>
        <v>6.3833000000000001E-2</v>
      </c>
      <c r="L137" s="149">
        <v>0</v>
      </c>
      <c r="M137" s="95">
        <f t="shared" si="35"/>
        <v>0</v>
      </c>
      <c r="N137" s="123">
        <f t="shared" si="36"/>
        <v>0</v>
      </c>
      <c r="O137" s="124">
        <f t="shared" si="37"/>
        <v>0.79999999999999982</v>
      </c>
      <c r="P137" s="73">
        <v>10.28</v>
      </c>
      <c r="Q137" s="144">
        <f t="shared" si="38"/>
        <v>0.98170599999999975</v>
      </c>
      <c r="R137" s="178">
        <f t="shared" si="30"/>
        <v>0.423039</v>
      </c>
      <c r="S137" s="145">
        <f t="shared" si="39"/>
        <v>1.4047449999999997</v>
      </c>
      <c r="T137" s="11"/>
      <c r="U137" s="27"/>
    </row>
    <row r="138" spans="1:21" s="15" customFormat="1" ht="16.5" customHeight="1" x14ac:dyDescent="0.2">
      <c r="A138" s="148">
        <v>40653</v>
      </c>
      <c r="B138" s="116">
        <v>12.971</v>
      </c>
      <c r="C138" s="95">
        <f t="shared" si="31"/>
        <v>11.970103999999999</v>
      </c>
      <c r="D138" s="95">
        <v>2.4</v>
      </c>
      <c r="E138" s="95">
        <v>1.6</v>
      </c>
      <c r="F138" s="163">
        <v>199.06299999999999</v>
      </c>
      <c r="G138" s="116">
        <f t="shared" si="32"/>
        <v>0.19906299999999999</v>
      </c>
      <c r="H138" s="163">
        <v>1.833</v>
      </c>
      <c r="I138" s="263">
        <v>617.67899999999997</v>
      </c>
      <c r="J138" s="261">
        <f t="shared" si="33"/>
        <v>0.61767899999999998</v>
      </c>
      <c r="K138" s="116">
        <f t="shared" si="34"/>
        <v>1.833E-3</v>
      </c>
      <c r="L138" s="150">
        <v>0</v>
      </c>
      <c r="M138" s="95">
        <f t="shared" si="35"/>
        <v>0</v>
      </c>
      <c r="N138" s="123">
        <f t="shared" si="36"/>
        <v>0</v>
      </c>
      <c r="O138" s="124">
        <f t="shared" si="37"/>
        <v>0.79999999999999982</v>
      </c>
      <c r="P138" s="73">
        <v>10.39</v>
      </c>
      <c r="Q138" s="144">
        <f t="shared" si="38"/>
        <v>0.99906299999999981</v>
      </c>
      <c r="R138" s="178">
        <f t="shared" si="30"/>
        <v>0.61767899999999998</v>
      </c>
      <c r="S138" s="145">
        <f t="shared" si="39"/>
        <v>1.6167419999999999</v>
      </c>
      <c r="T138" s="11"/>
      <c r="U138" s="27"/>
    </row>
    <row r="139" spans="1:21" s="15" customFormat="1" ht="16.5" customHeight="1" x14ac:dyDescent="0.2">
      <c r="A139" s="148">
        <v>40654</v>
      </c>
      <c r="B139" s="116">
        <v>11.804</v>
      </c>
      <c r="C139" s="95">
        <f t="shared" si="31"/>
        <v>10.830223</v>
      </c>
      <c r="D139" s="95">
        <v>2.4</v>
      </c>
      <c r="E139" s="95">
        <v>1.6</v>
      </c>
      <c r="F139" s="163">
        <v>170.11</v>
      </c>
      <c r="G139" s="116">
        <f t="shared" si="32"/>
        <v>0.17011000000000001</v>
      </c>
      <c r="H139" s="163">
        <v>3.6669999999999998</v>
      </c>
      <c r="I139" s="263">
        <v>458.64299999999997</v>
      </c>
      <c r="J139" s="261">
        <f t="shared" si="33"/>
        <v>0.45864299999999997</v>
      </c>
      <c r="K139" s="116">
        <f t="shared" si="34"/>
        <v>3.6669999999999997E-3</v>
      </c>
      <c r="L139" s="149">
        <v>0</v>
      </c>
      <c r="M139" s="95">
        <f t="shared" si="35"/>
        <v>0</v>
      </c>
      <c r="N139" s="123">
        <f t="shared" si="36"/>
        <v>0</v>
      </c>
      <c r="O139" s="124">
        <f t="shared" si="37"/>
        <v>0.79999999999999982</v>
      </c>
      <c r="P139" s="73">
        <v>10.09</v>
      </c>
      <c r="Q139" s="144">
        <f t="shared" si="38"/>
        <v>0.97010999999999981</v>
      </c>
      <c r="R139" s="178">
        <f t="shared" si="30"/>
        <v>0.45864299999999997</v>
      </c>
      <c r="S139" s="145">
        <f t="shared" si="39"/>
        <v>1.4287529999999997</v>
      </c>
      <c r="T139" s="11"/>
      <c r="U139" s="27"/>
    </row>
    <row r="140" spans="1:21" s="15" customFormat="1" ht="16.5" customHeight="1" x14ac:dyDescent="0.2">
      <c r="A140" s="148">
        <v>40655</v>
      </c>
      <c r="B140" s="116">
        <v>9.76</v>
      </c>
      <c r="C140" s="95">
        <f t="shared" si="31"/>
        <v>8.8021829999999994</v>
      </c>
      <c r="D140" s="95">
        <v>2.4</v>
      </c>
      <c r="E140" s="95">
        <v>1.6</v>
      </c>
      <c r="F140" s="163">
        <v>157.31700000000001</v>
      </c>
      <c r="G140" s="116">
        <f t="shared" si="32"/>
        <v>0.15731700000000001</v>
      </c>
      <c r="H140" s="163">
        <v>0.5</v>
      </c>
      <c r="I140" s="263">
        <v>414.024</v>
      </c>
      <c r="J140" s="261">
        <f t="shared" si="33"/>
        <v>0.414024</v>
      </c>
      <c r="K140" s="116">
        <f t="shared" si="34"/>
        <v>5.0000000000000001E-4</v>
      </c>
      <c r="L140" s="150">
        <v>0</v>
      </c>
      <c r="M140" s="95">
        <f t="shared" si="35"/>
        <v>0</v>
      </c>
      <c r="N140" s="123">
        <f t="shared" si="36"/>
        <v>0</v>
      </c>
      <c r="O140" s="124">
        <f t="shared" si="37"/>
        <v>0.79999999999999982</v>
      </c>
      <c r="P140" s="73">
        <v>9.2200000000000006</v>
      </c>
      <c r="Q140" s="144">
        <f t="shared" si="38"/>
        <v>0.95731699999999986</v>
      </c>
      <c r="R140" s="178">
        <f t="shared" si="30"/>
        <v>0.414024</v>
      </c>
      <c r="S140" s="145">
        <f t="shared" si="39"/>
        <v>1.3713409999999999</v>
      </c>
      <c r="T140" s="11"/>
      <c r="U140" s="27"/>
    </row>
    <row r="141" spans="1:21" s="15" customFormat="1" ht="16.5" customHeight="1" x14ac:dyDescent="0.2">
      <c r="A141" s="148">
        <v>40656</v>
      </c>
      <c r="B141" s="116">
        <v>9.8559999999999999</v>
      </c>
      <c r="C141" s="95">
        <f t="shared" si="31"/>
        <v>8.8873999999999995</v>
      </c>
      <c r="D141" s="95">
        <v>2.4</v>
      </c>
      <c r="E141" s="95">
        <v>1.6</v>
      </c>
      <c r="F141" s="163">
        <v>167.267</v>
      </c>
      <c r="G141" s="116">
        <f t="shared" si="32"/>
        <v>0.167267</v>
      </c>
      <c r="H141" s="163">
        <v>1.333</v>
      </c>
      <c r="I141" s="263">
        <v>354.66300000000001</v>
      </c>
      <c r="J141" s="261">
        <f t="shared" si="33"/>
        <v>0.35466300000000001</v>
      </c>
      <c r="K141" s="116">
        <f t="shared" si="34"/>
        <v>1.333E-3</v>
      </c>
      <c r="L141" s="149">
        <v>0</v>
      </c>
      <c r="M141" s="95">
        <f t="shared" si="35"/>
        <v>0</v>
      </c>
      <c r="N141" s="123">
        <f t="shared" si="36"/>
        <v>0</v>
      </c>
      <c r="O141" s="124">
        <f t="shared" si="37"/>
        <v>0.79999999999999982</v>
      </c>
      <c r="P141" s="73">
        <v>9.27</v>
      </c>
      <c r="Q141" s="144">
        <f t="shared" si="38"/>
        <v>0.96726699999999988</v>
      </c>
      <c r="R141" s="178">
        <f t="shared" si="30"/>
        <v>0.35466300000000001</v>
      </c>
      <c r="S141" s="145">
        <f t="shared" si="39"/>
        <v>1.3219299999999998</v>
      </c>
      <c r="T141" s="11"/>
      <c r="U141" s="27"/>
    </row>
    <row r="142" spans="1:21" s="15" customFormat="1" ht="16.5" customHeight="1" x14ac:dyDescent="0.2">
      <c r="A142" s="148">
        <v>40657</v>
      </c>
      <c r="B142" s="116">
        <v>10.634</v>
      </c>
      <c r="C142" s="95">
        <f t="shared" si="31"/>
        <v>9.6500759999999985</v>
      </c>
      <c r="D142" s="95">
        <v>2.4</v>
      </c>
      <c r="E142" s="95">
        <v>1.6</v>
      </c>
      <c r="F142" s="163">
        <v>181.25700000000001</v>
      </c>
      <c r="G142" s="116">
        <f t="shared" si="32"/>
        <v>0.181257</v>
      </c>
      <c r="H142" s="163">
        <v>2.6669999999999998</v>
      </c>
      <c r="I142" s="263">
        <v>495.09199999999998</v>
      </c>
      <c r="J142" s="261">
        <f t="shared" si="33"/>
        <v>0.49509199999999998</v>
      </c>
      <c r="K142" s="116">
        <f t="shared" si="34"/>
        <v>2.6669999999999997E-3</v>
      </c>
      <c r="L142" s="150">
        <v>0</v>
      </c>
      <c r="M142" s="95">
        <f t="shared" si="35"/>
        <v>0</v>
      </c>
      <c r="N142" s="123">
        <f t="shared" si="36"/>
        <v>0</v>
      </c>
      <c r="O142" s="124">
        <f t="shared" si="37"/>
        <v>0.79999999999999982</v>
      </c>
      <c r="P142" s="73">
        <v>8.64</v>
      </c>
      <c r="Q142" s="144">
        <f t="shared" si="38"/>
        <v>0.98125699999999982</v>
      </c>
      <c r="R142" s="178">
        <f t="shared" si="30"/>
        <v>0.49509199999999998</v>
      </c>
      <c r="S142" s="145">
        <f t="shared" si="39"/>
        <v>1.4763489999999999</v>
      </c>
      <c r="T142" s="11"/>
      <c r="U142" s="27"/>
    </row>
    <row r="143" spans="1:21" s="15" customFormat="1" ht="16.5" customHeight="1" x14ac:dyDescent="0.2">
      <c r="A143" s="148">
        <v>40658</v>
      </c>
      <c r="B143" s="116">
        <v>12.364000000000001</v>
      </c>
      <c r="C143" s="95">
        <f t="shared" si="31"/>
        <v>11.334116999999999</v>
      </c>
      <c r="D143" s="95">
        <v>2.4</v>
      </c>
      <c r="E143" s="95">
        <v>1.6</v>
      </c>
      <c r="F143" s="163">
        <v>194.05</v>
      </c>
      <c r="G143" s="116">
        <f t="shared" si="32"/>
        <v>0.19405</v>
      </c>
      <c r="H143" s="163">
        <v>35.832999999999998</v>
      </c>
      <c r="I143" s="263">
        <v>448.26900000000001</v>
      </c>
      <c r="J143" s="261">
        <f t="shared" si="33"/>
        <v>0.44826900000000003</v>
      </c>
      <c r="K143" s="116">
        <f t="shared" si="34"/>
        <v>3.5832999999999997E-2</v>
      </c>
      <c r="L143" s="149">
        <v>0</v>
      </c>
      <c r="M143" s="95">
        <f t="shared" si="35"/>
        <v>0</v>
      </c>
      <c r="N143" s="123">
        <f t="shared" si="36"/>
        <v>0</v>
      </c>
      <c r="O143" s="124">
        <f t="shared" si="37"/>
        <v>0.79999999999999982</v>
      </c>
      <c r="P143" s="73">
        <v>10.130000000000001</v>
      </c>
      <c r="Q143" s="144">
        <f t="shared" si="38"/>
        <v>0.99404999999999988</v>
      </c>
      <c r="R143" s="178">
        <f t="shared" si="30"/>
        <v>0.44826900000000003</v>
      </c>
      <c r="S143" s="145">
        <f t="shared" si="39"/>
        <v>1.4423189999999999</v>
      </c>
      <c r="T143" s="11"/>
      <c r="U143" s="27"/>
    </row>
    <row r="144" spans="1:21" s="15" customFormat="1" ht="16.5" customHeight="1" x14ac:dyDescent="0.2">
      <c r="A144" s="148">
        <v>40659</v>
      </c>
      <c r="B144" s="116">
        <v>12.678000000000001</v>
      </c>
      <c r="C144" s="95">
        <f t="shared" si="31"/>
        <v>11.633012000000001</v>
      </c>
      <c r="D144" s="95">
        <v>2.4</v>
      </c>
      <c r="E144" s="95">
        <v>1.6</v>
      </c>
      <c r="F144" s="163">
        <v>168.988</v>
      </c>
      <c r="G144" s="116">
        <f t="shared" si="32"/>
        <v>0.168988</v>
      </c>
      <c r="H144" s="163">
        <v>76</v>
      </c>
      <c r="I144" s="263">
        <v>586.71900000000005</v>
      </c>
      <c r="J144" s="261">
        <f t="shared" si="33"/>
        <v>0.5867190000000001</v>
      </c>
      <c r="K144" s="116">
        <f t="shared" si="34"/>
        <v>7.5999999999999998E-2</v>
      </c>
      <c r="L144" s="150">
        <v>0</v>
      </c>
      <c r="M144" s="95">
        <f t="shared" si="35"/>
        <v>0</v>
      </c>
      <c r="N144" s="123">
        <f t="shared" si="36"/>
        <v>0</v>
      </c>
      <c r="O144" s="124">
        <f t="shared" si="37"/>
        <v>0.79999999999999982</v>
      </c>
      <c r="P144" s="73">
        <v>10.83</v>
      </c>
      <c r="Q144" s="144">
        <f t="shared" si="38"/>
        <v>0.96898799999999985</v>
      </c>
      <c r="R144" s="178">
        <f t="shared" si="30"/>
        <v>0.5867190000000001</v>
      </c>
      <c r="S144" s="145">
        <f t="shared" si="39"/>
        <v>1.555707</v>
      </c>
      <c r="T144" s="11"/>
      <c r="U144" s="27"/>
    </row>
    <row r="145" spans="1:21" s="15" customFormat="1" ht="16.5" customHeight="1" x14ac:dyDescent="0.2">
      <c r="A145" s="148">
        <v>40660</v>
      </c>
      <c r="B145" s="116">
        <v>12.679</v>
      </c>
      <c r="C145" s="95">
        <f t="shared" si="31"/>
        <v>11.645305</v>
      </c>
      <c r="D145" s="95">
        <v>2.4</v>
      </c>
      <c r="E145" s="95">
        <v>1.6</v>
      </c>
      <c r="F145" s="163">
        <v>169.36199999999999</v>
      </c>
      <c r="G145" s="116">
        <f t="shared" si="32"/>
        <v>0.16936199999999998</v>
      </c>
      <c r="H145" s="163">
        <v>64.332999999999998</v>
      </c>
      <c r="I145" s="263">
        <v>252.78</v>
      </c>
      <c r="J145" s="261">
        <f t="shared" si="33"/>
        <v>0.25278</v>
      </c>
      <c r="K145" s="116">
        <f t="shared" si="34"/>
        <v>6.4333000000000001E-2</v>
      </c>
      <c r="L145" s="149">
        <v>0</v>
      </c>
      <c r="M145" s="95">
        <f t="shared" si="35"/>
        <v>0</v>
      </c>
      <c r="N145" s="123">
        <f t="shared" si="36"/>
        <v>0</v>
      </c>
      <c r="O145" s="124">
        <f t="shared" si="37"/>
        <v>0.79999999999999982</v>
      </c>
      <c r="P145" s="73">
        <v>11.06</v>
      </c>
      <c r="Q145" s="144">
        <f t="shared" si="38"/>
        <v>0.96936199999999983</v>
      </c>
      <c r="R145" s="178">
        <f t="shared" si="30"/>
        <v>0.25278</v>
      </c>
      <c r="S145" s="145">
        <f t="shared" si="39"/>
        <v>1.2221419999999998</v>
      </c>
      <c r="T145" s="11"/>
      <c r="U145" s="27"/>
    </row>
    <row r="146" spans="1:21" s="15" customFormat="1" ht="16.5" customHeight="1" x14ac:dyDescent="0.2">
      <c r="A146" s="148">
        <v>40661</v>
      </c>
      <c r="B146" s="116">
        <v>11.879</v>
      </c>
      <c r="C146" s="95">
        <f>B146-G146-K146-O146</f>
        <v>10.855689999999999</v>
      </c>
      <c r="D146" s="95">
        <v>2.4</v>
      </c>
      <c r="E146" s="95">
        <v>1.6</v>
      </c>
      <c r="F146" s="163">
        <v>160.31</v>
      </c>
      <c r="G146" s="116">
        <f t="shared" si="32"/>
        <v>0.16031000000000001</v>
      </c>
      <c r="H146" s="163">
        <v>63</v>
      </c>
      <c r="I146" s="263">
        <v>550.73400000000004</v>
      </c>
      <c r="J146" s="261">
        <f t="shared" si="33"/>
        <v>0.55073400000000006</v>
      </c>
      <c r="K146" s="116">
        <f t="shared" si="34"/>
        <v>6.3E-2</v>
      </c>
      <c r="L146" s="150">
        <v>0</v>
      </c>
      <c r="M146" s="95">
        <f t="shared" si="35"/>
        <v>0</v>
      </c>
      <c r="N146" s="123">
        <f t="shared" si="36"/>
        <v>0</v>
      </c>
      <c r="O146" s="124">
        <f>D146-E146</f>
        <v>0.79999999999999982</v>
      </c>
      <c r="P146" s="73">
        <v>11.13</v>
      </c>
      <c r="Q146" s="144">
        <f>G146+N146+O146</f>
        <v>0.96030999999999977</v>
      </c>
      <c r="R146" s="178">
        <f t="shared" si="30"/>
        <v>0.55073400000000006</v>
      </c>
      <c r="S146" s="145">
        <f t="shared" si="39"/>
        <v>1.5110439999999998</v>
      </c>
      <c r="T146" s="11"/>
      <c r="U146" s="27"/>
    </row>
    <row r="147" spans="1:21" s="15" customFormat="1" ht="16.5" customHeight="1" x14ac:dyDescent="0.2">
      <c r="A147" s="148">
        <v>40662</v>
      </c>
      <c r="B147" s="116">
        <v>11.896000000000001</v>
      </c>
      <c r="C147" s="95">
        <f>B147-G147-K147-O147</f>
        <v>10.853346000000002</v>
      </c>
      <c r="D147" s="95">
        <v>2.4</v>
      </c>
      <c r="E147" s="95">
        <v>1.6</v>
      </c>
      <c r="F147" s="163">
        <v>159.48699999999999</v>
      </c>
      <c r="G147" s="116">
        <f t="shared" si="32"/>
        <v>0.15948699999999999</v>
      </c>
      <c r="H147" s="163">
        <v>83.167000000000002</v>
      </c>
      <c r="I147" s="263">
        <v>512.23800000000006</v>
      </c>
      <c r="J147" s="261">
        <f t="shared" si="33"/>
        <v>0.51223800000000008</v>
      </c>
      <c r="K147" s="116">
        <f t="shared" si="34"/>
        <v>8.3167000000000005E-2</v>
      </c>
      <c r="L147" s="149">
        <v>0</v>
      </c>
      <c r="M147" s="95">
        <f t="shared" si="35"/>
        <v>0</v>
      </c>
      <c r="N147" s="123">
        <f t="shared" si="36"/>
        <v>0</v>
      </c>
      <c r="O147" s="124">
        <f>D147-E147</f>
        <v>0.79999999999999982</v>
      </c>
      <c r="P147" s="73">
        <v>10.63</v>
      </c>
      <c r="Q147" s="144">
        <f>G147+N147+O147</f>
        <v>0.95948699999999976</v>
      </c>
      <c r="R147" s="178">
        <f t="shared" si="30"/>
        <v>0.51223800000000008</v>
      </c>
      <c r="S147" s="145">
        <f t="shared" si="39"/>
        <v>1.4717249999999997</v>
      </c>
      <c r="T147" s="11"/>
      <c r="U147" s="27"/>
    </row>
    <row r="148" spans="1:21" s="15" customFormat="1" ht="16.5" customHeight="1" thickBot="1" x14ac:dyDescent="0.25">
      <c r="A148" s="151">
        <v>40663</v>
      </c>
      <c r="B148" s="152">
        <v>11.215999999999999</v>
      </c>
      <c r="C148" s="153">
        <f>B148-G148-K148-O148</f>
        <v>10.186536</v>
      </c>
      <c r="D148" s="153">
        <v>2.4</v>
      </c>
      <c r="E148" s="153">
        <v>1.6</v>
      </c>
      <c r="F148" s="250">
        <v>181.631</v>
      </c>
      <c r="G148" s="152">
        <f t="shared" si="32"/>
        <v>0.18163099999999999</v>
      </c>
      <c r="H148" s="250">
        <v>47.832999999999998</v>
      </c>
      <c r="I148" s="290">
        <v>290.49599999999998</v>
      </c>
      <c r="J148" s="297">
        <f t="shared" si="33"/>
        <v>0.29049599999999998</v>
      </c>
      <c r="K148" s="152">
        <f t="shared" si="34"/>
        <v>4.7833000000000001E-2</v>
      </c>
      <c r="L148" s="300">
        <v>0</v>
      </c>
      <c r="M148" s="153">
        <f t="shared" si="35"/>
        <v>0</v>
      </c>
      <c r="N148" s="156">
        <f t="shared" si="36"/>
        <v>0</v>
      </c>
      <c r="O148" s="157">
        <f>D148-E148</f>
        <v>0.79999999999999982</v>
      </c>
      <c r="P148" s="92">
        <v>10.210000000000001</v>
      </c>
      <c r="Q148" s="158">
        <f>G148+N148+O148</f>
        <v>0.98163099999999981</v>
      </c>
      <c r="R148" s="190">
        <f t="shared" si="30"/>
        <v>0.29049599999999998</v>
      </c>
      <c r="S148" s="159">
        <f t="shared" si="39"/>
        <v>1.2721269999999998</v>
      </c>
      <c r="T148" s="11"/>
      <c r="U148" s="27"/>
    </row>
    <row r="149" spans="1:21" s="15" customFormat="1" x14ac:dyDescent="0.2">
      <c r="A149" s="171"/>
      <c r="B149" s="172"/>
      <c r="C149" s="246"/>
      <c r="D149" s="173"/>
      <c r="E149" s="173"/>
      <c r="F149" s="173"/>
      <c r="G149" s="173"/>
      <c r="H149" s="246"/>
      <c r="I149" s="246"/>
      <c r="J149" s="246"/>
      <c r="K149" s="246"/>
      <c r="L149" s="246"/>
      <c r="M149" s="246"/>
      <c r="N149" s="171"/>
      <c r="O149" s="173"/>
      <c r="P149" s="173"/>
      <c r="Q149" s="246"/>
      <c r="R149" s="246"/>
      <c r="S149" s="246"/>
      <c r="T149" s="11"/>
      <c r="U149" s="27"/>
    </row>
    <row r="150" spans="1:21" s="15" customFormat="1" ht="13.5" thickBot="1" x14ac:dyDescent="0.25">
      <c r="A150" s="171"/>
      <c r="B150" s="172"/>
      <c r="C150" s="246"/>
      <c r="D150" s="173"/>
      <c r="E150" s="173"/>
      <c r="F150" s="173"/>
      <c r="G150" s="173"/>
      <c r="H150" s="246"/>
      <c r="I150" s="246"/>
      <c r="J150" s="246"/>
      <c r="K150" s="246"/>
      <c r="L150" s="246"/>
      <c r="M150" s="246"/>
      <c r="N150" s="171"/>
      <c r="O150" s="173"/>
      <c r="P150" s="173"/>
      <c r="Q150" s="246"/>
      <c r="R150" s="246"/>
      <c r="S150" s="246"/>
      <c r="T150" s="11"/>
      <c r="U150" s="27"/>
    </row>
    <row r="151" spans="1:21" s="15" customFormat="1" ht="36.75" customHeight="1" x14ac:dyDescent="0.2">
      <c r="A151" s="406" t="s">
        <v>0</v>
      </c>
      <c r="B151" s="419" t="s">
        <v>5</v>
      </c>
      <c r="C151" s="406" t="s">
        <v>7</v>
      </c>
      <c r="D151" s="406" t="s">
        <v>9</v>
      </c>
      <c r="E151" s="406" t="s">
        <v>32</v>
      </c>
      <c r="F151" s="406" t="s">
        <v>12</v>
      </c>
      <c r="G151" s="406" t="s">
        <v>12</v>
      </c>
      <c r="H151" s="406" t="s">
        <v>11</v>
      </c>
      <c r="I151" s="243" t="s">
        <v>73</v>
      </c>
      <c r="J151" s="422" t="s">
        <v>82</v>
      </c>
      <c r="K151" s="422" t="s">
        <v>74</v>
      </c>
      <c r="L151" s="422" t="s">
        <v>15</v>
      </c>
      <c r="M151" s="422" t="s">
        <v>75</v>
      </c>
      <c r="N151" s="422" t="s">
        <v>76</v>
      </c>
      <c r="O151" s="431" t="s">
        <v>77</v>
      </c>
      <c r="P151" s="422" t="s">
        <v>78</v>
      </c>
      <c r="Q151" s="422" t="s">
        <v>79</v>
      </c>
      <c r="R151" s="422" t="s">
        <v>80</v>
      </c>
      <c r="S151" s="422" t="s">
        <v>81</v>
      </c>
      <c r="T151" s="11"/>
      <c r="U151" s="27"/>
    </row>
    <row r="152" spans="1:21" s="15" customFormat="1" ht="11.25" customHeight="1" x14ac:dyDescent="0.2">
      <c r="A152" s="407"/>
      <c r="B152" s="420"/>
      <c r="C152" s="407"/>
      <c r="D152" s="413"/>
      <c r="E152" s="413"/>
      <c r="F152" s="413"/>
      <c r="G152" s="413"/>
      <c r="H152" s="407"/>
      <c r="I152" s="244"/>
      <c r="J152" s="423"/>
      <c r="K152" s="423"/>
      <c r="L152" s="423"/>
      <c r="M152" s="423"/>
      <c r="N152" s="423"/>
      <c r="O152" s="432"/>
      <c r="P152" s="425"/>
      <c r="Q152" s="423"/>
      <c r="R152" s="423"/>
      <c r="S152" s="423"/>
      <c r="T152" s="11"/>
      <c r="U152" s="27"/>
    </row>
    <row r="153" spans="1:21" s="15" customFormat="1" ht="12" customHeight="1" thickBot="1" x14ac:dyDescent="0.25">
      <c r="A153" s="415"/>
      <c r="B153" s="421"/>
      <c r="C153" s="408"/>
      <c r="D153" s="414"/>
      <c r="E153" s="414"/>
      <c r="F153" s="414"/>
      <c r="G153" s="414"/>
      <c r="H153" s="408"/>
      <c r="I153" s="245"/>
      <c r="J153" s="424"/>
      <c r="K153" s="424"/>
      <c r="L153" s="424"/>
      <c r="M153" s="424"/>
      <c r="N153" s="427"/>
      <c r="O153" s="433"/>
      <c r="P153" s="426"/>
      <c r="Q153" s="424"/>
      <c r="R153" s="424"/>
      <c r="S153" s="424"/>
      <c r="T153" s="11"/>
      <c r="U153" s="27"/>
    </row>
    <row r="154" spans="1:21" s="15" customFormat="1" ht="16.5" customHeight="1" x14ac:dyDescent="0.2">
      <c r="A154" s="185">
        <v>40664</v>
      </c>
      <c r="B154" s="118">
        <v>11.664999999999999</v>
      </c>
      <c r="C154" s="94">
        <f>B154-G154-K154-O154</f>
        <v>10.701156999999998</v>
      </c>
      <c r="D154" s="94">
        <v>2.2000000000000002</v>
      </c>
      <c r="E154" s="119">
        <v>1.5</v>
      </c>
      <c r="F154" s="160">
        <v>193.67599999999999</v>
      </c>
      <c r="G154" s="118">
        <f>F154/1000</f>
        <v>0.19367599999999999</v>
      </c>
      <c r="H154" s="160">
        <v>70.167000000000002</v>
      </c>
      <c r="I154" s="288">
        <v>429.459</v>
      </c>
      <c r="J154" s="294">
        <f>I154/1000</f>
        <v>0.42945899999999998</v>
      </c>
      <c r="K154" s="118">
        <f>H154/1000</f>
        <v>7.0167000000000007E-2</v>
      </c>
      <c r="L154" s="160">
        <v>0</v>
      </c>
      <c r="M154" s="119">
        <f>L154/1000</f>
        <v>0</v>
      </c>
      <c r="N154" s="120">
        <f>M154*0.05</f>
        <v>0</v>
      </c>
      <c r="O154" s="161">
        <f>D154-E154</f>
        <v>0.70000000000000018</v>
      </c>
      <c r="P154" s="162">
        <v>10.029999999999999</v>
      </c>
      <c r="Q154" s="177">
        <f>G154+N154+O154</f>
        <v>0.89367600000000014</v>
      </c>
      <c r="R154" s="223">
        <f t="shared" ref="R154:R184" si="40">IF(J154&lt;N154, "0.00", J154-N154)</f>
        <v>0.42945899999999998</v>
      </c>
      <c r="S154" s="181">
        <f>Q154+R154</f>
        <v>1.3231350000000002</v>
      </c>
      <c r="T154" s="11"/>
      <c r="U154" s="27"/>
    </row>
    <row r="155" spans="1:21" s="15" customFormat="1" ht="16.5" customHeight="1" x14ac:dyDescent="0.2">
      <c r="A155" s="188">
        <v>40665</v>
      </c>
      <c r="B155" s="116">
        <v>13.175000000000001</v>
      </c>
      <c r="C155" s="95">
        <f t="shared" ref="C155:C184" si="41">B155-G155-K155-O155</f>
        <v>12.229498</v>
      </c>
      <c r="D155" s="95">
        <v>2.2000000000000002</v>
      </c>
      <c r="E155" s="95">
        <v>1.5</v>
      </c>
      <c r="F155" s="163">
        <v>196.66900000000001</v>
      </c>
      <c r="G155" s="116">
        <f t="shared" ref="G155:G184" si="42">F155/1000</f>
        <v>0.19666900000000001</v>
      </c>
      <c r="H155" s="163">
        <v>48.832999999999998</v>
      </c>
      <c r="I155" s="263">
        <v>236.91900000000001</v>
      </c>
      <c r="J155" s="261">
        <f t="shared" ref="J155:J184" si="43">I155/1000</f>
        <v>0.23691900000000002</v>
      </c>
      <c r="K155" s="116">
        <f t="shared" ref="K155:K184" si="44">H155/1000</f>
        <v>4.8833000000000001E-2</v>
      </c>
      <c r="L155" s="163">
        <v>0</v>
      </c>
      <c r="M155" s="95">
        <f t="shared" ref="M155:M184" si="45">L155/1000</f>
        <v>0</v>
      </c>
      <c r="N155" s="123">
        <f t="shared" ref="N155:N184" si="46">M155*0.05</f>
        <v>0</v>
      </c>
      <c r="O155" s="164">
        <f t="shared" ref="O155:O184" si="47">D155-E155</f>
        <v>0.70000000000000018</v>
      </c>
      <c r="P155" s="165">
        <v>10.06</v>
      </c>
      <c r="Q155" s="178">
        <f t="shared" ref="Q155:Q184" si="48">G155+N155+O155</f>
        <v>0.89666900000000016</v>
      </c>
      <c r="R155" s="178">
        <f t="shared" si="40"/>
        <v>0.23691900000000002</v>
      </c>
      <c r="S155" s="182">
        <f>Q155+R155</f>
        <v>1.1335880000000003</v>
      </c>
      <c r="T155" s="11"/>
      <c r="U155" s="27"/>
    </row>
    <row r="156" spans="1:21" s="15" customFormat="1" ht="16.5" customHeight="1" x14ac:dyDescent="0.2">
      <c r="A156" s="188">
        <v>40666</v>
      </c>
      <c r="B156" s="116">
        <v>13.502000000000001</v>
      </c>
      <c r="C156" s="95">
        <f t="shared" si="41"/>
        <v>12.574497000000001</v>
      </c>
      <c r="D156" s="95">
        <v>2.2000000000000002</v>
      </c>
      <c r="E156" s="95">
        <v>1.5</v>
      </c>
      <c r="F156" s="163">
        <v>176.17</v>
      </c>
      <c r="G156" s="116">
        <f t="shared" si="42"/>
        <v>0.17616999999999999</v>
      </c>
      <c r="H156" s="163">
        <v>51.332999999999998</v>
      </c>
      <c r="I156" s="263">
        <v>201.06899999999999</v>
      </c>
      <c r="J156" s="261">
        <f t="shared" si="43"/>
        <v>0.201069</v>
      </c>
      <c r="K156" s="116">
        <f t="shared" si="44"/>
        <v>5.1332999999999997E-2</v>
      </c>
      <c r="L156" s="163">
        <v>0</v>
      </c>
      <c r="M156" s="95">
        <f t="shared" si="45"/>
        <v>0</v>
      </c>
      <c r="N156" s="123">
        <f t="shared" si="46"/>
        <v>0</v>
      </c>
      <c r="O156" s="164">
        <f t="shared" si="47"/>
        <v>0.70000000000000018</v>
      </c>
      <c r="P156" s="165">
        <v>10.33</v>
      </c>
      <c r="Q156" s="178">
        <f t="shared" si="48"/>
        <v>0.87617000000000012</v>
      </c>
      <c r="R156" s="178">
        <f t="shared" si="40"/>
        <v>0.201069</v>
      </c>
      <c r="S156" s="182">
        <f t="shared" ref="S156:S184" si="49">Q156+R156</f>
        <v>1.0772390000000001</v>
      </c>
      <c r="T156" s="11"/>
      <c r="U156" s="27"/>
    </row>
    <row r="157" spans="1:21" s="15" customFormat="1" ht="16.5" customHeight="1" x14ac:dyDescent="0.2">
      <c r="A157" s="188">
        <v>40667</v>
      </c>
      <c r="B157" s="116">
        <v>12.374000000000001</v>
      </c>
      <c r="C157" s="95">
        <f t="shared" si="41"/>
        <v>11.450321000000002</v>
      </c>
      <c r="D157" s="95">
        <v>2.2000000000000002</v>
      </c>
      <c r="E157" s="95">
        <v>1.5</v>
      </c>
      <c r="F157" s="163">
        <v>169.512</v>
      </c>
      <c r="G157" s="116">
        <f t="shared" si="42"/>
        <v>0.169512</v>
      </c>
      <c r="H157" s="163">
        <v>54.167000000000002</v>
      </c>
      <c r="I157" s="263">
        <v>488.85</v>
      </c>
      <c r="J157" s="261">
        <f t="shared" si="43"/>
        <v>0.48885000000000001</v>
      </c>
      <c r="K157" s="116">
        <f t="shared" si="44"/>
        <v>5.4167E-2</v>
      </c>
      <c r="L157" s="163">
        <v>0</v>
      </c>
      <c r="M157" s="95">
        <f t="shared" si="45"/>
        <v>0</v>
      </c>
      <c r="N157" s="123">
        <f t="shared" si="46"/>
        <v>0</v>
      </c>
      <c r="O157" s="164">
        <f t="shared" si="47"/>
        <v>0.70000000000000018</v>
      </c>
      <c r="P157" s="165">
        <v>10.029999999999999</v>
      </c>
      <c r="Q157" s="178">
        <f t="shared" si="48"/>
        <v>0.86951200000000017</v>
      </c>
      <c r="R157" s="178">
        <f t="shared" si="40"/>
        <v>0.48885000000000001</v>
      </c>
      <c r="S157" s="182">
        <f t="shared" si="49"/>
        <v>1.3583620000000001</v>
      </c>
      <c r="T157" s="11"/>
      <c r="U157" s="27"/>
    </row>
    <row r="158" spans="1:21" s="15" customFormat="1" ht="16.5" customHeight="1" x14ac:dyDescent="0.2">
      <c r="A158" s="188">
        <v>40668</v>
      </c>
      <c r="B158" s="116">
        <v>12.196</v>
      </c>
      <c r="C158" s="95">
        <f t="shared" si="41"/>
        <v>11.251460000000002</v>
      </c>
      <c r="D158" s="95">
        <v>2.2000000000000002</v>
      </c>
      <c r="E158" s="95">
        <v>1.5</v>
      </c>
      <c r="F158" s="163">
        <v>194.87299999999999</v>
      </c>
      <c r="G158" s="116">
        <f t="shared" si="42"/>
        <v>0.19487299999999999</v>
      </c>
      <c r="H158" s="163">
        <v>49.667000000000002</v>
      </c>
      <c r="I158" s="263">
        <v>287.52600000000001</v>
      </c>
      <c r="J158" s="261">
        <f t="shared" si="43"/>
        <v>0.287526</v>
      </c>
      <c r="K158" s="116">
        <f t="shared" si="44"/>
        <v>4.9667000000000003E-2</v>
      </c>
      <c r="L158" s="163">
        <v>0</v>
      </c>
      <c r="M158" s="95">
        <f t="shared" si="45"/>
        <v>0</v>
      </c>
      <c r="N158" s="123">
        <f t="shared" si="46"/>
        <v>0</v>
      </c>
      <c r="O158" s="164">
        <f t="shared" si="47"/>
        <v>0.70000000000000018</v>
      </c>
      <c r="P158" s="165">
        <v>9.8000000000000007</v>
      </c>
      <c r="Q158" s="178">
        <f t="shared" si="48"/>
        <v>0.89487300000000014</v>
      </c>
      <c r="R158" s="178">
        <f t="shared" si="40"/>
        <v>0.287526</v>
      </c>
      <c r="S158" s="182">
        <f t="shared" si="49"/>
        <v>1.1823990000000002</v>
      </c>
      <c r="T158" s="11"/>
      <c r="U158" s="27"/>
    </row>
    <row r="159" spans="1:21" s="15" customFormat="1" ht="16.5" customHeight="1" x14ac:dyDescent="0.2">
      <c r="A159" s="188">
        <v>40669</v>
      </c>
      <c r="B159" s="116">
        <v>11.228</v>
      </c>
      <c r="C159" s="95">
        <f t="shared" si="41"/>
        <v>10.339404000000002</v>
      </c>
      <c r="D159" s="95">
        <v>2.2000000000000002</v>
      </c>
      <c r="E159" s="95">
        <v>1.5</v>
      </c>
      <c r="F159" s="163">
        <v>172.429</v>
      </c>
      <c r="G159" s="116">
        <f t="shared" si="42"/>
        <v>0.172429</v>
      </c>
      <c r="H159" s="163">
        <v>16.167000000000002</v>
      </c>
      <c r="I159" s="263">
        <v>1.2E-2</v>
      </c>
      <c r="J159" s="261">
        <f t="shared" si="43"/>
        <v>1.2E-5</v>
      </c>
      <c r="K159" s="116">
        <f t="shared" si="44"/>
        <v>1.6167000000000001E-2</v>
      </c>
      <c r="L159" s="163">
        <v>3.6669999999999998</v>
      </c>
      <c r="M159" s="95">
        <f t="shared" si="45"/>
        <v>3.6669999999999997E-3</v>
      </c>
      <c r="N159" s="123">
        <f t="shared" si="46"/>
        <v>1.8334999999999998E-4</v>
      </c>
      <c r="O159" s="164">
        <f t="shared" si="47"/>
        <v>0.70000000000000018</v>
      </c>
      <c r="P159" s="165">
        <v>9.8699999999999992</v>
      </c>
      <c r="Q159" s="178">
        <f t="shared" si="48"/>
        <v>0.87261235000000015</v>
      </c>
      <c r="R159" s="178" t="str">
        <f t="shared" si="40"/>
        <v>0.00</v>
      </c>
      <c r="S159" s="182">
        <f t="shared" si="49"/>
        <v>0.87261235000000015</v>
      </c>
      <c r="T159" s="11"/>
      <c r="U159" s="27"/>
    </row>
    <row r="160" spans="1:21" s="15" customFormat="1" ht="16.5" customHeight="1" x14ac:dyDescent="0.2">
      <c r="A160" s="188">
        <v>40670</v>
      </c>
      <c r="B160" s="116">
        <v>11.55</v>
      </c>
      <c r="C160" s="95">
        <f t="shared" si="41"/>
        <v>10.565485000000002</v>
      </c>
      <c r="D160" s="95">
        <v>2.2000000000000002</v>
      </c>
      <c r="E160" s="95">
        <v>1.5</v>
      </c>
      <c r="F160" s="163">
        <v>198.01499999999999</v>
      </c>
      <c r="G160" s="116">
        <f t="shared" si="42"/>
        <v>0.198015</v>
      </c>
      <c r="H160" s="163">
        <v>86.5</v>
      </c>
      <c r="I160" s="263">
        <v>656.02200000000005</v>
      </c>
      <c r="J160" s="261">
        <f t="shared" si="43"/>
        <v>0.65602199999999999</v>
      </c>
      <c r="K160" s="116">
        <f t="shared" si="44"/>
        <v>8.6499999999999994E-2</v>
      </c>
      <c r="L160" s="163">
        <v>0</v>
      </c>
      <c r="M160" s="95">
        <f t="shared" si="45"/>
        <v>0</v>
      </c>
      <c r="N160" s="123">
        <f t="shared" si="46"/>
        <v>0</v>
      </c>
      <c r="O160" s="164">
        <f t="shared" si="47"/>
        <v>0.70000000000000018</v>
      </c>
      <c r="P160" s="165">
        <v>9.1</v>
      </c>
      <c r="Q160" s="178">
        <f t="shared" si="48"/>
        <v>0.89801500000000023</v>
      </c>
      <c r="R160" s="178">
        <f t="shared" si="40"/>
        <v>0.65602199999999999</v>
      </c>
      <c r="S160" s="182">
        <f t="shared" si="49"/>
        <v>1.5540370000000001</v>
      </c>
      <c r="T160" s="11"/>
      <c r="U160" s="27"/>
    </row>
    <row r="161" spans="1:21" s="15" customFormat="1" ht="16.5" customHeight="1" x14ac:dyDescent="0.2">
      <c r="A161" s="188">
        <v>40671</v>
      </c>
      <c r="B161" s="116">
        <v>11.882</v>
      </c>
      <c r="C161" s="95">
        <f t="shared" si="41"/>
        <v>10.942419000000001</v>
      </c>
      <c r="D161" s="95">
        <v>2.2000000000000002</v>
      </c>
      <c r="E161" s="95">
        <v>1.5</v>
      </c>
      <c r="F161" s="163">
        <v>178.41399999999999</v>
      </c>
      <c r="G161" s="116">
        <f t="shared" si="42"/>
        <v>0.17841399999999999</v>
      </c>
      <c r="H161" s="163">
        <v>61.167000000000002</v>
      </c>
      <c r="I161" s="263">
        <v>371.60399999999998</v>
      </c>
      <c r="J161" s="261">
        <f t="shared" si="43"/>
        <v>0.37160399999999999</v>
      </c>
      <c r="K161" s="116">
        <f t="shared" si="44"/>
        <v>6.1166999999999999E-2</v>
      </c>
      <c r="L161" s="163">
        <v>0</v>
      </c>
      <c r="M161" s="95">
        <f t="shared" si="45"/>
        <v>0</v>
      </c>
      <c r="N161" s="123">
        <f t="shared" si="46"/>
        <v>0</v>
      </c>
      <c r="O161" s="164">
        <f t="shared" si="47"/>
        <v>0.70000000000000018</v>
      </c>
      <c r="P161" s="165">
        <v>9.14</v>
      </c>
      <c r="Q161" s="178">
        <f t="shared" si="48"/>
        <v>0.87841400000000014</v>
      </c>
      <c r="R161" s="178">
        <f t="shared" si="40"/>
        <v>0.37160399999999999</v>
      </c>
      <c r="S161" s="182">
        <f t="shared" si="49"/>
        <v>1.2500180000000001</v>
      </c>
      <c r="T161" s="11"/>
      <c r="U161" s="27"/>
    </row>
    <row r="162" spans="1:21" s="15" customFormat="1" ht="16.5" customHeight="1" x14ac:dyDescent="0.2">
      <c r="A162" s="188">
        <v>40672</v>
      </c>
      <c r="B162" s="116">
        <v>12.657999999999999</v>
      </c>
      <c r="C162" s="95">
        <f t="shared" si="41"/>
        <v>11.694734</v>
      </c>
      <c r="D162" s="95">
        <v>2.2000000000000002</v>
      </c>
      <c r="E162" s="95">
        <v>1.5</v>
      </c>
      <c r="F162" s="163">
        <v>187.76599999999999</v>
      </c>
      <c r="G162" s="116">
        <f t="shared" si="42"/>
        <v>0.18776599999999999</v>
      </c>
      <c r="H162" s="163">
        <v>75.5</v>
      </c>
      <c r="I162" s="263">
        <v>420.75</v>
      </c>
      <c r="J162" s="261">
        <f t="shared" si="43"/>
        <v>0.42075000000000001</v>
      </c>
      <c r="K162" s="116">
        <f t="shared" si="44"/>
        <v>7.5499999999999998E-2</v>
      </c>
      <c r="L162" s="163">
        <v>0</v>
      </c>
      <c r="M162" s="95">
        <f t="shared" si="45"/>
        <v>0</v>
      </c>
      <c r="N162" s="123">
        <f t="shared" si="46"/>
        <v>0</v>
      </c>
      <c r="O162" s="164">
        <f t="shared" si="47"/>
        <v>0.70000000000000018</v>
      </c>
      <c r="P162" s="165">
        <v>9.32</v>
      </c>
      <c r="Q162" s="178">
        <f t="shared" si="48"/>
        <v>0.88776600000000017</v>
      </c>
      <c r="R162" s="178">
        <f t="shared" si="40"/>
        <v>0.42075000000000001</v>
      </c>
      <c r="S162" s="182">
        <f t="shared" si="49"/>
        <v>1.3085160000000002</v>
      </c>
      <c r="T162" s="11"/>
      <c r="U162" s="27"/>
    </row>
    <row r="163" spans="1:21" s="15" customFormat="1" ht="16.5" customHeight="1" x14ac:dyDescent="0.2">
      <c r="A163" s="188">
        <v>40673</v>
      </c>
      <c r="B163" s="116">
        <v>13.273</v>
      </c>
      <c r="C163" s="95">
        <f t="shared" si="41"/>
        <v>12.251681000000001</v>
      </c>
      <c r="D163" s="95">
        <v>2.2000000000000002</v>
      </c>
      <c r="E163" s="95">
        <v>1.5</v>
      </c>
      <c r="F163" s="163">
        <v>193.15199999999999</v>
      </c>
      <c r="G163" s="116">
        <f t="shared" si="42"/>
        <v>0.19315199999999999</v>
      </c>
      <c r="H163" s="163">
        <v>128.167</v>
      </c>
      <c r="I163" s="263">
        <v>1305.819</v>
      </c>
      <c r="J163" s="261">
        <f t="shared" si="43"/>
        <v>1.3058190000000001</v>
      </c>
      <c r="K163" s="116">
        <f t="shared" si="44"/>
        <v>0.128167</v>
      </c>
      <c r="L163" s="163">
        <v>0</v>
      </c>
      <c r="M163" s="95">
        <f t="shared" si="45"/>
        <v>0</v>
      </c>
      <c r="N163" s="123">
        <f t="shared" si="46"/>
        <v>0</v>
      </c>
      <c r="O163" s="164">
        <f t="shared" si="47"/>
        <v>0.70000000000000018</v>
      </c>
      <c r="P163" s="165">
        <v>9.3800000000000008</v>
      </c>
      <c r="Q163" s="178">
        <f t="shared" si="48"/>
        <v>0.89315200000000017</v>
      </c>
      <c r="R163" s="178">
        <f t="shared" si="40"/>
        <v>1.3058190000000001</v>
      </c>
      <c r="S163" s="182">
        <f t="shared" si="49"/>
        <v>2.1989710000000002</v>
      </c>
      <c r="T163" s="11"/>
      <c r="U163" s="27"/>
    </row>
    <row r="164" spans="1:21" s="15" customFormat="1" ht="16.5" customHeight="1" x14ac:dyDescent="0.2">
      <c r="A164" s="188">
        <v>40674</v>
      </c>
      <c r="B164" s="116">
        <v>12.039</v>
      </c>
      <c r="C164" s="95">
        <f t="shared" si="41"/>
        <v>11.104395</v>
      </c>
      <c r="D164" s="95">
        <v>2.2000000000000002</v>
      </c>
      <c r="E164" s="95">
        <v>1.5</v>
      </c>
      <c r="F164" s="163">
        <v>192.10499999999999</v>
      </c>
      <c r="G164" s="116">
        <f t="shared" si="42"/>
        <v>0.192105</v>
      </c>
      <c r="H164" s="163">
        <v>42.5</v>
      </c>
      <c r="I164" s="263">
        <v>112.227</v>
      </c>
      <c r="J164" s="261">
        <f t="shared" si="43"/>
        <v>0.11222700000000001</v>
      </c>
      <c r="K164" s="116">
        <f t="shared" si="44"/>
        <v>4.2500000000000003E-2</v>
      </c>
      <c r="L164" s="163">
        <v>0</v>
      </c>
      <c r="M164" s="95">
        <f t="shared" si="45"/>
        <v>0</v>
      </c>
      <c r="N164" s="123">
        <f t="shared" si="46"/>
        <v>0</v>
      </c>
      <c r="O164" s="164">
        <f t="shared" si="47"/>
        <v>0.70000000000000018</v>
      </c>
      <c r="P164" s="165">
        <v>9.14</v>
      </c>
      <c r="Q164" s="178">
        <f t="shared" si="48"/>
        <v>0.89210500000000015</v>
      </c>
      <c r="R164" s="178">
        <f t="shared" si="40"/>
        <v>0.11222700000000001</v>
      </c>
      <c r="S164" s="182">
        <f t="shared" si="49"/>
        <v>1.0043320000000002</v>
      </c>
      <c r="T164" s="11"/>
      <c r="U164" s="27"/>
    </row>
    <row r="165" spans="1:21" s="15" customFormat="1" ht="16.5" customHeight="1" x14ac:dyDescent="0.2">
      <c r="A165" s="188">
        <v>40675</v>
      </c>
      <c r="B165" s="116">
        <v>12.36</v>
      </c>
      <c r="C165" s="95">
        <f t="shared" si="41"/>
        <v>11.439015999999999</v>
      </c>
      <c r="D165" s="95">
        <v>2.2000000000000002</v>
      </c>
      <c r="E165" s="95">
        <v>1.5</v>
      </c>
      <c r="F165" s="163">
        <v>187.31700000000001</v>
      </c>
      <c r="G165" s="116">
        <f t="shared" si="42"/>
        <v>0.18731700000000001</v>
      </c>
      <c r="H165" s="163">
        <v>33.667000000000002</v>
      </c>
      <c r="I165" s="263">
        <v>1.2E-2</v>
      </c>
      <c r="J165" s="261">
        <f t="shared" si="43"/>
        <v>1.2E-5</v>
      </c>
      <c r="K165" s="116">
        <f t="shared" si="44"/>
        <v>3.3667000000000002E-2</v>
      </c>
      <c r="L165" s="163">
        <v>48.667000000000002</v>
      </c>
      <c r="M165" s="95">
        <f t="shared" si="45"/>
        <v>4.8667000000000002E-2</v>
      </c>
      <c r="N165" s="123">
        <f t="shared" si="46"/>
        <v>2.4333500000000004E-3</v>
      </c>
      <c r="O165" s="164">
        <f t="shared" si="47"/>
        <v>0.70000000000000018</v>
      </c>
      <c r="P165" s="165">
        <v>9.11</v>
      </c>
      <c r="Q165" s="178">
        <f t="shared" si="48"/>
        <v>0.88975035000000013</v>
      </c>
      <c r="R165" s="178" t="str">
        <f t="shared" si="40"/>
        <v>0.00</v>
      </c>
      <c r="S165" s="182">
        <f t="shared" si="49"/>
        <v>0.88975035000000013</v>
      </c>
      <c r="T165" s="11"/>
      <c r="U165" s="27"/>
    </row>
    <row r="166" spans="1:21" s="15" customFormat="1" ht="16.5" customHeight="1" x14ac:dyDescent="0.2">
      <c r="A166" s="188">
        <v>40676</v>
      </c>
      <c r="B166" s="116">
        <v>11.286</v>
      </c>
      <c r="C166" s="95">
        <f t="shared" si="41"/>
        <v>10.407304999999997</v>
      </c>
      <c r="D166" s="95">
        <v>2.2000000000000002</v>
      </c>
      <c r="E166" s="95">
        <v>1.5</v>
      </c>
      <c r="F166" s="163">
        <v>156.19499999999999</v>
      </c>
      <c r="G166" s="116">
        <f t="shared" si="42"/>
        <v>0.156195</v>
      </c>
      <c r="H166" s="163">
        <v>22.5</v>
      </c>
      <c r="I166" s="263">
        <v>282.91500000000002</v>
      </c>
      <c r="J166" s="261">
        <f t="shared" si="43"/>
        <v>0.28291500000000003</v>
      </c>
      <c r="K166" s="116">
        <f t="shared" si="44"/>
        <v>2.2499999999999999E-2</v>
      </c>
      <c r="L166" s="163">
        <v>0</v>
      </c>
      <c r="M166" s="95">
        <f t="shared" si="45"/>
        <v>0</v>
      </c>
      <c r="N166" s="123">
        <f t="shared" si="46"/>
        <v>0</v>
      </c>
      <c r="O166" s="164">
        <f t="shared" si="47"/>
        <v>0.70000000000000018</v>
      </c>
      <c r="P166" s="165">
        <v>9.26</v>
      </c>
      <c r="Q166" s="178">
        <f t="shared" si="48"/>
        <v>0.85619500000000015</v>
      </c>
      <c r="R166" s="178">
        <f t="shared" si="40"/>
        <v>0.28291500000000003</v>
      </c>
      <c r="S166" s="182">
        <f t="shared" si="49"/>
        <v>1.1391100000000001</v>
      </c>
      <c r="T166" s="11"/>
      <c r="U166" s="27"/>
    </row>
    <row r="167" spans="1:21" s="15" customFormat="1" ht="16.5" customHeight="1" x14ac:dyDescent="0.2">
      <c r="A167" s="188">
        <v>40677</v>
      </c>
      <c r="B167" s="116">
        <v>11.387</v>
      </c>
      <c r="C167" s="95">
        <f t="shared" si="41"/>
        <v>10.503153999999999</v>
      </c>
      <c r="D167" s="95">
        <v>2.2000000000000002</v>
      </c>
      <c r="E167" s="95">
        <v>1.5</v>
      </c>
      <c r="F167" s="163">
        <v>182.679</v>
      </c>
      <c r="G167" s="116">
        <f t="shared" si="42"/>
        <v>0.18267900000000001</v>
      </c>
      <c r="H167" s="163">
        <v>1.167</v>
      </c>
      <c r="I167" s="263">
        <v>320.47500000000002</v>
      </c>
      <c r="J167" s="261">
        <f t="shared" si="43"/>
        <v>0.32047500000000001</v>
      </c>
      <c r="K167" s="116">
        <f t="shared" si="44"/>
        <v>1.1670000000000001E-3</v>
      </c>
      <c r="L167" s="163">
        <v>0</v>
      </c>
      <c r="M167" s="95">
        <f t="shared" si="45"/>
        <v>0</v>
      </c>
      <c r="N167" s="123">
        <f t="shared" si="46"/>
        <v>0</v>
      </c>
      <c r="O167" s="164">
        <f t="shared" si="47"/>
        <v>0.70000000000000018</v>
      </c>
      <c r="P167" s="165">
        <v>9.4600000000000009</v>
      </c>
      <c r="Q167" s="178">
        <f t="shared" si="48"/>
        <v>0.88267900000000021</v>
      </c>
      <c r="R167" s="178">
        <f t="shared" si="40"/>
        <v>0.32047500000000001</v>
      </c>
      <c r="S167" s="182">
        <f t="shared" si="49"/>
        <v>1.2031540000000003</v>
      </c>
      <c r="T167" s="11"/>
      <c r="U167" s="27"/>
    </row>
    <row r="168" spans="1:21" s="15" customFormat="1" ht="16.5" customHeight="1" x14ac:dyDescent="0.2">
      <c r="A168" s="188">
        <v>40678</v>
      </c>
      <c r="B168" s="116">
        <v>11.135</v>
      </c>
      <c r="C168" s="95">
        <f t="shared" si="41"/>
        <v>10.239857999999998</v>
      </c>
      <c r="D168" s="95">
        <v>2.2000000000000002</v>
      </c>
      <c r="E168" s="95">
        <v>1.5</v>
      </c>
      <c r="F168" s="163">
        <v>193.97499999999999</v>
      </c>
      <c r="G168" s="116">
        <f t="shared" si="42"/>
        <v>0.19397499999999998</v>
      </c>
      <c r="H168" s="163">
        <v>1.167</v>
      </c>
      <c r="I168" s="263">
        <v>261.16199999999998</v>
      </c>
      <c r="J168" s="261">
        <f t="shared" si="43"/>
        <v>0.26116200000000001</v>
      </c>
      <c r="K168" s="116">
        <f t="shared" si="44"/>
        <v>1.1670000000000001E-3</v>
      </c>
      <c r="L168" s="163">
        <v>0</v>
      </c>
      <c r="M168" s="95">
        <f t="shared" si="45"/>
        <v>0</v>
      </c>
      <c r="N168" s="123">
        <f t="shared" si="46"/>
        <v>0</v>
      </c>
      <c r="O168" s="164">
        <f t="shared" si="47"/>
        <v>0.70000000000000018</v>
      </c>
      <c r="P168" s="165">
        <v>9.5500000000000007</v>
      </c>
      <c r="Q168" s="178">
        <f t="shared" si="48"/>
        <v>0.89397500000000019</v>
      </c>
      <c r="R168" s="178">
        <f t="shared" si="40"/>
        <v>0.26116200000000001</v>
      </c>
      <c r="S168" s="182">
        <f t="shared" si="49"/>
        <v>1.1551370000000003</v>
      </c>
      <c r="T168" s="11"/>
      <c r="U168" s="27"/>
    </row>
    <row r="169" spans="1:21" s="15" customFormat="1" ht="16.5" customHeight="1" x14ac:dyDescent="0.2">
      <c r="A169" s="188">
        <v>40679</v>
      </c>
      <c r="B169" s="116">
        <v>12.298</v>
      </c>
      <c r="C169" s="95">
        <f t="shared" si="41"/>
        <v>11.416865000000001</v>
      </c>
      <c r="D169" s="95">
        <v>2.2000000000000002</v>
      </c>
      <c r="E169" s="95">
        <v>1.5</v>
      </c>
      <c r="F169" s="163">
        <v>180.13499999999999</v>
      </c>
      <c r="G169" s="116">
        <f t="shared" si="42"/>
        <v>0.18013499999999999</v>
      </c>
      <c r="H169" s="163">
        <v>1</v>
      </c>
      <c r="I169" s="263">
        <v>138.34800000000001</v>
      </c>
      <c r="J169" s="261">
        <f t="shared" si="43"/>
        <v>0.13834800000000003</v>
      </c>
      <c r="K169" s="116">
        <f t="shared" si="44"/>
        <v>1E-3</v>
      </c>
      <c r="L169" s="163">
        <v>0</v>
      </c>
      <c r="M169" s="95">
        <f t="shared" si="45"/>
        <v>0</v>
      </c>
      <c r="N169" s="123">
        <f t="shared" si="46"/>
        <v>0</v>
      </c>
      <c r="O169" s="164">
        <f t="shared" si="47"/>
        <v>0.70000000000000018</v>
      </c>
      <c r="P169" s="165">
        <v>9.2799999999999994</v>
      </c>
      <c r="Q169" s="178">
        <f t="shared" si="48"/>
        <v>0.88013500000000011</v>
      </c>
      <c r="R169" s="178">
        <f t="shared" si="40"/>
        <v>0.13834800000000003</v>
      </c>
      <c r="S169" s="182">
        <f t="shared" si="49"/>
        <v>1.0184830000000002</v>
      </c>
      <c r="T169" s="11"/>
      <c r="U169" s="27"/>
    </row>
    <row r="170" spans="1:21" s="15" customFormat="1" ht="16.5" customHeight="1" x14ac:dyDescent="0.2">
      <c r="A170" s="188">
        <v>40680</v>
      </c>
      <c r="B170" s="116">
        <v>11.651</v>
      </c>
      <c r="C170" s="95">
        <f t="shared" si="41"/>
        <v>10.784568999999998</v>
      </c>
      <c r="D170" s="95">
        <v>2.2000000000000002</v>
      </c>
      <c r="E170" s="95">
        <v>1.5</v>
      </c>
      <c r="F170" s="163">
        <v>165.09800000000001</v>
      </c>
      <c r="G170" s="116">
        <f t="shared" si="42"/>
        <v>0.16509800000000002</v>
      </c>
      <c r="H170" s="163">
        <v>1.333</v>
      </c>
      <c r="I170" s="263">
        <v>8.9999999999999993E-3</v>
      </c>
      <c r="J170" s="261">
        <f t="shared" si="43"/>
        <v>8.9999999999999985E-6</v>
      </c>
      <c r="K170" s="116">
        <f t="shared" si="44"/>
        <v>1.333E-3</v>
      </c>
      <c r="L170" s="163">
        <v>0</v>
      </c>
      <c r="M170" s="95">
        <f t="shared" si="45"/>
        <v>0</v>
      </c>
      <c r="N170" s="123">
        <f t="shared" si="46"/>
        <v>0</v>
      </c>
      <c r="O170" s="164">
        <f t="shared" si="47"/>
        <v>0.70000000000000018</v>
      </c>
      <c r="P170" s="165">
        <v>9.27</v>
      </c>
      <c r="Q170" s="178">
        <f t="shared" si="48"/>
        <v>0.86509800000000014</v>
      </c>
      <c r="R170" s="178">
        <f t="shared" si="40"/>
        <v>8.9999999999999985E-6</v>
      </c>
      <c r="S170" s="182">
        <f t="shared" si="49"/>
        <v>0.86510700000000018</v>
      </c>
      <c r="T170" s="11"/>
      <c r="U170" s="27"/>
    </row>
    <row r="171" spans="1:21" s="15" customFormat="1" ht="16.5" customHeight="1" x14ac:dyDescent="0.2">
      <c r="A171" s="188">
        <v>40681</v>
      </c>
      <c r="B171" s="116">
        <v>12.365</v>
      </c>
      <c r="C171" s="95">
        <f t="shared" si="41"/>
        <v>11.428688999999999</v>
      </c>
      <c r="D171" s="95">
        <v>2.2000000000000002</v>
      </c>
      <c r="E171" s="95">
        <v>1.5</v>
      </c>
      <c r="F171" s="163">
        <v>182.97800000000001</v>
      </c>
      <c r="G171" s="116">
        <f t="shared" si="42"/>
        <v>0.182978</v>
      </c>
      <c r="H171" s="163">
        <v>53.332999999999998</v>
      </c>
      <c r="I171" s="263">
        <v>1.2E-2</v>
      </c>
      <c r="J171" s="261">
        <f t="shared" si="43"/>
        <v>1.2E-5</v>
      </c>
      <c r="K171" s="116">
        <f t="shared" si="44"/>
        <v>5.3332999999999998E-2</v>
      </c>
      <c r="L171" s="163">
        <v>0</v>
      </c>
      <c r="M171" s="95">
        <f t="shared" si="45"/>
        <v>0</v>
      </c>
      <c r="N171" s="123">
        <f t="shared" si="46"/>
        <v>0</v>
      </c>
      <c r="O171" s="164">
        <f t="shared" si="47"/>
        <v>0.70000000000000018</v>
      </c>
      <c r="P171" s="165">
        <v>9.24</v>
      </c>
      <c r="Q171" s="178">
        <f t="shared" si="48"/>
        <v>0.88297800000000015</v>
      </c>
      <c r="R171" s="178">
        <f t="shared" si="40"/>
        <v>1.2E-5</v>
      </c>
      <c r="S171" s="182">
        <f t="shared" si="49"/>
        <v>0.88299000000000016</v>
      </c>
      <c r="T171" s="11"/>
      <c r="U171" s="27"/>
    </row>
    <row r="172" spans="1:21" s="15" customFormat="1" ht="16.5" customHeight="1" x14ac:dyDescent="0.2">
      <c r="A172" s="188">
        <v>40682</v>
      </c>
      <c r="B172" s="116">
        <v>12.776</v>
      </c>
      <c r="C172" s="95">
        <f t="shared" si="41"/>
        <v>11.864659</v>
      </c>
      <c r="D172" s="95">
        <v>2.2000000000000002</v>
      </c>
      <c r="E172" s="95">
        <v>1.5</v>
      </c>
      <c r="F172" s="163">
        <v>174.67400000000001</v>
      </c>
      <c r="G172" s="116">
        <f t="shared" si="42"/>
        <v>0.174674</v>
      </c>
      <c r="H172" s="163">
        <v>36.667000000000002</v>
      </c>
      <c r="I172" s="263">
        <v>773.46299999999997</v>
      </c>
      <c r="J172" s="261">
        <f t="shared" si="43"/>
        <v>0.77346300000000001</v>
      </c>
      <c r="K172" s="116">
        <f t="shared" si="44"/>
        <v>3.6666999999999998E-2</v>
      </c>
      <c r="L172" s="163">
        <v>41.832999999999998</v>
      </c>
      <c r="M172" s="95">
        <f t="shared" si="45"/>
        <v>4.1832999999999995E-2</v>
      </c>
      <c r="N172" s="123">
        <f t="shared" si="46"/>
        <v>2.09165E-3</v>
      </c>
      <c r="O172" s="164">
        <f t="shared" si="47"/>
        <v>0.70000000000000018</v>
      </c>
      <c r="P172" s="165">
        <v>9.1199999999999992</v>
      </c>
      <c r="Q172" s="178">
        <f t="shared" si="48"/>
        <v>0.87676565000000017</v>
      </c>
      <c r="R172" s="178">
        <f t="shared" si="40"/>
        <v>0.77137135000000001</v>
      </c>
      <c r="S172" s="182">
        <f t="shared" si="49"/>
        <v>1.6481370000000002</v>
      </c>
      <c r="T172" s="11"/>
      <c r="U172" s="27"/>
    </row>
    <row r="173" spans="1:21" s="15" customFormat="1" ht="16.5" customHeight="1" x14ac:dyDescent="0.2">
      <c r="A173" s="188">
        <v>40683</v>
      </c>
      <c r="B173" s="116">
        <v>11.973000000000001</v>
      </c>
      <c r="C173" s="95">
        <f t="shared" si="41"/>
        <v>11.062360999999999</v>
      </c>
      <c r="D173" s="95">
        <v>2.2000000000000002</v>
      </c>
      <c r="E173" s="95">
        <v>1.5</v>
      </c>
      <c r="F173" s="163">
        <v>191.80600000000001</v>
      </c>
      <c r="G173" s="116">
        <f t="shared" si="42"/>
        <v>0.191806</v>
      </c>
      <c r="H173" s="163">
        <v>18.832999999999998</v>
      </c>
      <c r="I173" s="263">
        <v>8.9999999999999993E-3</v>
      </c>
      <c r="J173" s="261">
        <f t="shared" si="43"/>
        <v>8.9999999999999985E-6</v>
      </c>
      <c r="K173" s="116">
        <f t="shared" si="44"/>
        <v>1.8832999999999999E-2</v>
      </c>
      <c r="L173" s="163">
        <v>0</v>
      </c>
      <c r="M173" s="95">
        <f t="shared" si="45"/>
        <v>0</v>
      </c>
      <c r="N173" s="123">
        <f t="shared" si="46"/>
        <v>0</v>
      </c>
      <c r="O173" s="164">
        <f t="shared" si="47"/>
        <v>0.70000000000000018</v>
      </c>
      <c r="P173" s="165">
        <v>9.0399999999999991</v>
      </c>
      <c r="Q173" s="178">
        <f t="shared" si="48"/>
        <v>0.89180600000000021</v>
      </c>
      <c r="R173" s="178">
        <f t="shared" si="40"/>
        <v>8.9999999999999985E-6</v>
      </c>
      <c r="S173" s="182">
        <f t="shared" si="49"/>
        <v>0.89181500000000025</v>
      </c>
      <c r="T173" s="11"/>
      <c r="U173" s="27"/>
    </row>
    <row r="174" spans="1:21" s="15" customFormat="1" ht="16.5" customHeight="1" x14ac:dyDescent="0.2">
      <c r="A174" s="188">
        <v>40684</v>
      </c>
      <c r="B174" s="116">
        <v>12.782</v>
      </c>
      <c r="C174" s="95">
        <f t="shared" si="41"/>
        <v>11.754439000000001</v>
      </c>
      <c r="D174" s="95">
        <v>2.2000000000000002</v>
      </c>
      <c r="E174" s="95">
        <v>1.5</v>
      </c>
      <c r="F174" s="163">
        <v>232.72800000000001</v>
      </c>
      <c r="G174" s="116">
        <f t="shared" si="42"/>
        <v>0.23272800000000002</v>
      </c>
      <c r="H174" s="163">
        <v>94.832999999999998</v>
      </c>
      <c r="I174" s="263">
        <v>571.63499999999999</v>
      </c>
      <c r="J174" s="261">
        <f t="shared" si="43"/>
        <v>0.571635</v>
      </c>
      <c r="K174" s="116">
        <f t="shared" si="44"/>
        <v>9.4833000000000001E-2</v>
      </c>
      <c r="L174" s="163">
        <v>0</v>
      </c>
      <c r="M174" s="95">
        <f t="shared" si="45"/>
        <v>0</v>
      </c>
      <c r="N174" s="123">
        <f t="shared" si="46"/>
        <v>0</v>
      </c>
      <c r="O174" s="164">
        <f t="shared" si="47"/>
        <v>0.70000000000000018</v>
      </c>
      <c r="P174" s="165">
        <v>8.4</v>
      </c>
      <c r="Q174" s="178">
        <f t="shared" si="48"/>
        <v>0.93272800000000022</v>
      </c>
      <c r="R174" s="178">
        <f t="shared" si="40"/>
        <v>0.571635</v>
      </c>
      <c r="S174" s="182">
        <f t="shared" si="49"/>
        <v>1.5043630000000001</v>
      </c>
      <c r="T174" s="11"/>
      <c r="U174" s="27"/>
    </row>
    <row r="175" spans="1:21" s="15" customFormat="1" ht="16.5" customHeight="1" x14ac:dyDescent="0.2">
      <c r="A175" s="188">
        <v>40685</v>
      </c>
      <c r="B175" s="116">
        <v>13.417999999999999</v>
      </c>
      <c r="C175" s="95">
        <f t="shared" si="41"/>
        <v>12.356477999999999</v>
      </c>
      <c r="D175" s="95">
        <v>2.2000000000000002</v>
      </c>
      <c r="E175" s="95">
        <v>1.5</v>
      </c>
      <c r="F175" s="163">
        <v>268.18900000000002</v>
      </c>
      <c r="G175" s="116">
        <f t="shared" si="42"/>
        <v>0.26818900000000001</v>
      </c>
      <c r="H175" s="163">
        <v>93.332999999999998</v>
      </c>
      <c r="I175" s="263">
        <v>569.85599999999999</v>
      </c>
      <c r="J175" s="261">
        <f t="shared" si="43"/>
        <v>0.56985600000000003</v>
      </c>
      <c r="K175" s="116">
        <f t="shared" si="44"/>
        <v>9.3332999999999999E-2</v>
      </c>
      <c r="L175" s="163">
        <v>0</v>
      </c>
      <c r="M175" s="95">
        <f t="shared" si="45"/>
        <v>0</v>
      </c>
      <c r="N175" s="123">
        <f t="shared" si="46"/>
        <v>0</v>
      </c>
      <c r="O175" s="164">
        <f t="shared" si="47"/>
        <v>0.70000000000000018</v>
      </c>
      <c r="P175" s="165">
        <v>8.9700000000000006</v>
      </c>
      <c r="Q175" s="178">
        <f t="shared" si="48"/>
        <v>0.96818900000000019</v>
      </c>
      <c r="R175" s="178">
        <f t="shared" si="40"/>
        <v>0.56985600000000003</v>
      </c>
      <c r="S175" s="182">
        <f t="shared" si="49"/>
        <v>1.5380450000000003</v>
      </c>
      <c r="T175" s="11"/>
      <c r="U175" s="27"/>
    </row>
    <row r="176" spans="1:21" s="15" customFormat="1" ht="16.5" customHeight="1" x14ac:dyDescent="0.2">
      <c r="A176" s="188">
        <v>40686</v>
      </c>
      <c r="B176" s="116">
        <v>13.291</v>
      </c>
      <c r="C176" s="95">
        <f t="shared" si="41"/>
        <v>12.325984999999999</v>
      </c>
      <c r="D176" s="95">
        <v>2.2000000000000002</v>
      </c>
      <c r="E176" s="95">
        <v>1.5</v>
      </c>
      <c r="F176" s="163">
        <v>198.01499999999999</v>
      </c>
      <c r="G176" s="116">
        <f t="shared" si="42"/>
        <v>0.198015</v>
      </c>
      <c r="H176" s="163">
        <v>67</v>
      </c>
      <c r="I176" s="263">
        <v>388.70100000000002</v>
      </c>
      <c r="J176" s="261">
        <f t="shared" si="43"/>
        <v>0.38870100000000002</v>
      </c>
      <c r="K176" s="116">
        <f t="shared" si="44"/>
        <v>6.7000000000000004E-2</v>
      </c>
      <c r="L176" s="163">
        <v>3.8330000000000002</v>
      </c>
      <c r="M176" s="95">
        <f t="shared" si="45"/>
        <v>3.833E-3</v>
      </c>
      <c r="N176" s="123">
        <f t="shared" si="46"/>
        <v>1.9165000000000002E-4</v>
      </c>
      <c r="O176" s="164">
        <f t="shared" si="47"/>
        <v>0.70000000000000018</v>
      </c>
      <c r="P176" s="165">
        <v>9.24</v>
      </c>
      <c r="Q176" s="178">
        <f t="shared" si="48"/>
        <v>0.89820665000000011</v>
      </c>
      <c r="R176" s="178">
        <f t="shared" si="40"/>
        <v>0.38850935000000003</v>
      </c>
      <c r="S176" s="182">
        <f t="shared" si="49"/>
        <v>1.2867160000000002</v>
      </c>
      <c r="T176" s="11"/>
      <c r="U176" s="27"/>
    </row>
    <row r="177" spans="1:21" s="15" customFormat="1" ht="16.5" customHeight="1" x14ac:dyDescent="0.2">
      <c r="A177" s="188">
        <v>40687</v>
      </c>
      <c r="B177" s="116">
        <v>12.596</v>
      </c>
      <c r="C177" s="95">
        <f t="shared" si="41"/>
        <v>11.595072999999999</v>
      </c>
      <c r="D177" s="95">
        <v>2.2000000000000002</v>
      </c>
      <c r="E177" s="95">
        <v>1.5</v>
      </c>
      <c r="F177" s="163">
        <v>200.26</v>
      </c>
      <c r="G177" s="116">
        <f t="shared" si="42"/>
        <v>0.20025999999999999</v>
      </c>
      <c r="H177" s="163">
        <v>100.667</v>
      </c>
      <c r="I177" s="263">
        <v>387.99900000000002</v>
      </c>
      <c r="J177" s="261">
        <f t="shared" si="43"/>
        <v>0.38799900000000004</v>
      </c>
      <c r="K177" s="116">
        <f t="shared" si="44"/>
        <v>0.10066700000000001</v>
      </c>
      <c r="L177" s="163">
        <v>21.667000000000002</v>
      </c>
      <c r="M177" s="95">
        <f t="shared" si="45"/>
        <v>2.1667000000000002E-2</v>
      </c>
      <c r="N177" s="123">
        <f t="shared" si="46"/>
        <v>1.0833500000000001E-3</v>
      </c>
      <c r="O177" s="164">
        <f t="shared" si="47"/>
        <v>0.70000000000000018</v>
      </c>
      <c r="P177" s="165">
        <v>8.9</v>
      </c>
      <c r="Q177" s="178">
        <f t="shared" si="48"/>
        <v>0.90134335000000021</v>
      </c>
      <c r="R177" s="178">
        <f t="shared" si="40"/>
        <v>0.38691565000000006</v>
      </c>
      <c r="S177" s="182">
        <f t="shared" si="49"/>
        <v>1.2882590000000003</v>
      </c>
      <c r="T177" s="11"/>
      <c r="U177" s="27"/>
    </row>
    <row r="178" spans="1:21" s="15" customFormat="1" ht="16.5" customHeight="1" x14ac:dyDescent="0.2">
      <c r="A178" s="188">
        <v>40688</v>
      </c>
      <c r="B178" s="116">
        <v>14.257</v>
      </c>
      <c r="C178" s="95">
        <f t="shared" si="41"/>
        <v>13.223970999999999</v>
      </c>
      <c r="D178" s="95">
        <v>2.2000000000000002</v>
      </c>
      <c r="E178" s="95">
        <v>1.5</v>
      </c>
      <c r="F178" s="163">
        <v>212.529</v>
      </c>
      <c r="G178" s="116">
        <f t="shared" si="42"/>
        <v>0.212529</v>
      </c>
      <c r="H178" s="163">
        <v>120.5</v>
      </c>
      <c r="I178" s="263">
        <v>1141.806</v>
      </c>
      <c r="J178" s="261">
        <f t="shared" si="43"/>
        <v>1.1418060000000001</v>
      </c>
      <c r="K178" s="116">
        <f t="shared" si="44"/>
        <v>0.1205</v>
      </c>
      <c r="L178" s="163">
        <v>0</v>
      </c>
      <c r="M178" s="95">
        <f t="shared" si="45"/>
        <v>0</v>
      </c>
      <c r="N178" s="123">
        <f t="shared" si="46"/>
        <v>0</v>
      </c>
      <c r="O178" s="164">
        <f t="shared" si="47"/>
        <v>0.70000000000000018</v>
      </c>
      <c r="P178" s="165">
        <v>9.0399999999999991</v>
      </c>
      <c r="Q178" s="178">
        <f t="shared" si="48"/>
        <v>0.91252900000000015</v>
      </c>
      <c r="R178" s="178">
        <f t="shared" si="40"/>
        <v>1.1418060000000001</v>
      </c>
      <c r="S178" s="182">
        <f t="shared" si="49"/>
        <v>2.054335</v>
      </c>
      <c r="T178" s="11"/>
      <c r="U178" s="27"/>
    </row>
    <row r="179" spans="1:21" s="15" customFormat="1" ht="16.5" customHeight="1" x14ac:dyDescent="0.2">
      <c r="A179" s="188">
        <v>40689</v>
      </c>
      <c r="B179" s="116">
        <v>14.12</v>
      </c>
      <c r="C179" s="95">
        <f t="shared" si="41"/>
        <v>13.101751</v>
      </c>
      <c r="D179" s="95">
        <v>2.2000000000000002</v>
      </c>
      <c r="E179" s="95">
        <v>1.5</v>
      </c>
      <c r="F179" s="163">
        <v>201.08199999999999</v>
      </c>
      <c r="G179" s="116">
        <f t="shared" si="42"/>
        <v>0.20108199999999998</v>
      </c>
      <c r="H179" s="163">
        <v>117.167</v>
      </c>
      <c r="I179" s="263">
        <v>623.82899999999995</v>
      </c>
      <c r="J179" s="261">
        <f t="shared" si="43"/>
        <v>0.62382899999999997</v>
      </c>
      <c r="K179" s="116">
        <f t="shared" si="44"/>
        <v>0.11716700000000001</v>
      </c>
      <c r="L179" s="163">
        <v>0</v>
      </c>
      <c r="M179" s="95">
        <f t="shared" si="45"/>
        <v>0</v>
      </c>
      <c r="N179" s="123">
        <f t="shared" si="46"/>
        <v>0</v>
      </c>
      <c r="O179" s="164">
        <f t="shared" si="47"/>
        <v>0.70000000000000018</v>
      </c>
      <c r="P179" s="165">
        <v>9.1</v>
      </c>
      <c r="Q179" s="178">
        <f t="shared" si="48"/>
        <v>0.90108200000000016</v>
      </c>
      <c r="R179" s="178">
        <f t="shared" si="40"/>
        <v>0.62382899999999997</v>
      </c>
      <c r="S179" s="182">
        <f t="shared" si="49"/>
        <v>1.5249110000000001</v>
      </c>
      <c r="T179" s="11"/>
      <c r="U179" s="27"/>
    </row>
    <row r="180" spans="1:21" s="15" customFormat="1" ht="16.5" customHeight="1" x14ac:dyDescent="0.2">
      <c r="A180" s="188">
        <v>40690</v>
      </c>
      <c r="B180" s="116">
        <v>13.1</v>
      </c>
      <c r="C180" s="95">
        <f t="shared" si="41"/>
        <v>12.105851999999999</v>
      </c>
      <c r="D180" s="95">
        <v>2.2000000000000002</v>
      </c>
      <c r="E180" s="95">
        <v>1.5</v>
      </c>
      <c r="F180" s="163">
        <v>211.48099999999999</v>
      </c>
      <c r="G180" s="116">
        <f t="shared" si="42"/>
        <v>0.211481</v>
      </c>
      <c r="H180" s="163">
        <v>82.667000000000002</v>
      </c>
      <c r="I180" s="263">
        <v>180.70500000000001</v>
      </c>
      <c r="J180" s="261">
        <f t="shared" si="43"/>
        <v>0.180705</v>
      </c>
      <c r="K180" s="116">
        <f t="shared" si="44"/>
        <v>8.2667000000000004E-2</v>
      </c>
      <c r="L180" s="163">
        <v>0</v>
      </c>
      <c r="M180" s="95">
        <f t="shared" si="45"/>
        <v>0</v>
      </c>
      <c r="N180" s="123">
        <f t="shared" si="46"/>
        <v>0</v>
      </c>
      <c r="O180" s="164">
        <f t="shared" si="47"/>
        <v>0.70000000000000018</v>
      </c>
      <c r="P180" s="165">
        <v>8.98</v>
      </c>
      <c r="Q180" s="178">
        <f t="shared" si="48"/>
        <v>0.91148100000000021</v>
      </c>
      <c r="R180" s="178">
        <f t="shared" si="40"/>
        <v>0.180705</v>
      </c>
      <c r="S180" s="182">
        <f t="shared" si="49"/>
        <v>1.0921860000000003</v>
      </c>
      <c r="T180" s="11"/>
      <c r="U180" s="27"/>
    </row>
    <row r="181" spans="1:21" s="15" customFormat="1" ht="16.5" customHeight="1" x14ac:dyDescent="0.2">
      <c r="A181" s="188">
        <v>40691</v>
      </c>
      <c r="B181" s="116">
        <v>12.178000000000001</v>
      </c>
      <c r="C181" s="95">
        <f>B181-G181-K181-O181</f>
        <v>11.230340999999999</v>
      </c>
      <c r="D181" s="95">
        <v>2.2000000000000002</v>
      </c>
      <c r="E181" s="95">
        <v>1.5</v>
      </c>
      <c r="F181" s="163">
        <v>180.65899999999999</v>
      </c>
      <c r="G181" s="116">
        <f t="shared" si="42"/>
        <v>0.18065899999999999</v>
      </c>
      <c r="H181" s="163">
        <v>67</v>
      </c>
      <c r="I181" s="263">
        <v>828.327</v>
      </c>
      <c r="J181" s="261">
        <f t="shared" si="43"/>
        <v>0.82832700000000004</v>
      </c>
      <c r="K181" s="116">
        <f t="shared" si="44"/>
        <v>6.7000000000000004E-2</v>
      </c>
      <c r="L181" s="163">
        <v>0</v>
      </c>
      <c r="M181" s="95">
        <f t="shared" si="45"/>
        <v>0</v>
      </c>
      <c r="N181" s="123">
        <f t="shared" si="46"/>
        <v>0</v>
      </c>
      <c r="O181" s="164">
        <f>D181-E181</f>
        <v>0.70000000000000018</v>
      </c>
      <c r="P181" s="165">
        <v>8.24</v>
      </c>
      <c r="Q181" s="178">
        <f>G181+N181+O181</f>
        <v>0.88065900000000019</v>
      </c>
      <c r="R181" s="178">
        <f t="shared" si="40"/>
        <v>0.82832700000000004</v>
      </c>
      <c r="S181" s="182">
        <f t="shared" si="49"/>
        <v>1.7089860000000003</v>
      </c>
      <c r="T181" s="11"/>
      <c r="U181" s="27"/>
    </row>
    <row r="182" spans="1:21" s="15" customFormat="1" ht="16.5" customHeight="1" x14ac:dyDescent="0.2">
      <c r="A182" s="188">
        <v>40692</v>
      </c>
      <c r="B182" s="116">
        <v>12.22</v>
      </c>
      <c r="C182" s="95">
        <f>B182-G182-K182-O182</f>
        <v>11.252126000000001</v>
      </c>
      <c r="D182" s="95">
        <v>2.2000000000000002</v>
      </c>
      <c r="E182" s="95">
        <v>1.5</v>
      </c>
      <c r="F182" s="163">
        <v>191.20699999999999</v>
      </c>
      <c r="G182" s="116">
        <f t="shared" si="42"/>
        <v>0.19120699999999999</v>
      </c>
      <c r="H182" s="163">
        <v>76.667000000000002</v>
      </c>
      <c r="I182" s="263">
        <v>470.12099999999998</v>
      </c>
      <c r="J182" s="261">
        <f t="shared" si="43"/>
        <v>0.47012099999999996</v>
      </c>
      <c r="K182" s="116">
        <f t="shared" si="44"/>
        <v>7.6666999999999999E-2</v>
      </c>
      <c r="L182" s="163">
        <v>0</v>
      </c>
      <c r="M182" s="95">
        <f t="shared" si="45"/>
        <v>0</v>
      </c>
      <c r="N182" s="123">
        <f t="shared" si="46"/>
        <v>0</v>
      </c>
      <c r="O182" s="164">
        <f>D182-E182</f>
        <v>0.70000000000000018</v>
      </c>
      <c r="P182" s="165">
        <v>7.93</v>
      </c>
      <c r="Q182" s="178">
        <f>G182+N182+O182</f>
        <v>0.89120700000000019</v>
      </c>
      <c r="R182" s="178">
        <f t="shared" si="40"/>
        <v>0.47012099999999996</v>
      </c>
      <c r="S182" s="182">
        <f t="shared" si="49"/>
        <v>1.3613280000000001</v>
      </c>
      <c r="T182" s="11"/>
      <c r="U182" s="27"/>
    </row>
    <row r="183" spans="1:21" s="15" customFormat="1" ht="16.5" customHeight="1" x14ac:dyDescent="0.2">
      <c r="A183" s="188">
        <v>40693</v>
      </c>
      <c r="B183" s="116">
        <v>15.35</v>
      </c>
      <c r="C183" s="95">
        <f>B183-G183-K183-O183</f>
        <v>14.248688999999999</v>
      </c>
      <c r="D183" s="95">
        <v>2.2000000000000002</v>
      </c>
      <c r="E183" s="95">
        <v>1.5</v>
      </c>
      <c r="F183" s="163">
        <v>256.14400000000001</v>
      </c>
      <c r="G183" s="116">
        <f t="shared" si="42"/>
        <v>0.25614399999999998</v>
      </c>
      <c r="H183" s="163">
        <v>145.167</v>
      </c>
      <c r="I183" s="263">
        <v>898.44899999999996</v>
      </c>
      <c r="J183" s="261">
        <f t="shared" si="43"/>
        <v>0.89844899999999994</v>
      </c>
      <c r="K183" s="116">
        <f t="shared" si="44"/>
        <v>0.14516699999999999</v>
      </c>
      <c r="L183" s="163">
        <v>50</v>
      </c>
      <c r="M183" s="95">
        <f t="shared" si="45"/>
        <v>0.05</v>
      </c>
      <c r="N183" s="123">
        <f t="shared" si="46"/>
        <v>2.5000000000000005E-3</v>
      </c>
      <c r="O183" s="164">
        <f>D183-E183</f>
        <v>0.70000000000000018</v>
      </c>
      <c r="P183" s="165">
        <v>8.4</v>
      </c>
      <c r="Q183" s="178">
        <f>G183+N183+O183</f>
        <v>0.95864400000000016</v>
      </c>
      <c r="R183" s="178">
        <f t="shared" si="40"/>
        <v>0.895949</v>
      </c>
      <c r="S183" s="182">
        <f t="shared" si="49"/>
        <v>1.8545930000000002</v>
      </c>
      <c r="T183" s="11"/>
      <c r="U183" s="27"/>
    </row>
    <row r="184" spans="1:21" s="15" customFormat="1" ht="16.5" customHeight="1" thickBot="1" x14ac:dyDescent="0.25">
      <c r="A184" s="189">
        <v>40694</v>
      </c>
      <c r="B184" s="152">
        <v>15.74</v>
      </c>
      <c r="C184" s="153">
        <f t="shared" si="41"/>
        <v>14.691244999999999</v>
      </c>
      <c r="D184" s="153">
        <v>2.2000000000000002</v>
      </c>
      <c r="E184" s="153">
        <v>1.5</v>
      </c>
      <c r="F184" s="250">
        <v>274.92200000000003</v>
      </c>
      <c r="G184" s="152">
        <f t="shared" si="42"/>
        <v>0.274922</v>
      </c>
      <c r="H184" s="250">
        <v>73.832999999999998</v>
      </c>
      <c r="I184" s="290">
        <v>900.15599999999995</v>
      </c>
      <c r="J184" s="297">
        <f t="shared" si="43"/>
        <v>0.90015599999999996</v>
      </c>
      <c r="K184" s="152">
        <f t="shared" si="44"/>
        <v>7.3832999999999996E-2</v>
      </c>
      <c r="L184" s="250">
        <v>26.167000000000002</v>
      </c>
      <c r="M184" s="153">
        <f t="shared" si="45"/>
        <v>2.6167000000000003E-2</v>
      </c>
      <c r="N184" s="156">
        <f t="shared" si="46"/>
        <v>1.3083500000000002E-3</v>
      </c>
      <c r="O184" s="169">
        <f t="shared" si="47"/>
        <v>0.70000000000000018</v>
      </c>
      <c r="P184" s="170">
        <v>8.6300000000000008</v>
      </c>
      <c r="Q184" s="190">
        <f t="shared" si="48"/>
        <v>0.97623035000000025</v>
      </c>
      <c r="R184" s="190">
        <f t="shared" si="40"/>
        <v>0.89884765</v>
      </c>
      <c r="S184" s="191">
        <f t="shared" si="49"/>
        <v>1.8750780000000002</v>
      </c>
      <c r="T184" s="11"/>
      <c r="U184" s="27"/>
    </row>
    <row r="185" spans="1:21" s="15" customFormat="1" ht="13.5" thickBot="1" x14ac:dyDescent="0.25">
      <c r="A185" s="171"/>
      <c r="B185" s="172"/>
      <c r="C185" s="246"/>
      <c r="D185" s="173"/>
      <c r="E185" s="173"/>
      <c r="F185" s="173"/>
      <c r="G185" s="173"/>
      <c r="H185" s="246"/>
      <c r="I185" s="246"/>
      <c r="J185" s="246"/>
      <c r="K185" s="246"/>
      <c r="L185" s="246"/>
      <c r="M185" s="246"/>
      <c r="N185" s="171"/>
      <c r="O185" s="173"/>
      <c r="P185" s="173"/>
      <c r="Q185" s="246"/>
      <c r="R185" s="246"/>
      <c r="S185" s="246"/>
      <c r="T185" s="11"/>
      <c r="U185" s="27"/>
    </row>
    <row r="186" spans="1:21" s="15" customFormat="1" ht="36.75" customHeight="1" x14ac:dyDescent="0.2">
      <c r="A186" s="406" t="s">
        <v>0</v>
      </c>
      <c r="B186" s="419" t="s">
        <v>5</v>
      </c>
      <c r="C186" s="406" t="s">
        <v>7</v>
      </c>
      <c r="D186" s="406" t="s">
        <v>9</v>
      </c>
      <c r="E186" s="406" t="s">
        <v>32</v>
      </c>
      <c r="F186" s="406" t="s">
        <v>12</v>
      </c>
      <c r="G186" s="406" t="s">
        <v>12</v>
      </c>
      <c r="H186" s="406" t="s">
        <v>11</v>
      </c>
      <c r="I186" s="243" t="s">
        <v>73</v>
      </c>
      <c r="J186" s="422" t="s">
        <v>82</v>
      </c>
      <c r="K186" s="422" t="s">
        <v>74</v>
      </c>
      <c r="L186" s="422" t="s">
        <v>15</v>
      </c>
      <c r="M186" s="422" t="s">
        <v>75</v>
      </c>
      <c r="N186" s="422" t="s">
        <v>76</v>
      </c>
      <c r="O186" s="431" t="s">
        <v>77</v>
      </c>
      <c r="P186" s="422" t="s">
        <v>78</v>
      </c>
      <c r="Q186" s="422" t="s">
        <v>79</v>
      </c>
      <c r="R186" s="422" t="s">
        <v>80</v>
      </c>
      <c r="S186" s="422" t="s">
        <v>81</v>
      </c>
      <c r="T186" s="11"/>
      <c r="U186" s="27"/>
    </row>
    <row r="187" spans="1:21" s="15" customFormat="1" ht="11.25" customHeight="1" x14ac:dyDescent="0.2">
      <c r="A187" s="407"/>
      <c r="B187" s="420"/>
      <c r="C187" s="407"/>
      <c r="D187" s="413"/>
      <c r="E187" s="413"/>
      <c r="F187" s="413"/>
      <c r="G187" s="413"/>
      <c r="H187" s="407"/>
      <c r="I187" s="244"/>
      <c r="J187" s="423"/>
      <c r="K187" s="423"/>
      <c r="L187" s="423"/>
      <c r="M187" s="423"/>
      <c r="N187" s="423"/>
      <c r="O187" s="432"/>
      <c r="P187" s="425"/>
      <c r="Q187" s="423"/>
      <c r="R187" s="423"/>
      <c r="S187" s="423"/>
      <c r="T187" s="11"/>
      <c r="U187" s="27"/>
    </row>
    <row r="188" spans="1:21" s="15" customFormat="1" ht="12" customHeight="1" thickBot="1" x14ac:dyDescent="0.25">
      <c r="A188" s="415"/>
      <c r="B188" s="421"/>
      <c r="C188" s="408"/>
      <c r="D188" s="414"/>
      <c r="E188" s="414"/>
      <c r="F188" s="414"/>
      <c r="G188" s="414"/>
      <c r="H188" s="408"/>
      <c r="I188" s="245"/>
      <c r="J188" s="424"/>
      <c r="K188" s="424"/>
      <c r="L188" s="424"/>
      <c r="M188" s="424"/>
      <c r="N188" s="427"/>
      <c r="O188" s="433"/>
      <c r="P188" s="426"/>
      <c r="Q188" s="424"/>
      <c r="R188" s="424"/>
      <c r="S188" s="424"/>
      <c r="T188" s="11"/>
      <c r="U188" s="27"/>
    </row>
    <row r="189" spans="1:21" s="15" customFormat="1" ht="16.5" customHeight="1" x14ac:dyDescent="0.2">
      <c r="A189" s="185">
        <v>40695</v>
      </c>
      <c r="B189" s="118">
        <v>15.484999999999999</v>
      </c>
      <c r="C189" s="94">
        <f>B189-G189-K189-O189</f>
        <v>13.696003999999999</v>
      </c>
      <c r="D189" s="119">
        <v>3.3</v>
      </c>
      <c r="E189" s="119">
        <v>1.9</v>
      </c>
      <c r="F189" s="160">
        <v>278.66300000000001</v>
      </c>
      <c r="G189" s="118">
        <f>F189/1000</f>
        <v>0.27866299999999999</v>
      </c>
      <c r="H189" s="160">
        <v>110.333</v>
      </c>
      <c r="I189" s="288">
        <v>378.68099999999998</v>
      </c>
      <c r="J189" s="253">
        <f>I189/1000</f>
        <v>0.37868099999999999</v>
      </c>
      <c r="K189" s="118">
        <f>H189/1000</f>
        <v>0.110333</v>
      </c>
      <c r="L189" s="160">
        <v>19.332999999999998</v>
      </c>
      <c r="M189" s="119">
        <f>L189/1000</f>
        <v>1.9332999999999999E-2</v>
      </c>
      <c r="N189" s="120">
        <f>M189*0.05</f>
        <v>9.6665E-4</v>
      </c>
      <c r="O189" s="161">
        <f>D189-E189</f>
        <v>1.4</v>
      </c>
      <c r="P189" s="162">
        <v>8.4600000000000009</v>
      </c>
      <c r="Q189" s="177">
        <f>G189+N189+O189</f>
        <v>1.6796296499999999</v>
      </c>
      <c r="R189" s="223">
        <f t="shared" ref="R189:R218" si="50">IF(J189&lt;N189, "0.00", J189-N189)</f>
        <v>0.37771434999999998</v>
      </c>
      <c r="S189" s="181">
        <f>Q189+R189</f>
        <v>2.0573439999999996</v>
      </c>
      <c r="T189" s="11"/>
      <c r="U189" s="27"/>
    </row>
    <row r="190" spans="1:21" s="15" customFormat="1" ht="16.5" customHeight="1" x14ac:dyDescent="0.2">
      <c r="A190" s="188">
        <v>40696</v>
      </c>
      <c r="B190" s="116">
        <v>16.925000000000001</v>
      </c>
      <c r="C190" s="95">
        <f t="shared" ref="C190:C215" si="51">B190-G190-K190-O190</f>
        <v>15.216726999999997</v>
      </c>
      <c r="D190" s="95">
        <v>3.3</v>
      </c>
      <c r="E190" s="95">
        <v>1.9</v>
      </c>
      <c r="F190" s="163">
        <v>291.60599999999999</v>
      </c>
      <c r="G190" s="116">
        <f t="shared" ref="G190:G218" si="52">F190/1000</f>
        <v>0.29160599999999998</v>
      </c>
      <c r="H190" s="163">
        <v>16.667000000000002</v>
      </c>
      <c r="I190" s="263">
        <v>1148.355</v>
      </c>
      <c r="J190" s="261">
        <f t="shared" ref="J190:J218" si="53">I190/1000</f>
        <v>1.148355</v>
      </c>
      <c r="K190" s="116">
        <f t="shared" ref="K190:K218" si="54">H190/1000</f>
        <v>1.6667000000000001E-2</v>
      </c>
      <c r="L190" s="163">
        <v>86.5</v>
      </c>
      <c r="M190" s="95">
        <f t="shared" ref="M190:M218" si="55">L190/1000</f>
        <v>8.6499999999999994E-2</v>
      </c>
      <c r="N190" s="123">
        <f t="shared" ref="N190:N218" si="56">M190*0.05</f>
        <v>4.3249999999999999E-3</v>
      </c>
      <c r="O190" s="164">
        <f t="shared" ref="O190:O215" si="57">D190-E190</f>
        <v>1.4</v>
      </c>
      <c r="P190" s="165">
        <v>8.8000000000000007</v>
      </c>
      <c r="Q190" s="178">
        <f t="shared" ref="Q190:Q215" si="58">G190+N190+O190</f>
        <v>1.6959309999999999</v>
      </c>
      <c r="R190" s="178">
        <f t="shared" si="50"/>
        <v>1.1440300000000001</v>
      </c>
      <c r="S190" s="182">
        <f>Q190+R190</f>
        <v>2.8399609999999997</v>
      </c>
      <c r="T190" s="11"/>
      <c r="U190" s="27"/>
    </row>
    <row r="191" spans="1:21" s="15" customFormat="1" ht="16.5" customHeight="1" x14ac:dyDescent="0.2">
      <c r="A191" s="188">
        <v>40697</v>
      </c>
      <c r="B191" s="116">
        <v>14.936999999999999</v>
      </c>
      <c r="C191" s="95">
        <f t="shared" si="51"/>
        <v>13.248842999999999</v>
      </c>
      <c r="D191" s="95">
        <v>3.3</v>
      </c>
      <c r="E191" s="95">
        <v>1.9</v>
      </c>
      <c r="F191" s="163">
        <v>277.99</v>
      </c>
      <c r="G191" s="116">
        <f t="shared" si="52"/>
        <v>0.27799000000000001</v>
      </c>
      <c r="H191" s="163">
        <v>10.167</v>
      </c>
      <c r="I191" s="263">
        <v>3.0000000000000001E-3</v>
      </c>
      <c r="J191" s="261">
        <f t="shared" si="53"/>
        <v>3.0000000000000001E-6</v>
      </c>
      <c r="K191" s="116">
        <f t="shared" si="54"/>
        <v>1.0166999999999999E-2</v>
      </c>
      <c r="L191" s="163">
        <v>43.167000000000002</v>
      </c>
      <c r="M191" s="95">
        <f t="shared" si="55"/>
        <v>4.3167000000000004E-2</v>
      </c>
      <c r="N191" s="123">
        <f t="shared" si="56"/>
        <v>2.1583500000000003E-3</v>
      </c>
      <c r="O191" s="164">
        <f t="shared" si="57"/>
        <v>1.4</v>
      </c>
      <c r="P191" s="165">
        <v>8.3800000000000008</v>
      </c>
      <c r="Q191" s="178">
        <f t="shared" si="58"/>
        <v>1.6801483499999998</v>
      </c>
      <c r="R191" s="178" t="str">
        <f t="shared" si="50"/>
        <v>0.00</v>
      </c>
      <c r="S191" s="182">
        <f t="shared" ref="S191:S218" si="59">Q191+R191</f>
        <v>1.6801483499999998</v>
      </c>
      <c r="T191" s="11"/>
      <c r="U191" s="27"/>
    </row>
    <row r="192" spans="1:21" s="15" customFormat="1" ht="16.5" customHeight="1" x14ac:dyDescent="0.2">
      <c r="A192" s="188">
        <v>40698</v>
      </c>
      <c r="B192" s="116">
        <v>14.476000000000001</v>
      </c>
      <c r="C192" s="95">
        <f t="shared" si="51"/>
        <v>12.706178</v>
      </c>
      <c r="D192" s="95">
        <v>3.3</v>
      </c>
      <c r="E192" s="95">
        <v>1.9</v>
      </c>
      <c r="F192" s="163">
        <v>225.322</v>
      </c>
      <c r="G192" s="116">
        <f t="shared" si="52"/>
        <v>0.22532199999999999</v>
      </c>
      <c r="H192" s="163">
        <v>144.5</v>
      </c>
      <c r="I192" s="263">
        <v>703.399</v>
      </c>
      <c r="J192" s="261">
        <f t="shared" si="53"/>
        <v>0.703399</v>
      </c>
      <c r="K192" s="116">
        <f t="shared" si="54"/>
        <v>0.14449999999999999</v>
      </c>
      <c r="L192" s="163">
        <v>0</v>
      </c>
      <c r="M192" s="95">
        <f t="shared" si="55"/>
        <v>0</v>
      </c>
      <c r="N192" s="123">
        <f t="shared" si="56"/>
        <v>0</v>
      </c>
      <c r="O192" s="164">
        <f t="shared" si="57"/>
        <v>1.4</v>
      </c>
      <c r="P192" s="165">
        <v>8.14</v>
      </c>
      <c r="Q192" s="178">
        <f t="shared" si="58"/>
        <v>1.6253219999999999</v>
      </c>
      <c r="R192" s="178">
        <f t="shared" si="50"/>
        <v>0.703399</v>
      </c>
      <c r="S192" s="182">
        <f t="shared" si="59"/>
        <v>2.3287209999999998</v>
      </c>
      <c r="T192" s="11"/>
      <c r="U192" s="27"/>
    </row>
    <row r="193" spans="1:21" s="15" customFormat="1" ht="16.5" customHeight="1" x14ac:dyDescent="0.2">
      <c r="A193" s="188">
        <v>40699</v>
      </c>
      <c r="B193" s="116">
        <v>14.018000000000001</v>
      </c>
      <c r="C193" s="95">
        <f t="shared" si="51"/>
        <v>12.322178000000001</v>
      </c>
      <c r="D193" s="95">
        <v>3.3</v>
      </c>
      <c r="E193" s="95">
        <v>1.9</v>
      </c>
      <c r="F193" s="163">
        <v>225.322</v>
      </c>
      <c r="G193" s="116">
        <f t="shared" si="52"/>
        <v>0.22532199999999999</v>
      </c>
      <c r="H193" s="163">
        <v>70.5</v>
      </c>
      <c r="I193" s="263">
        <v>855.54300000000001</v>
      </c>
      <c r="J193" s="261">
        <f t="shared" si="53"/>
        <v>0.85554300000000005</v>
      </c>
      <c r="K193" s="116">
        <f t="shared" si="54"/>
        <v>7.0499999999999993E-2</v>
      </c>
      <c r="L193" s="163">
        <v>39.935000000000002</v>
      </c>
      <c r="M193" s="95">
        <f t="shared" si="55"/>
        <v>3.9935000000000005E-2</v>
      </c>
      <c r="N193" s="123">
        <f t="shared" si="56"/>
        <v>1.9967500000000003E-3</v>
      </c>
      <c r="O193" s="164">
        <f t="shared" si="57"/>
        <v>1.4</v>
      </c>
      <c r="P193" s="165">
        <v>8.1199999999999992</v>
      </c>
      <c r="Q193" s="178">
        <f t="shared" si="58"/>
        <v>1.6273187499999999</v>
      </c>
      <c r="R193" s="178">
        <f t="shared" si="50"/>
        <v>0.85354625000000006</v>
      </c>
      <c r="S193" s="182">
        <f t="shared" si="59"/>
        <v>2.4808650000000001</v>
      </c>
      <c r="T193" s="11"/>
      <c r="U193" s="27"/>
    </row>
    <row r="194" spans="1:21" s="15" customFormat="1" ht="16.5" customHeight="1" x14ac:dyDescent="0.2">
      <c r="A194" s="188">
        <v>40700</v>
      </c>
      <c r="B194" s="116">
        <v>15.023</v>
      </c>
      <c r="C194" s="95">
        <f t="shared" si="51"/>
        <v>13.272931</v>
      </c>
      <c r="D194" s="95">
        <v>3.3</v>
      </c>
      <c r="E194" s="95">
        <v>1.9</v>
      </c>
      <c r="F194" s="163">
        <v>212.06899999999999</v>
      </c>
      <c r="G194" s="116">
        <f t="shared" si="52"/>
        <v>0.21206899999999998</v>
      </c>
      <c r="H194" s="163">
        <v>138</v>
      </c>
      <c r="I194" s="263">
        <v>1216.829</v>
      </c>
      <c r="J194" s="261">
        <f t="shared" si="53"/>
        <v>1.2168289999999999</v>
      </c>
      <c r="K194" s="116">
        <f t="shared" si="54"/>
        <v>0.13800000000000001</v>
      </c>
      <c r="L194" s="163">
        <v>1.0980000000000001</v>
      </c>
      <c r="M194" s="95">
        <f t="shared" si="55"/>
        <v>1.098E-3</v>
      </c>
      <c r="N194" s="123">
        <f t="shared" si="56"/>
        <v>5.4900000000000006E-5</v>
      </c>
      <c r="O194" s="164">
        <f t="shared" si="57"/>
        <v>1.4</v>
      </c>
      <c r="P194" s="165">
        <v>8.3000000000000007</v>
      </c>
      <c r="Q194" s="178">
        <f t="shared" si="58"/>
        <v>1.6121238999999998</v>
      </c>
      <c r="R194" s="178">
        <f t="shared" si="50"/>
        <v>1.2167740999999999</v>
      </c>
      <c r="S194" s="182">
        <f t="shared" si="59"/>
        <v>2.8288979999999997</v>
      </c>
      <c r="T194" s="11"/>
      <c r="U194" s="27"/>
    </row>
    <row r="195" spans="1:21" s="15" customFormat="1" ht="16.5" customHeight="1" x14ac:dyDescent="0.2">
      <c r="A195" s="188">
        <v>40701</v>
      </c>
      <c r="B195" s="116">
        <v>16.027000000000001</v>
      </c>
      <c r="C195" s="95">
        <f t="shared" si="51"/>
        <v>14.447361000000001</v>
      </c>
      <c r="D195" s="95">
        <v>3.3</v>
      </c>
      <c r="E195" s="95">
        <v>1.9</v>
      </c>
      <c r="F195" s="163">
        <v>179.62799999999999</v>
      </c>
      <c r="G195" s="116">
        <f t="shared" si="52"/>
        <v>0.17962799999999998</v>
      </c>
      <c r="H195" s="163">
        <v>1.0999999999999999E-2</v>
      </c>
      <c r="I195" s="263">
        <v>666.89</v>
      </c>
      <c r="J195" s="261">
        <f t="shared" si="53"/>
        <v>0.66688999999999998</v>
      </c>
      <c r="K195" s="116">
        <f t="shared" si="54"/>
        <v>1.1E-5</v>
      </c>
      <c r="L195" s="163">
        <v>0</v>
      </c>
      <c r="M195" s="95">
        <f t="shared" si="55"/>
        <v>0</v>
      </c>
      <c r="N195" s="123">
        <f t="shared" si="56"/>
        <v>0</v>
      </c>
      <c r="O195" s="164">
        <f t="shared" si="57"/>
        <v>1.4</v>
      </c>
      <c r="P195" s="165">
        <v>8.57</v>
      </c>
      <c r="Q195" s="178">
        <f t="shared" si="58"/>
        <v>1.5796279999999998</v>
      </c>
      <c r="R195" s="178">
        <f t="shared" si="50"/>
        <v>0.66688999999999998</v>
      </c>
      <c r="S195" s="182">
        <f t="shared" si="59"/>
        <v>2.246518</v>
      </c>
      <c r="T195" s="11"/>
      <c r="U195" s="27"/>
    </row>
    <row r="196" spans="1:21" s="15" customFormat="1" ht="16.5" customHeight="1" x14ac:dyDescent="0.2">
      <c r="A196" s="188">
        <v>40702</v>
      </c>
      <c r="B196" s="116">
        <v>17.018999999999998</v>
      </c>
      <c r="C196" s="95">
        <f t="shared" si="51"/>
        <v>15.469966999999999</v>
      </c>
      <c r="D196" s="95">
        <v>3.3</v>
      </c>
      <c r="E196" s="95">
        <v>1.9</v>
      </c>
      <c r="F196" s="163">
        <v>147.18700000000001</v>
      </c>
      <c r="G196" s="116">
        <f t="shared" si="52"/>
        <v>0.14718700000000001</v>
      </c>
      <c r="H196" s="163">
        <v>1.8460000000000001</v>
      </c>
      <c r="I196" s="263">
        <v>1499.403</v>
      </c>
      <c r="J196" s="261">
        <f t="shared" si="53"/>
        <v>1.499403</v>
      </c>
      <c r="K196" s="116">
        <f t="shared" si="54"/>
        <v>1.846E-3</v>
      </c>
      <c r="L196" s="163">
        <v>9.7000000000000003E-2</v>
      </c>
      <c r="M196" s="95">
        <f t="shared" si="55"/>
        <v>9.7E-5</v>
      </c>
      <c r="N196" s="123">
        <f t="shared" si="56"/>
        <v>4.8500000000000002E-6</v>
      </c>
      <c r="O196" s="164">
        <f t="shared" si="57"/>
        <v>1.4</v>
      </c>
      <c r="P196" s="165">
        <v>8.85</v>
      </c>
      <c r="Q196" s="178">
        <f t="shared" si="58"/>
        <v>1.5471918499999999</v>
      </c>
      <c r="R196" s="178">
        <f t="shared" si="50"/>
        <v>1.49939815</v>
      </c>
      <c r="S196" s="182">
        <f t="shared" si="59"/>
        <v>3.0465900000000001</v>
      </c>
      <c r="T196" s="11"/>
      <c r="U196" s="27"/>
    </row>
    <row r="197" spans="1:21" s="15" customFormat="1" ht="16.5" customHeight="1" x14ac:dyDescent="0.2">
      <c r="A197" s="188">
        <v>40703</v>
      </c>
      <c r="B197" s="116">
        <v>16.52</v>
      </c>
      <c r="C197" s="95">
        <f t="shared" si="51"/>
        <v>15.005236999999999</v>
      </c>
      <c r="D197" s="95">
        <v>3.3</v>
      </c>
      <c r="E197" s="95">
        <v>1.9</v>
      </c>
      <c r="F197" s="163">
        <v>114.746</v>
      </c>
      <c r="G197" s="116">
        <f t="shared" si="52"/>
        <v>0.114746</v>
      </c>
      <c r="H197" s="163">
        <v>1.7000000000000001E-2</v>
      </c>
      <c r="I197" s="263">
        <v>725.02</v>
      </c>
      <c r="J197" s="261">
        <f t="shared" si="53"/>
        <v>0.72502</v>
      </c>
      <c r="K197" s="116">
        <f t="shared" si="54"/>
        <v>1.7E-5</v>
      </c>
      <c r="L197" s="163">
        <v>0.33900000000000002</v>
      </c>
      <c r="M197" s="95">
        <f t="shared" si="55"/>
        <v>3.39E-4</v>
      </c>
      <c r="N197" s="123">
        <f t="shared" si="56"/>
        <v>1.6950000000000002E-5</v>
      </c>
      <c r="O197" s="164">
        <f t="shared" si="57"/>
        <v>1.4</v>
      </c>
      <c r="P197" s="165">
        <v>8.52</v>
      </c>
      <c r="Q197" s="178">
        <f t="shared" si="58"/>
        <v>1.5147629499999999</v>
      </c>
      <c r="R197" s="178">
        <f t="shared" si="50"/>
        <v>0.72500304999999998</v>
      </c>
      <c r="S197" s="182">
        <f t="shared" si="59"/>
        <v>2.2397659999999999</v>
      </c>
      <c r="T197" s="11"/>
      <c r="U197" s="27"/>
    </row>
    <row r="198" spans="1:21" s="15" customFormat="1" ht="16.5" customHeight="1" x14ac:dyDescent="0.2">
      <c r="A198" s="188">
        <v>40704</v>
      </c>
      <c r="B198" s="116">
        <v>15.843</v>
      </c>
      <c r="C198" s="95">
        <f t="shared" si="51"/>
        <v>14.133514</v>
      </c>
      <c r="D198" s="95">
        <v>3.3</v>
      </c>
      <c r="E198" s="95">
        <v>1.9</v>
      </c>
      <c r="F198" s="163">
        <v>309.48599999999999</v>
      </c>
      <c r="G198" s="116">
        <f t="shared" si="52"/>
        <v>0.30948599999999998</v>
      </c>
      <c r="H198" s="163">
        <v>0</v>
      </c>
      <c r="I198" s="263">
        <v>383.44499999999999</v>
      </c>
      <c r="J198" s="261">
        <f t="shared" si="53"/>
        <v>0.38344499999999998</v>
      </c>
      <c r="K198" s="116">
        <f t="shared" si="54"/>
        <v>0</v>
      </c>
      <c r="L198" s="163">
        <v>17.332999999999998</v>
      </c>
      <c r="M198" s="95">
        <f t="shared" si="55"/>
        <v>1.7332999999999998E-2</v>
      </c>
      <c r="N198" s="123">
        <f t="shared" si="56"/>
        <v>8.6664999999999995E-4</v>
      </c>
      <c r="O198" s="164">
        <f t="shared" si="57"/>
        <v>1.4</v>
      </c>
      <c r="P198" s="165">
        <v>8.2200000000000006</v>
      </c>
      <c r="Q198" s="178">
        <f t="shared" si="58"/>
        <v>1.7103526499999999</v>
      </c>
      <c r="R198" s="178">
        <f t="shared" si="50"/>
        <v>0.38257834999999996</v>
      </c>
      <c r="S198" s="182">
        <f t="shared" si="59"/>
        <v>2.0929310000000001</v>
      </c>
      <c r="T198" s="11"/>
      <c r="U198" s="27"/>
    </row>
    <row r="199" spans="1:21" s="15" customFormat="1" ht="16.5" customHeight="1" x14ac:dyDescent="0.2">
      <c r="A199" s="188">
        <v>40705</v>
      </c>
      <c r="B199" s="116">
        <v>14.36</v>
      </c>
      <c r="C199" s="95">
        <f t="shared" si="51"/>
        <v>12.709840999999999</v>
      </c>
      <c r="D199" s="95">
        <v>3.3</v>
      </c>
      <c r="E199" s="95">
        <v>1.9</v>
      </c>
      <c r="F199" s="163">
        <v>250.15899999999999</v>
      </c>
      <c r="G199" s="116">
        <f t="shared" si="52"/>
        <v>0.25015899999999996</v>
      </c>
      <c r="H199" s="163">
        <v>0</v>
      </c>
      <c r="I199" s="263">
        <v>614.529</v>
      </c>
      <c r="J199" s="261">
        <f t="shared" si="53"/>
        <v>0.61452899999999999</v>
      </c>
      <c r="K199" s="116">
        <f t="shared" si="54"/>
        <v>0</v>
      </c>
      <c r="L199" s="163">
        <v>0</v>
      </c>
      <c r="M199" s="95">
        <f t="shared" si="55"/>
        <v>0</v>
      </c>
      <c r="N199" s="123">
        <f t="shared" si="56"/>
        <v>0</v>
      </c>
      <c r="O199" s="164">
        <f t="shared" si="57"/>
        <v>1.4</v>
      </c>
      <c r="P199" s="165">
        <v>7.94</v>
      </c>
      <c r="Q199" s="178">
        <f t="shared" si="58"/>
        <v>1.6501589999999999</v>
      </c>
      <c r="R199" s="178">
        <f t="shared" si="50"/>
        <v>0.61452899999999999</v>
      </c>
      <c r="S199" s="182">
        <f t="shared" si="59"/>
        <v>2.264688</v>
      </c>
      <c r="T199" s="11"/>
      <c r="U199" s="27"/>
    </row>
    <row r="200" spans="1:21" s="15" customFormat="1" ht="16.5" customHeight="1" x14ac:dyDescent="0.2">
      <c r="A200" s="188">
        <v>40706</v>
      </c>
      <c r="B200" s="116">
        <v>15.428000000000001</v>
      </c>
      <c r="C200" s="95">
        <f t="shared" si="51"/>
        <v>13.731232</v>
      </c>
      <c r="D200" s="95">
        <v>3.3</v>
      </c>
      <c r="E200" s="95">
        <v>1.9</v>
      </c>
      <c r="F200" s="163">
        <v>296.76799999999997</v>
      </c>
      <c r="G200" s="116">
        <f t="shared" si="52"/>
        <v>0.29676799999999998</v>
      </c>
      <c r="H200" s="163">
        <v>0</v>
      </c>
      <c r="I200" s="263">
        <v>733.899</v>
      </c>
      <c r="J200" s="261">
        <f t="shared" si="53"/>
        <v>0.73389899999999997</v>
      </c>
      <c r="K200" s="116">
        <f t="shared" si="54"/>
        <v>0</v>
      </c>
      <c r="L200" s="163">
        <v>0</v>
      </c>
      <c r="M200" s="95">
        <f t="shared" si="55"/>
        <v>0</v>
      </c>
      <c r="N200" s="123">
        <f t="shared" si="56"/>
        <v>0</v>
      </c>
      <c r="O200" s="164">
        <f t="shared" si="57"/>
        <v>1.4</v>
      </c>
      <c r="P200" s="165">
        <v>7.91</v>
      </c>
      <c r="Q200" s="178">
        <f t="shared" si="58"/>
        <v>1.6967679999999998</v>
      </c>
      <c r="R200" s="178">
        <f t="shared" si="50"/>
        <v>0.73389899999999997</v>
      </c>
      <c r="S200" s="182">
        <f t="shared" si="59"/>
        <v>2.4306669999999997</v>
      </c>
      <c r="T200" s="11"/>
      <c r="U200" s="27"/>
    </row>
    <row r="201" spans="1:21" s="15" customFormat="1" ht="16.5" customHeight="1" x14ac:dyDescent="0.2">
      <c r="A201" s="188">
        <v>40707</v>
      </c>
      <c r="B201" s="116">
        <v>15.472</v>
      </c>
      <c r="C201" s="95">
        <f t="shared" si="51"/>
        <v>13.839570999999999</v>
      </c>
      <c r="D201" s="95">
        <v>3.3</v>
      </c>
      <c r="E201" s="95">
        <v>1.9</v>
      </c>
      <c r="F201" s="163">
        <v>232.429</v>
      </c>
      <c r="G201" s="116">
        <f t="shared" si="52"/>
        <v>0.232429</v>
      </c>
      <c r="H201" s="163">
        <v>0</v>
      </c>
      <c r="I201" s="263">
        <v>824.94600000000003</v>
      </c>
      <c r="J201" s="261">
        <f t="shared" si="53"/>
        <v>0.82494600000000007</v>
      </c>
      <c r="K201" s="116">
        <f t="shared" si="54"/>
        <v>0</v>
      </c>
      <c r="L201" s="163">
        <v>17.167000000000002</v>
      </c>
      <c r="M201" s="95">
        <f t="shared" si="55"/>
        <v>1.7167000000000002E-2</v>
      </c>
      <c r="N201" s="123">
        <f t="shared" si="56"/>
        <v>8.5835000000000013E-4</v>
      </c>
      <c r="O201" s="164">
        <f t="shared" si="57"/>
        <v>1.4</v>
      </c>
      <c r="P201" s="165">
        <v>8.6999999999999993</v>
      </c>
      <c r="Q201" s="178">
        <f t="shared" si="58"/>
        <v>1.6332873499999998</v>
      </c>
      <c r="R201" s="178">
        <f t="shared" si="50"/>
        <v>0.82408765000000006</v>
      </c>
      <c r="S201" s="182">
        <f t="shared" si="59"/>
        <v>2.4573749999999999</v>
      </c>
      <c r="T201" s="11"/>
      <c r="U201" s="27"/>
    </row>
    <row r="202" spans="1:21" s="15" customFormat="1" ht="16.5" customHeight="1" x14ac:dyDescent="0.2">
      <c r="A202" s="188">
        <v>40708</v>
      </c>
      <c r="B202" s="116">
        <v>15.398999999999999</v>
      </c>
      <c r="C202" s="95">
        <f t="shared" si="51"/>
        <v>13.773085999999999</v>
      </c>
      <c r="D202" s="95">
        <v>3.3</v>
      </c>
      <c r="E202" s="95">
        <v>1.9</v>
      </c>
      <c r="F202" s="163">
        <v>225.24700000000001</v>
      </c>
      <c r="G202" s="116">
        <f t="shared" si="52"/>
        <v>0.225247</v>
      </c>
      <c r="H202" s="163">
        <v>0.66700000000000004</v>
      </c>
      <c r="I202" s="263">
        <v>680.08799999999997</v>
      </c>
      <c r="J202" s="261">
        <f t="shared" si="53"/>
        <v>0.68008799999999991</v>
      </c>
      <c r="K202" s="116">
        <f t="shared" si="54"/>
        <v>6.6700000000000006E-4</v>
      </c>
      <c r="L202" s="163">
        <v>0</v>
      </c>
      <c r="M202" s="95">
        <f t="shared" si="55"/>
        <v>0</v>
      </c>
      <c r="N202" s="123">
        <f t="shared" si="56"/>
        <v>0</v>
      </c>
      <c r="O202" s="164">
        <f t="shared" si="57"/>
        <v>1.4</v>
      </c>
      <c r="P202" s="165">
        <v>8.39</v>
      </c>
      <c r="Q202" s="178">
        <f t="shared" si="58"/>
        <v>1.6252469999999999</v>
      </c>
      <c r="R202" s="178">
        <f t="shared" si="50"/>
        <v>0.68008799999999991</v>
      </c>
      <c r="S202" s="182">
        <f t="shared" si="59"/>
        <v>2.3053349999999999</v>
      </c>
      <c r="T202" s="11"/>
      <c r="U202" s="27"/>
    </row>
    <row r="203" spans="1:21" s="15" customFormat="1" ht="16.5" customHeight="1" x14ac:dyDescent="0.2">
      <c r="A203" s="188">
        <v>40709</v>
      </c>
      <c r="B203" s="116">
        <v>16.064</v>
      </c>
      <c r="C203" s="95">
        <f t="shared" si="51"/>
        <v>14.41616</v>
      </c>
      <c r="D203" s="95">
        <v>3.3</v>
      </c>
      <c r="E203" s="95">
        <v>1.9</v>
      </c>
      <c r="F203" s="163">
        <v>247.84</v>
      </c>
      <c r="G203" s="116">
        <f t="shared" si="52"/>
        <v>0.24784</v>
      </c>
      <c r="H203" s="163">
        <v>0</v>
      </c>
      <c r="I203" s="263">
        <v>990.65099999999995</v>
      </c>
      <c r="J203" s="261">
        <f t="shared" si="53"/>
        <v>0.99065099999999995</v>
      </c>
      <c r="K203" s="116">
        <f t="shared" si="54"/>
        <v>0</v>
      </c>
      <c r="L203" s="163">
        <v>31.667000000000002</v>
      </c>
      <c r="M203" s="95">
        <f t="shared" si="55"/>
        <v>3.1667000000000001E-2</v>
      </c>
      <c r="N203" s="123">
        <f t="shared" si="56"/>
        <v>1.5833500000000001E-3</v>
      </c>
      <c r="O203" s="164">
        <f t="shared" si="57"/>
        <v>1.4</v>
      </c>
      <c r="P203" s="165">
        <v>8.4</v>
      </c>
      <c r="Q203" s="178">
        <f t="shared" si="58"/>
        <v>1.64942335</v>
      </c>
      <c r="R203" s="178">
        <f t="shared" si="50"/>
        <v>0.98906764999999996</v>
      </c>
      <c r="S203" s="182">
        <f t="shared" si="59"/>
        <v>2.6384910000000001</v>
      </c>
      <c r="T203" s="11"/>
      <c r="U203" s="27"/>
    </row>
    <row r="204" spans="1:21" s="15" customFormat="1" ht="16.5" customHeight="1" x14ac:dyDescent="0.2">
      <c r="A204" s="188">
        <v>40710</v>
      </c>
      <c r="B204" s="116">
        <v>14.863</v>
      </c>
      <c r="C204" s="95">
        <f t="shared" si="51"/>
        <v>13.232367</v>
      </c>
      <c r="D204" s="95">
        <v>3.3</v>
      </c>
      <c r="E204" s="95">
        <v>1.9</v>
      </c>
      <c r="F204" s="163">
        <v>230.63300000000001</v>
      </c>
      <c r="G204" s="116">
        <f t="shared" si="52"/>
        <v>0.230633</v>
      </c>
      <c r="H204" s="163">
        <v>0</v>
      </c>
      <c r="I204" s="263">
        <v>918.11699999999996</v>
      </c>
      <c r="J204" s="261">
        <f t="shared" si="53"/>
        <v>0.91811699999999996</v>
      </c>
      <c r="K204" s="116">
        <f t="shared" si="54"/>
        <v>0</v>
      </c>
      <c r="L204" s="163">
        <v>1.167</v>
      </c>
      <c r="M204" s="95">
        <f t="shared" si="55"/>
        <v>1.1670000000000001E-3</v>
      </c>
      <c r="N204" s="123">
        <f t="shared" si="56"/>
        <v>5.8350000000000009E-5</v>
      </c>
      <c r="O204" s="164">
        <f t="shared" si="57"/>
        <v>1.4</v>
      </c>
      <c r="P204" s="165">
        <v>8.7200000000000006</v>
      </c>
      <c r="Q204" s="178">
        <f t="shared" si="58"/>
        <v>1.63069135</v>
      </c>
      <c r="R204" s="178">
        <f t="shared" si="50"/>
        <v>0.91805864999999998</v>
      </c>
      <c r="S204" s="182">
        <f t="shared" si="59"/>
        <v>2.5487500000000001</v>
      </c>
      <c r="T204" s="11"/>
      <c r="U204" s="27"/>
    </row>
    <row r="205" spans="1:21" s="15" customFormat="1" ht="16.5" customHeight="1" x14ac:dyDescent="0.2">
      <c r="A205" s="188">
        <v>40711</v>
      </c>
      <c r="B205" s="116">
        <v>15.352</v>
      </c>
      <c r="C205" s="95">
        <f t="shared" si="51"/>
        <v>13.67178</v>
      </c>
      <c r="D205" s="95">
        <v>3.3</v>
      </c>
      <c r="E205" s="95">
        <v>1.9</v>
      </c>
      <c r="F205" s="163">
        <v>278.887</v>
      </c>
      <c r="G205" s="116">
        <f t="shared" si="52"/>
        <v>0.278887</v>
      </c>
      <c r="H205" s="163">
        <v>1.333</v>
      </c>
      <c r="I205" s="263">
        <v>347.68900000000002</v>
      </c>
      <c r="J205" s="261">
        <f t="shared" si="53"/>
        <v>0.34768900000000003</v>
      </c>
      <c r="K205" s="116">
        <f t="shared" si="54"/>
        <v>1.333E-3</v>
      </c>
      <c r="L205" s="163">
        <v>0</v>
      </c>
      <c r="M205" s="95">
        <f t="shared" si="55"/>
        <v>0</v>
      </c>
      <c r="N205" s="123">
        <f t="shared" si="56"/>
        <v>0</v>
      </c>
      <c r="O205" s="164">
        <f t="shared" si="57"/>
        <v>1.4</v>
      </c>
      <c r="P205" s="165">
        <v>8.4700000000000006</v>
      </c>
      <c r="Q205" s="178">
        <f t="shared" si="58"/>
        <v>1.678887</v>
      </c>
      <c r="R205" s="178">
        <f t="shared" si="50"/>
        <v>0.34768900000000003</v>
      </c>
      <c r="S205" s="182">
        <f t="shared" si="59"/>
        <v>2.0265759999999999</v>
      </c>
      <c r="T205" s="11"/>
      <c r="U205" s="27"/>
    </row>
    <row r="206" spans="1:21" s="15" customFormat="1" ht="16.5" customHeight="1" x14ac:dyDescent="0.2">
      <c r="A206" s="188">
        <v>40712</v>
      </c>
      <c r="B206" s="116">
        <v>15.598000000000001</v>
      </c>
      <c r="C206" s="95">
        <f t="shared" si="51"/>
        <v>13.931307</v>
      </c>
      <c r="D206" s="95">
        <v>3.3</v>
      </c>
      <c r="E206" s="95">
        <v>1.9</v>
      </c>
      <c r="F206" s="163">
        <v>266.69299999999998</v>
      </c>
      <c r="G206" s="116">
        <f t="shared" si="52"/>
        <v>0.26669299999999996</v>
      </c>
      <c r="H206" s="163">
        <v>0</v>
      </c>
      <c r="I206" s="263">
        <v>723.17100000000005</v>
      </c>
      <c r="J206" s="261">
        <f t="shared" si="53"/>
        <v>0.72317100000000001</v>
      </c>
      <c r="K206" s="116">
        <f t="shared" si="54"/>
        <v>0</v>
      </c>
      <c r="L206" s="163">
        <v>0</v>
      </c>
      <c r="M206" s="95">
        <f t="shared" si="55"/>
        <v>0</v>
      </c>
      <c r="N206" s="123">
        <f t="shared" si="56"/>
        <v>0</v>
      </c>
      <c r="O206" s="164">
        <f t="shared" si="57"/>
        <v>1.4</v>
      </c>
      <c r="P206" s="165">
        <v>8.09</v>
      </c>
      <c r="Q206" s="178">
        <f t="shared" si="58"/>
        <v>1.666693</v>
      </c>
      <c r="R206" s="178">
        <f t="shared" si="50"/>
        <v>0.72317100000000001</v>
      </c>
      <c r="S206" s="182">
        <f t="shared" si="59"/>
        <v>2.3898640000000002</v>
      </c>
      <c r="T206" s="11"/>
      <c r="U206" s="27"/>
    </row>
    <row r="207" spans="1:21" s="15" customFormat="1" ht="16.5" customHeight="1" x14ac:dyDescent="0.2">
      <c r="A207" s="188">
        <v>40713</v>
      </c>
      <c r="B207" s="116">
        <v>14.289</v>
      </c>
      <c r="C207" s="95">
        <f t="shared" si="51"/>
        <v>12.596871</v>
      </c>
      <c r="D207" s="95">
        <v>3.3</v>
      </c>
      <c r="E207" s="95">
        <v>1.9</v>
      </c>
      <c r="F207" s="163">
        <v>292.12900000000002</v>
      </c>
      <c r="G207" s="116">
        <f t="shared" si="52"/>
        <v>0.29212900000000003</v>
      </c>
      <c r="H207" s="163">
        <v>0</v>
      </c>
      <c r="I207" s="263">
        <v>119.913</v>
      </c>
      <c r="J207" s="261">
        <f t="shared" si="53"/>
        <v>0.11991299999999999</v>
      </c>
      <c r="K207" s="116">
        <f t="shared" si="54"/>
        <v>0</v>
      </c>
      <c r="L207" s="163">
        <v>0</v>
      </c>
      <c r="M207" s="95">
        <f t="shared" si="55"/>
        <v>0</v>
      </c>
      <c r="N207" s="123">
        <f t="shared" si="56"/>
        <v>0</v>
      </c>
      <c r="O207" s="164">
        <f t="shared" si="57"/>
        <v>1.4</v>
      </c>
      <c r="P207" s="165">
        <v>7.98</v>
      </c>
      <c r="Q207" s="178">
        <f t="shared" si="58"/>
        <v>1.692129</v>
      </c>
      <c r="R207" s="178">
        <f t="shared" si="50"/>
        <v>0.11991299999999999</v>
      </c>
      <c r="S207" s="182">
        <f t="shared" si="59"/>
        <v>1.8120419999999999</v>
      </c>
      <c r="T207" s="11"/>
      <c r="U207" s="27"/>
    </row>
    <row r="208" spans="1:21" s="15" customFormat="1" ht="16.5" customHeight="1" x14ac:dyDescent="0.2">
      <c r="A208" s="188">
        <v>40714</v>
      </c>
      <c r="B208" s="116">
        <v>13.204000000000001</v>
      </c>
      <c r="C208" s="95">
        <f t="shared" si="51"/>
        <v>11.572544000000001</v>
      </c>
      <c r="D208" s="95">
        <v>3.3</v>
      </c>
      <c r="E208" s="95">
        <v>1.9</v>
      </c>
      <c r="F208" s="163">
        <v>231.45599999999999</v>
      </c>
      <c r="G208" s="116">
        <f t="shared" si="52"/>
        <v>0.231456</v>
      </c>
      <c r="H208" s="163">
        <v>0</v>
      </c>
      <c r="I208" s="263">
        <v>3.0000000000000001E-3</v>
      </c>
      <c r="J208" s="261">
        <f t="shared" si="53"/>
        <v>3.0000000000000001E-6</v>
      </c>
      <c r="K208" s="116">
        <f t="shared" si="54"/>
        <v>0</v>
      </c>
      <c r="L208" s="163">
        <v>0</v>
      </c>
      <c r="M208" s="95">
        <f t="shared" si="55"/>
        <v>0</v>
      </c>
      <c r="N208" s="123">
        <f t="shared" si="56"/>
        <v>0</v>
      </c>
      <c r="O208" s="164">
        <f t="shared" si="57"/>
        <v>1.4</v>
      </c>
      <c r="P208" s="165">
        <v>8.5500000000000007</v>
      </c>
      <c r="Q208" s="178">
        <f t="shared" si="58"/>
        <v>1.631456</v>
      </c>
      <c r="R208" s="178">
        <f t="shared" si="50"/>
        <v>3.0000000000000001E-6</v>
      </c>
      <c r="S208" s="182">
        <f t="shared" si="59"/>
        <v>1.631459</v>
      </c>
      <c r="T208" s="11"/>
      <c r="U208" s="27"/>
    </row>
    <row r="209" spans="1:21" s="15" customFormat="1" ht="16.5" customHeight="1" x14ac:dyDescent="0.2">
      <c r="A209" s="188">
        <v>40715</v>
      </c>
      <c r="B209" s="116">
        <v>13.814</v>
      </c>
      <c r="C209" s="95">
        <f t="shared" si="51"/>
        <v>12.185387</v>
      </c>
      <c r="D209" s="95">
        <v>3.3</v>
      </c>
      <c r="E209" s="95">
        <v>1.9</v>
      </c>
      <c r="F209" s="163">
        <v>228.613</v>
      </c>
      <c r="G209" s="116">
        <f t="shared" si="52"/>
        <v>0.22861300000000001</v>
      </c>
      <c r="H209" s="163">
        <v>0</v>
      </c>
      <c r="I209" s="263">
        <v>0</v>
      </c>
      <c r="J209" s="261">
        <f t="shared" si="53"/>
        <v>0</v>
      </c>
      <c r="K209" s="116">
        <f t="shared" si="54"/>
        <v>0</v>
      </c>
      <c r="L209" s="163">
        <v>0</v>
      </c>
      <c r="M209" s="95">
        <f t="shared" si="55"/>
        <v>0</v>
      </c>
      <c r="N209" s="123">
        <f t="shared" si="56"/>
        <v>0</v>
      </c>
      <c r="O209" s="164">
        <f t="shared" si="57"/>
        <v>1.4</v>
      </c>
      <c r="P209" s="165">
        <v>8.43</v>
      </c>
      <c r="Q209" s="178">
        <f t="shared" si="58"/>
        <v>1.6286129999999999</v>
      </c>
      <c r="R209" s="178">
        <f t="shared" si="50"/>
        <v>0</v>
      </c>
      <c r="S209" s="182">
        <f t="shared" si="59"/>
        <v>1.6286129999999999</v>
      </c>
      <c r="T209" s="11"/>
      <c r="U209" s="27"/>
    </row>
    <row r="210" spans="1:21" s="15" customFormat="1" ht="16.5" customHeight="1" x14ac:dyDescent="0.2">
      <c r="A210" s="188">
        <v>40716</v>
      </c>
      <c r="B210" s="116">
        <v>15.238</v>
      </c>
      <c r="C210" s="95">
        <f t="shared" si="51"/>
        <v>13.425348</v>
      </c>
      <c r="D210" s="95">
        <v>3.3</v>
      </c>
      <c r="E210" s="95">
        <v>1.9</v>
      </c>
      <c r="F210" s="163">
        <v>412.65199999999999</v>
      </c>
      <c r="G210" s="116">
        <f t="shared" si="52"/>
        <v>0.41265199999999996</v>
      </c>
      <c r="H210" s="163">
        <v>0</v>
      </c>
      <c r="I210" s="263">
        <v>6.0000000000000001E-3</v>
      </c>
      <c r="J210" s="261">
        <f t="shared" si="53"/>
        <v>6.0000000000000002E-6</v>
      </c>
      <c r="K210" s="116">
        <f t="shared" si="54"/>
        <v>0</v>
      </c>
      <c r="L210" s="163">
        <v>0</v>
      </c>
      <c r="M210" s="95">
        <f t="shared" si="55"/>
        <v>0</v>
      </c>
      <c r="N210" s="123">
        <f t="shared" si="56"/>
        <v>0</v>
      </c>
      <c r="O210" s="164">
        <f t="shared" si="57"/>
        <v>1.4</v>
      </c>
      <c r="P210" s="165">
        <v>8.59</v>
      </c>
      <c r="Q210" s="178">
        <f t="shared" si="58"/>
        <v>1.8126519999999999</v>
      </c>
      <c r="R210" s="178">
        <f t="shared" si="50"/>
        <v>6.0000000000000002E-6</v>
      </c>
      <c r="S210" s="182">
        <f t="shared" si="59"/>
        <v>1.8126579999999999</v>
      </c>
      <c r="T210" s="11"/>
      <c r="U210" s="27"/>
    </row>
    <row r="211" spans="1:21" s="15" customFormat="1" ht="16.5" customHeight="1" x14ac:dyDescent="0.2">
      <c r="A211" s="188">
        <v>40717</v>
      </c>
      <c r="B211" s="116">
        <v>14.18</v>
      </c>
      <c r="C211" s="95">
        <f t="shared" si="51"/>
        <v>12.399441999999999</v>
      </c>
      <c r="D211" s="95">
        <v>3.3</v>
      </c>
      <c r="E211" s="95">
        <v>1.9</v>
      </c>
      <c r="F211" s="163">
        <v>380.55799999999999</v>
      </c>
      <c r="G211" s="116">
        <f t="shared" si="52"/>
        <v>0.38055800000000001</v>
      </c>
      <c r="H211" s="163">
        <v>0</v>
      </c>
      <c r="I211" s="263">
        <v>3.0000000000000001E-3</v>
      </c>
      <c r="J211" s="261">
        <f t="shared" si="53"/>
        <v>3.0000000000000001E-6</v>
      </c>
      <c r="K211" s="116">
        <f t="shared" si="54"/>
        <v>0</v>
      </c>
      <c r="L211" s="163">
        <v>0</v>
      </c>
      <c r="M211" s="95">
        <f t="shared" si="55"/>
        <v>0</v>
      </c>
      <c r="N211" s="123">
        <f t="shared" si="56"/>
        <v>0</v>
      </c>
      <c r="O211" s="164">
        <f t="shared" si="57"/>
        <v>1.4</v>
      </c>
      <c r="P211" s="165">
        <v>8.49</v>
      </c>
      <c r="Q211" s="178">
        <f t="shared" si="58"/>
        <v>1.7805579999999999</v>
      </c>
      <c r="R211" s="178">
        <f t="shared" si="50"/>
        <v>3.0000000000000001E-6</v>
      </c>
      <c r="S211" s="182">
        <f t="shared" si="59"/>
        <v>1.7805609999999998</v>
      </c>
      <c r="T211" s="11"/>
      <c r="U211" s="27"/>
    </row>
    <row r="212" spans="1:21" s="15" customFormat="1" ht="16.5" customHeight="1" x14ac:dyDescent="0.2">
      <c r="A212" s="188">
        <v>40718</v>
      </c>
      <c r="B212" s="116">
        <v>14.045999999999999</v>
      </c>
      <c r="C212" s="95">
        <f t="shared" si="51"/>
        <v>12.231926</v>
      </c>
      <c r="D212" s="95">
        <v>3.3</v>
      </c>
      <c r="E212" s="95">
        <v>1.9</v>
      </c>
      <c r="F212" s="163">
        <v>414.07400000000001</v>
      </c>
      <c r="G212" s="116">
        <f t="shared" si="52"/>
        <v>0.414074</v>
      </c>
      <c r="H212" s="163">
        <v>0</v>
      </c>
      <c r="I212" s="263">
        <v>6.0000000000000001E-3</v>
      </c>
      <c r="J212" s="261">
        <f t="shared" si="53"/>
        <v>6.0000000000000002E-6</v>
      </c>
      <c r="K212" s="116">
        <f t="shared" si="54"/>
        <v>0</v>
      </c>
      <c r="L212" s="163">
        <v>0</v>
      </c>
      <c r="M212" s="95">
        <f t="shared" si="55"/>
        <v>0</v>
      </c>
      <c r="N212" s="123">
        <f t="shared" si="56"/>
        <v>0</v>
      </c>
      <c r="O212" s="164">
        <f t="shared" si="57"/>
        <v>1.4</v>
      </c>
      <c r="P212" s="165">
        <v>8.7100000000000009</v>
      </c>
      <c r="Q212" s="178">
        <f t="shared" si="58"/>
        <v>1.814074</v>
      </c>
      <c r="R212" s="178">
        <f t="shared" si="50"/>
        <v>6.0000000000000002E-6</v>
      </c>
      <c r="S212" s="182">
        <f t="shared" si="59"/>
        <v>1.8140799999999999</v>
      </c>
      <c r="T212" s="11"/>
      <c r="U212" s="27"/>
    </row>
    <row r="213" spans="1:21" s="15" customFormat="1" ht="16.5" customHeight="1" x14ac:dyDescent="0.2">
      <c r="A213" s="188">
        <v>40719</v>
      </c>
      <c r="B213" s="116">
        <v>13.983000000000001</v>
      </c>
      <c r="C213" s="95">
        <f t="shared" si="51"/>
        <v>12.144089000000001</v>
      </c>
      <c r="D213" s="95">
        <v>3.3</v>
      </c>
      <c r="E213" s="95">
        <v>1.9</v>
      </c>
      <c r="F213" s="163">
        <v>438.911</v>
      </c>
      <c r="G213" s="116">
        <f t="shared" si="52"/>
        <v>0.438911</v>
      </c>
      <c r="H213" s="163">
        <v>0</v>
      </c>
      <c r="I213" s="263">
        <v>3.0000000000000001E-3</v>
      </c>
      <c r="J213" s="261">
        <f t="shared" si="53"/>
        <v>3.0000000000000001E-6</v>
      </c>
      <c r="K213" s="116">
        <f t="shared" si="54"/>
        <v>0</v>
      </c>
      <c r="L213" s="163">
        <v>0</v>
      </c>
      <c r="M213" s="95">
        <f t="shared" si="55"/>
        <v>0</v>
      </c>
      <c r="N213" s="123">
        <f t="shared" si="56"/>
        <v>0</v>
      </c>
      <c r="O213" s="164">
        <f t="shared" si="57"/>
        <v>1.4</v>
      </c>
      <c r="P213" s="165">
        <v>8.11</v>
      </c>
      <c r="Q213" s="178">
        <f t="shared" si="58"/>
        <v>1.838911</v>
      </c>
      <c r="R213" s="178">
        <f t="shared" si="50"/>
        <v>3.0000000000000001E-6</v>
      </c>
      <c r="S213" s="182">
        <f t="shared" si="59"/>
        <v>1.8389139999999999</v>
      </c>
      <c r="T213" s="11"/>
      <c r="U213" s="27"/>
    </row>
    <row r="214" spans="1:21" s="15" customFormat="1" ht="16.5" customHeight="1" x14ac:dyDescent="0.2">
      <c r="A214" s="188">
        <v>40720</v>
      </c>
      <c r="B214" s="116">
        <v>14.083</v>
      </c>
      <c r="C214" s="95">
        <f t="shared" si="51"/>
        <v>12.239599999999999</v>
      </c>
      <c r="D214" s="95">
        <v>3.3</v>
      </c>
      <c r="E214" s="95">
        <v>1.9</v>
      </c>
      <c r="F214" s="163">
        <v>443.4</v>
      </c>
      <c r="G214" s="116">
        <f t="shared" si="52"/>
        <v>0.44339999999999996</v>
      </c>
      <c r="H214" s="163">
        <v>0</v>
      </c>
      <c r="I214" s="263">
        <v>3.0000000000000001E-3</v>
      </c>
      <c r="J214" s="261">
        <f t="shared" si="53"/>
        <v>3.0000000000000001E-6</v>
      </c>
      <c r="K214" s="116">
        <f t="shared" si="54"/>
        <v>0</v>
      </c>
      <c r="L214" s="163">
        <v>0</v>
      </c>
      <c r="M214" s="95">
        <f t="shared" si="55"/>
        <v>0</v>
      </c>
      <c r="N214" s="123">
        <f t="shared" si="56"/>
        <v>0</v>
      </c>
      <c r="O214" s="164">
        <f t="shared" si="57"/>
        <v>1.4</v>
      </c>
      <c r="P214" s="165">
        <v>7.92</v>
      </c>
      <c r="Q214" s="178">
        <f t="shared" si="58"/>
        <v>1.8433999999999999</v>
      </c>
      <c r="R214" s="178">
        <f t="shared" si="50"/>
        <v>3.0000000000000001E-6</v>
      </c>
      <c r="S214" s="182">
        <f t="shared" si="59"/>
        <v>1.8434029999999999</v>
      </c>
      <c r="T214" s="11"/>
      <c r="U214" s="27"/>
    </row>
    <row r="215" spans="1:21" s="15" customFormat="1" ht="16.5" customHeight="1" x14ac:dyDescent="0.2">
      <c r="A215" s="188">
        <v>40721</v>
      </c>
      <c r="B215" s="116">
        <v>14.833</v>
      </c>
      <c r="C215" s="95">
        <f t="shared" si="51"/>
        <v>13.033066</v>
      </c>
      <c r="D215" s="95">
        <v>3.3</v>
      </c>
      <c r="E215" s="95">
        <v>1.9</v>
      </c>
      <c r="F215" s="163">
        <v>399.93400000000003</v>
      </c>
      <c r="G215" s="116">
        <f t="shared" si="52"/>
        <v>0.39993400000000001</v>
      </c>
      <c r="H215" s="163">
        <v>0</v>
      </c>
      <c r="I215" s="263">
        <v>1031.2529999999999</v>
      </c>
      <c r="J215" s="261">
        <f t="shared" si="53"/>
        <v>1.031253</v>
      </c>
      <c r="K215" s="116">
        <f t="shared" si="54"/>
        <v>0</v>
      </c>
      <c r="L215" s="163">
        <v>0</v>
      </c>
      <c r="M215" s="95">
        <f t="shared" si="55"/>
        <v>0</v>
      </c>
      <c r="N215" s="123">
        <f t="shared" si="56"/>
        <v>0</v>
      </c>
      <c r="O215" s="164">
        <f t="shared" si="57"/>
        <v>1.4</v>
      </c>
      <c r="P215" s="165">
        <v>10.029999999999999</v>
      </c>
      <c r="Q215" s="178">
        <f t="shared" si="58"/>
        <v>1.7999339999999999</v>
      </c>
      <c r="R215" s="178">
        <f t="shared" si="50"/>
        <v>1.031253</v>
      </c>
      <c r="S215" s="182">
        <f t="shared" si="59"/>
        <v>2.8311869999999999</v>
      </c>
      <c r="T215" s="11"/>
      <c r="U215" s="27"/>
    </row>
    <row r="216" spans="1:21" s="15" customFormat="1" ht="16.5" customHeight="1" x14ac:dyDescent="0.2">
      <c r="A216" s="188">
        <v>40722</v>
      </c>
      <c r="B216" s="116">
        <v>12.394</v>
      </c>
      <c r="C216" s="95">
        <f>B216-G216-K216-O216</f>
        <v>10.589876</v>
      </c>
      <c r="D216" s="95">
        <v>3.3</v>
      </c>
      <c r="E216" s="95">
        <v>1.9</v>
      </c>
      <c r="F216" s="163">
        <v>404.12400000000002</v>
      </c>
      <c r="G216" s="116">
        <f t="shared" si="52"/>
        <v>0.40412400000000004</v>
      </c>
      <c r="H216" s="163">
        <v>0</v>
      </c>
      <c r="I216" s="263">
        <v>3.0000000000000001E-3</v>
      </c>
      <c r="J216" s="261">
        <f t="shared" si="53"/>
        <v>3.0000000000000001E-6</v>
      </c>
      <c r="K216" s="116">
        <f t="shared" si="54"/>
        <v>0</v>
      </c>
      <c r="L216" s="163">
        <v>0</v>
      </c>
      <c r="M216" s="95">
        <f t="shared" si="55"/>
        <v>0</v>
      </c>
      <c r="N216" s="123">
        <f t="shared" si="56"/>
        <v>0</v>
      </c>
      <c r="O216" s="164">
        <f>D216-E216</f>
        <v>1.4</v>
      </c>
      <c r="P216" s="165">
        <v>9.15</v>
      </c>
      <c r="Q216" s="178">
        <f>G216+N216+O216</f>
        <v>1.8041239999999998</v>
      </c>
      <c r="R216" s="178">
        <f t="shared" si="50"/>
        <v>3.0000000000000001E-6</v>
      </c>
      <c r="S216" s="182">
        <f t="shared" si="59"/>
        <v>1.8041269999999998</v>
      </c>
      <c r="T216" s="11"/>
      <c r="U216" s="27"/>
    </row>
    <row r="217" spans="1:21" s="15" customFormat="1" ht="16.5" customHeight="1" x14ac:dyDescent="0.2">
      <c r="A217" s="188">
        <v>40723</v>
      </c>
      <c r="B217" s="116">
        <v>12.816000000000001</v>
      </c>
      <c r="C217" s="95">
        <f>B217-G217-K217-O217</f>
        <v>10.985019000000001</v>
      </c>
      <c r="D217" s="95">
        <v>3.3</v>
      </c>
      <c r="E217" s="95">
        <v>1.9</v>
      </c>
      <c r="F217" s="163">
        <v>430.98099999999999</v>
      </c>
      <c r="G217" s="116">
        <f t="shared" si="52"/>
        <v>0.430981</v>
      </c>
      <c r="H217" s="163">
        <v>0</v>
      </c>
      <c r="I217" s="263">
        <v>0</v>
      </c>
      <c r="J217" s="261">
        <f t="shared" si="53"/>
        <v>0</v>
      </c>
      <c r="K217" s="116">
        <f t="shared" si="54"/>
        <v>0</v>
      </c>
      <c r="L217" s="163">
        <v>0</v>
      </c>
      <c r="M217" s="95">
        <f t="shared" si="55"/>
        <v>0</v>
      </c>
      <c r="N217" s="123">
        <f t="shared" si="56"/>
        <v>0</v>
      </c>
      <c r="O217" s="164">
        <f>D217-E217</f>
        <v>1.4</v>
      </c>
      <c r="P217" s="165">
        <v>8.61</v>
      </c>
      <c r="Q217" s="178">
        <f>G217+N217+O217</f>
        <v>1.830981</v>
      </c>
      <c r="R217" s="178">
        <f t="shared" si="50"/>
        <v>0</v>
      </c>
      <c r="S217" s="182">
        <f t="shared" si="59"/>
        <v>1.830981</v>
      </c>
      <c r="T217" s="11"/>
      <c r="U217" s="27"/>
    </row>
    <row r="218" spans="1:21" s="15" customFormat="1" ht="16.5" customHeight="1" thickBot="1" x14ac:dyDescent="0.25">
      <c r="A218" s="189">
        <v>40724</v>
      </c>
      <c r="B218" s="152">
        <v>13.629</v>
      </c>
      <c r="C218" s="153">
        <f>B218-G218-K218-O218</f>
        <v>11.787844</v>
      </c>
      <c r="D218" s="153">
        <v>3.3</v>
      </c>
      <c r="E218" s="153">
        <v>1.9</v>
      </c>
      <c r="F218" s="250">
        <v>441.15600000000001</v>
      </c>
      <c r="G218" s="152">
        <f t="shared" si="52"/>
        <v>0.44115599999999999</v>
      </c>
      <c r="H218" s="250">
        <v>0</v>
      </c>
      <c r="I218" s="290">
        <v>0</v>
      </c>
      <c r="J218" s="297">
        <f t="shared" si="53"/>
        <v>0</v>
      </c>
      <c r="K218" s="152">
        <f t="shared" si="54"/>
        <v>0</v>
      </c>
      <c r="L218" s="250">
        <v>0</v>
      </c>
      <c r="M218" s="153">
        <f t="shared" si="55"/>
        <v>0</v>
      </c>
      <c r="N218" s="156">
        <f t="shared" si="56"/>
        <v>0</v>
      </c>
      <c r="O218" s="169">
        <f>D218-E218</f>
        <v>1.4</v>
      </c>
      <c r="P218" s="170">
        <v>8.4</v>
      </c>
      <c r="Q218" s="190">
        <f>G218+N218+O218</f>
        <v>1.8411559999999998</v>
      </c>
      <c r="R218" s="190">
        <f t="shared" si="50"/>
        <v>0</v>
      </c>
      <c r="S218" s="191">
        <f t="shared" si="59"/>
        <v>1.8411559999999998</v>
      </c>
      <c r="T218" s="11"/>
      <c r="U218" s="27"/>
    </row>
    <row r="219" spans="1:21" s="15" customFormat="1" x14ac:dyDescent="0.2">
      <c r="A219" s="171"/>
      <c r="B219" s="172"/>
      <c r="C219" s="246"/>
      <c r="D219" s="173"/>
      <c r="E219" s="173"/>
      <c r="F219" s="173"/>
      <c r="G219" s="173"/>
      <c r="H219" s="246"/>
      <c r="I219" s="246"/>
      <c r="J219" s="246"/>
      <c r="K219" s="246"/>
      <c r="L219" s="246"/>
      <c r="M219" s="246"/>
      <c r="N219" s="171"/>
      <c r="O219" s="173"/>
      <c r="P219" s="173"/>
      <c r="Q219" s="246"/>
      <c r="R219" s="246"/>
      <c r="S219" s="246"/>
      <c r="T219" s="11"/>
      <c r="U219" s="27"/>
    </row>
    <row r="220" spans="1:21" s="15" customFormat="1" x14ac:dyDescent="0.2">
      <c r="A220" s="171"/>
      <c r="B220" s="172"/>
      <c r="C220" s="246"/>
      <c r="D220" s="173"/>
      <c r="E220" s="173"/>
      <c r="F220" s="173"/>
      <c r="G220" s="173"/>
      <c r="H220" s="246"/>
      <c r="I220" s="246"/>
      <c r="J220" s="246"/>
      <c r="K220" s="246"/>
      <c r="L220" s="246"/>
      <c r="M220" s="246"/>
      <c r="N220" s="171"/>
      <c r="O220" s="173"/>
      <c r="P220" s="173"/>
      <c r="Q220" s="246"/>
      <c r="R220" s="246"/>
      <c r="S220" s="246"/>
      <c r="T220" s="11"/>
      <c r="U220" s="27"/>
    </row>
    <row r="221" spans="1:21" s="15" customFormat="1" ht="13.5" thickBot="1" x14ac:dyDescent="0.25">
      <c r="A221" s="171"/>
      <c r="B221" s="172"/>
      <c r="C221" s="246"/>
      <c r="D221" s="173"/>
      <c r="E221" s="173"/>
      <c r="F221" s="173"/>
      <c r="G221" s="173"/>
      <c r="H221" s="246"/>
      <c r="I221" s="246"/>
      <c r="J221" s="246"/>
      <c r="K221" s="246"/>
      <c r="L221" s="246"/>
      <c r="M221" s="246"/>
      <c r="N221" s="171"/>
      <c r="O221" s="173"/>
      <c r="P221" s="173"/>
      <c r="Q221" s="246"/>
      <c r="R221" s="246"/>
      <c r="S221" s="246"/>
      <c r="T221" s="11"/>
      <c r="U221" s="27"/>
    </row>
    <row r="222" spans="1:21" s="15" customFormat="1" ht="36.75" customHeight="1" x14ac:dyDescent="0.2">
      <c r="A222" s="406" t="s">
        <v>0</v>
      </c>
      <c r="B222" s="419" t="s">
        <v>5</v>
      </c>
      <c r="C222" s="406" t="s">
        <v>7</v>
      </c>
      <c r="D222" s="406" t="s">
        <v>9</v>
      </c>
      <c r="E222" s="406" t="s">
        <v>32</v>
      </c>
      <c r="F222" s="406" t="s">
        <v>12</v>
      </c>
      <c r="G222" s="406" t="s">
        <v>12</v>
      </c>
      <c r="H222" s="406" t="s">
        <v>11</v>
      </c>
      <c r="I222" s="243" t="s">
        <v>73</v>
      </c>
      <c r="J222" s="422" t="s">
        <v>82</v>
      </c>
      <c r="K222" s="422" t="s">
        <v>74</v>
      </c>
      <c r="L222" s="422" t="s">
        <v>15</v>
      </c>
      <c r="M222" s="422" t="s">
        <v>75</v>
      </c>
      <c r="N222" s="422" t="s">
        <v>76</v>
      </c>
      <c r="O222" s="431" t="s">
        <v>77</v>
      </c>
      <c r="P222" s="422" t="s">
        <v>78</v>
      </c>
      <c r="Q222" s="422" t="s">
        <v>79</v>
      </c>
      <c r="R222" s="422" t="s">
        <v>80</v>
      </c>
      <c r="S222" s="422" t="s">
        <v>81</v>
      </c>
      <c r="T222" s="11"/>
      <c r="U222" s="27"/>
    </row>
    <row r="223" spans="1:21" s="15" customFormat="1" ht="11.25" customHeight="1" x14ac:dyDescent="0.2">
      <c r="A223" s="407"/>
      <c r="B223" s="420"/>
      <c r="C223" s="407"/>
      <c r="D223" s="413"/>
      <c r="E223" s="413"/>
      <c r="F223" s="413"/>
      <c r="G223" s="413"/>
      <c r="H223" s="407"/>
      <c r="I223" s="244"/>
      <c r="J223" s="423"/>
      <c r="K223" s="423"/>
      <c r="L223" s="423"/>
      <c r="M223" s="423"/>
      <c r="N223" s="423"/>
      <c r="O223" s="432"/>
      <c r="P223" s="425"/>
      <c r="Q223" s="423"/>
      <c r="R223" s="423"/>
      <c r="S223" s="423"/>
      <c r="T223" s="11"/>
      <c r="U223" s="27"/>
    </row>
    <row r="224" spans="1:21" s="15" customFormat="1" ht="12" customHeight="1" thickBot="1" x14ac:dyDescent="0.25">
      <c r="A224" s="415"/>
      <c r="B224" s="421"/>
      <c r="C224" s="408"/>
      <c r="D224" s="414"/>
      <c r="E224" s="414"/>
      <c r="F224" s="414"/>
      <c r="G224" s="414"/>
      <c r="H224" s="408"/>
      <c r="I224" s="245"/>
      <c r="J224" s="424"/>
      <c r="K224" s="424"/>
      <c r="L224" s="424"/>
      <c r="M224" s="424"/>
      <c r="N224" s="427"/>
      <c r="O224" s="433"/>
      <c r="P224" s="426"/>
      <c r="Q224" s="424"/>
      <c r="R224" s="424"/>
      <c r="S224" s="424"/>
      <c r="T224" s="11"/>
      <c r="U224" s="27"/>
    </row>
    <row r="225" spans="1:21" s="199" customFormat="1" ht="16.5" customHeight="1" x14ac:dyDescent="0.2">
      <c r="A225" s="185">
        <v>40725</v>
      </c>
      <c r="B225" s="118">
        <v>13.507</v>
      </c>
      <c r="C225" s="94">
        <f>B225-G225-K225-O225</f>
        <v>11.686192999999999</v>
      </c>
      <c r="D225" s="94">
        <v>3.1</v>
      </c>
      <c r="E225" s="119">
        <v>1.7</v>
      </c>
      <c r="F225" s="253">
        <v>420.80700000000002</v>
      </c>
      <c r="G225" s="118">
        <f>F225/1000</f>
        <v>0.42080700000000004</v>
      </c>
      <c r="H225" s="160">
        <v>0</v>
      </c>
      <c r="I225" s="301">
        <v>0</v>
      </c>
      <c r="J225" s="294">
        <f t="shared" ref="J225:J226" si="60">I225/1000</f>
        <v>0</v>
      </c>
      <c r="K225" s="118">
        <f>H225/1000</f>
        <v>0</v>
      </c>
      <c r="L225" s="254">
        <v>0</v>
      </c>
      <c r="M225" s="119">
        <f>L225/1000</f>
        <v>0</v>
      </c>
      <c r="N225" s="120">
        <f>M225*0.05</f>
        <v>0</v>
      </c>
      <c r="O225" s="161">
        <f>D225-E225</f>
        <v>1.4000000000000001</v>
      </c>
      <c r="P225" s="162">
        <v>8.1300000000000008</v>
      </c>
      <c r="Q225" s="177">
        <f>G225+N225+O225</f>
        <v>1.8208070000000003</v>
      </c>
      <c r="R225" s="223">
        <f t="shared" ref="R225:R255" si="61">IF(J225&lt;N225, "0.00", J225-N225)</f>
        <v>0</v>
      </c>
      <c r="S225" s="181">
        <f>Q225+R225</f>
        <v>1.8208070000000003</v>
      </c>
      <c r="T225" s="16"/>
      <c r="U225" s="93"/>
    </row>
    <row r="226" spans="1:21" s="199" customFormat="1" ht="16.5" customHeight="1" x14ac:dyDescent="0.2">
      <c r="A226" s="188">
        <v>40726</v>
      </c>
      <c r="B226" s="116">
        <v>13.272</v>
      </c>
      <c r="C226" s="95">
        <f t="shared" ref="C226:C255" si="62">B226-G226-K226-O226</f>
        <v>11.429797000000001</v>
      </c>
      <c r="D226" s="95">
        <v>3.1</v>
      </c>
      <c r="E226" s="95">
        <v>1.7</v>
      </c>
      <c r="F226" s="255">
        <v>442.20299999999997</v>
      </c>
      <c r="G226" s="116">
        <f t="shared" ref="G226:G255" si="63">F226/1000</f>
        <v>0.44220299999999996</v>
      </c>
      <c r="H226" s="163">
        <v>0</v>
      </c>
      <c r="I226" s="260">
        <v>0</v>
      </c>
      <c r="J226" s="261">
        <f t="shared" si="60"/>
        <v>0</v>
      </c>
      <c r="K226" s="116">
        <f t="shared" ref="K226:K255" si="64">H226/1000</f>
        <v>0</v>
      </c>
      <c r="L226" s="256">
        <v>0</v>
      </c>
      <c r="M226" s="95">
        <f t="shared" ref="M226:M255" si="65">L226/1000</f>
        <v>0</v>
      </c>
      <c r="N226" s="123">
        <f t="shared" ref="N226:N255" si="66">M226*0.05</f>
        <v>0</v>
      </c>
      <c r="O226" s="164">
        <f t="shared" ref="O226:O255" si="67">D226-E226</f>
        <v>1.4000000000000001</v>
      </c>
      <c r="P226" s="165">
        <v>7.51</v>
      </c>
      <c r="Q226" s="178">
        <f t="shared" ref="Q226:Q255" si="68">G226+N226+O226</f>
        <v>1.842203</v>
      </c>
      <c r="R226" s="178">
        <f t="shared" si="61"/>
        <v>0</v>
      </c>
      <c r="S226" s="182">
        <f>Q226+R226</f>
        <v>1.842203</v>
      </c>
      <c r="T226" s="16"/>
      <c r="U226" s="93"/>
    </row>
    <row r="227" spans="1:21" s="199" customFormat="1" ht="16.5" customHeight="1" x14ac:dyDescent="0.2">
      <c r="A227" s="188">
        <v>40727</v>
      </c>
      <c r="B227" s="116">
        <v>12.84</v>
      </c>
      <c r="C227" s="95">
        <f t="shared" si="62"/>
        <v>11.021063999999999</v>
      </c>
      <c r="D227" s="95">
        <v>3.1</v>
      </c>
      <c r="E227" s="95">
        <v>1.7</v>
      </c>
      <c r="F227" s="255">
        <v>418.93599999999998</v>
      </c>
      <c r="G227" s="116">
        <f t="shared" si="63"/>
        <v>0.41893599999999998</v>
      </c>
      <c r="H227" s="163">
        <v>0</v>
      </c>
      <c r="I227" s="260">
        <v>3.0000000000000001E-3</v>
      </c>
      <c r="J227" s="261">
        <f>I227/1000</f>
        <v>3.0000000000000001E-6</v>
      </c>
      <c r="K227" s="116">
        <f t="shared" si="64"/>
        <v>0</v>
      </c>
      <c r="L227" s="256">
        <v>0</v>
      </c>
      <c r="M227" s="95">
        <f t="shared" si="65"/>
        <v>0</v>
      </c>
      <c r="N227" s="123">
        <f t="shared" si="66"/>
        <v>0</v>
      </c>
      <c r="O227" s="164">
        <f t="shared" si="67"/>
        <v>1.4000000000000001</v>
      </c>
      <c r="P227" s="165">
        <v>7.21</v>
      </c>
      <c r="Q227" s="178">
        <f t="shared" si="68"/>
        <v>1.8189360000000001</v>
      </c>
      <c r="R227" s="178">
        <f t="shared" si="61"/>
        <v>3.0000000000000001E-6</v>
      </c>
      <c r="S227" s="182">
        <f t="shared" ref="S227:S255" si="69">Q227+R227</f>
        <v>1.8189390000000001</v>
      </c>
      <c r="T227" s="16"/>
      <c r="U227" s="93"/>
    </row>
    <row r="228" spans="1:21" s="199" customFormat="1" ht="16.5" customHeight="1" x14ac:dyDescent="0.2">
      <c r="A228" s="188">
        <v>40728</v>
      </c>
      <c r="B228" s="116">
        <v>13.507999999999999</v>
      </c>
      <c r="C228" s="95">
        <f t="shared" si="62"/>
        <v>11.659886999999999</v>
      </c>
      <c r="D228" s="95">
        <v>3.1</v>
      </c>
      <c r="E228" s="95">
        <v>1.7</v>
      </c>
      <c r="F228" s="255">
        <v>448.113</v>
      </c>
      <c r="G228" s="116">
        <f t="shared" si="63"/>
        <v>0.44811299999999998</v>
      </c>
      <c r="H228" s="163">
        <v>0</v>
      </c>
      <c r="I228" s="260">
        <v>0</v>
      </c>
      <c r="J228" s="261">
        <f t="shared" ref="J228:J255" si="70">I228/1000</f>
        <v>0</v>
      </c>
      <c r="K228" s="116">
        <f t="shared" si="64"/>
        <v>0</v>
      </c>
      <c r="L228" s="256">
        <v>0</v>
      </c>
      <c r="M228" s="95">
        <f t="shared" si="65"/>
        <v>0</v>
      </c>
      <c r="N228" s="123">
        <f t="shared" si="66"/>
        <v>0</v>
      </c>
      <c r="O228" s="164">
        <f t="shared" si="67"/>
        <v>1.4000000000000001</v>
      </c>
      <c r="P228" s="165">
        <v>7.54</v>
      </c>
      <c r="Q228" s="178">
        <f t="shared" si="68"/>
        <v>1.8481130000000001</v>
      </c>
      <c r="R228" s="178">
        <f t="shared" si="61"/>
        <v>0</v>
      </c>
      <c r="S228" s="182">
        <f t="shared" si="69"/>
        <v>1.8481130000000001</v>
      </c>
      <c r="T228" s="16"/>
      <c r="U228" s="93"/>
    </row>
    <row r="229" spans="1:21" s="199" customFormat="1" ht="16.5" customHeight="1" x14ac:dyDescent="0.2">
      <c r="A229" s="188">
        <v>40729</v>
      </c>
      <c r="B229" s="116">
        <v>13.635</v>
      </c>
      <c r="C229" s="95">
        <f t="shared" si="62"/>
        <v>11.733554</v>
      </c>
      <c r="D229" s="95">
        <v>3.1</v>
      </c>
      <c r="E229" s="95">
        <v>1.7</v>
      </c>
      <c r="F229" s="255">
        <v>415.04599999999999</v>
      </c>
      <c r="G229" s="116">
        <f t="shared" si="63"/>
        <v>0.41504599999999997</v>
      </c>
      <c r="H229" s="163">
        <v>86.4</v>
      </c>
      <c r="I229" s="260">
        <v>1128.0509999999999</v>
      </c>
      <c r="J229" s="261">
        <f t="shared" si="70"/>
        <v>1.1280509999999999</v>
      </c>
      <c r="K229" s="116">
        <f t="shared" si="64"/>
        <v>8.6400000000000005E-2</v>
      </c>
      <c r="L229" s="256">
        <v>0</v>
      </c>
      <c r="M229" s="95">
        <f t="shared" si="65"/>
        <v>0</v>
      </c>
      <c r="N229" s="123">
        <f t="shared" si="66"/>
        <v>0</v>
      </c>
      <c r="O229" s="164">
        <f t="shared" si="67"/>
        <v>1.4000000000000001</v>
      </c>
      <c r="P229" s="165">
        <v>8.15</v>
      </c>
      <c r="Q229" s="178">
        <f t="shared" si="68"/>
        <v>1.8150460000000002</v>
      </c>
      <c r="R229" s="178">
        <f t="shared" si="61"/>
        <v>1.1280509999999999</v>
      </c>
      <c r="S229" s="182">
        <f t="shared" si="69"/>
        <v>2.9430969999999999</v>
      </c>
      <c r="T229" s="16"/>
      <c r="U229" s="93"/>
    </row>
    <row r="230" spans="1:21" s="199" customFormat="1" ht="16.5" customHeight="1" x14ac:dyDescent="0.2">
      <c r="A230" s="188">
        <v>40730</v>
      </c>
      <c r="B230" s="116">
        <v>13.292999999999999</v>
      </c>
      <c r="C230" s="95">
        <f t="shared" si="62"/>
        <v>11.340553999999997</v>
      </c>
      <c r="D230" s="95">
        <v>3.1</v>
      </c>
      <c r="E230" s="95">
        <v>1.7</v>
      </c>
      <c r="F230" s="255">
        <v>421.779</v>
      </c>
      <c r="G230" s="116">
        <f t="shared" si="63"/>
        <v>0.42177900000000002</v>
      </c>
      <c r="H230" s="163">
        <v>130.667</v>
      </c>
      <c r="I230" s="260">
        <v>769.63499999999999</v>
      </c>
      <c r="J230" s="261">
        <f t="shared" si="70"/>
        <v>0.76963499999999996</v>
      </c>
      <c r="K230" s="116">
        <f t="shared" si="64"/>
        <v>0.13066700000000001</v>
      </c>
      <c r="L230" s="256">
        <v>0</v>
      </c>
      <c r="M230" s="95">
        <f t="shared" si="65"/>
        <v>0</v>
      </c>
      <c r="N230" s="123">
        <f t="shared" si="66"/>
        <v>0</v>
      </c>
      <c r="O230" s="164">
        <f t="shared" si="67"/>
        <v>1.4000000000000001</v>
      </c>
      <c r="P230" s="165">
        <v>9.27</v>
      </c>
      <c r="Q230" s="178">
        <f t="shared" si="68"/>
        <v>1.8217790000000003</v>
      </c>
      <c r="R230" s="178">
        <f t="shared" si="61"/>
        <v>0.76963499999999996</v>
      </c>
      <c r="S230" s="182">
        <f t="shared" si="69"/>
        <v>2.5914140000000003</v>
      </c>
      <c r="T230" s="16"/>
      <c r="U230" s="93"/>
    </row>
    <row r="231" spans="1:21" s="199" customFormat="1" ht="16.5" customHeight="1" x14ac:dyDescent="0.2">
      <c r="A231" s="188">
        <v>40731</v>
      </c>
      <c r="B231" s="116">
        <v>11.096</v>
      </c>
      <c r="C231" s="95">
        <f t="shared" si="62"/>
        <v>9.2016299999999998</v>
      </c>
      <c r="D231" s="95">
        <v>3.1</v>
      </c>
      <c r="E231" s="95">
        <v>1.7</v>
      </c>
      <c r="F231" s="255">
        <v>415.57</v>
      </c>
      <c r="G231" s="116">
        <f t="shared" si="63"/>
        <v>0.41556999999999999</v>
      </c>
      <c r="H231" s="163">
        <v>78.8</v>
      </c>
      <c r="I231" s="260">
        <v>3.0000000000000001E-3</v>
      </c>
      <c r="J231" s="261">
        <f t="shared" si="70"/>
        <v>3.0000000000000001E-6</v>
      </c>
      <c r="K231" s="116">
        <f t="shared" si="64"/>
        <v>7.8799999999999995E-2</v>
      </c>
      <c r="L231" s="256">
        <v>0</v>
      </c>
      <c r="M231" s="95">
        <f t="shared" si="65"/>
        <v>0</v>
      </c>
      <c r="N231" s="123">
        <f t="shared" si="66"/>
        <v>0</v>
      </c>
      <c r="O231" s="164">
        <f t="shared" si="67"/>
        <v>1.4000000000000001</v>
      </c>
      <c r="P231" s="165">
        <v>9.11</v>
      </c>
      <c r="Q231" s="178">
        <f t="shared" si="68"/>
        <v>1.8155700000000001</v>
      </c>
      <c r="R231" s="178">
        <f t="shared" si="61"/>
        <v>3.0000000000000001E-6</v>
      </c>
      <c r="S231" s="182">
        <f t="shared" si="69"/>
        <v>1.8155730000000001</v>
      </c>
      <c r="T231" s="16"/>
      <c r="U231" s="93"/>
    </row>
    <row r="232" spans="1:21" s="199" customFormat="1" ht="16.5" customHeight="1" x14ac:dyDescent="0.2">
      <c r="A232" s="188">
        <v>40732</v>
      </c>
      <c r="B232" s="116">
        <v>12.555</v>
      </c>
      <c r="C232" s="95">
        <f t="shared" si="62"/>
        <v>10.724314</v>
      </c>
      <c r="D232" s="95">
        <v>3.1</v>
      </c>
      <c r="E232" s="95">
        <v>1.7</v>
      </c>
      <c r="F232" s="255">
        <v>430.60700000000003</v>
      </c>
      <c r="G232" s="116">
        <f t="shared" si="63"/>
        <v>0.43060700000000002</v>
      </c>
      <c r="H232" s="163">
        <v>7.9000000000000001E-2</v>
      </c>
      <c r="I232" s="260">
        <v>348.73500000000001</v>
      </c>
      <c r="J232" s="261">
        <f t="shared" si="70"/>
        <v>0.34873500000000002</v>
      </c>
      <c r="K232" s="116">
        <f t="shared" si="64"/>
        <v>7.8999999999999996E-5</v>
      </c>
      <c r="L232" s="256">
        <v>0</v>
      </c>
      <c r="M232" s="95">
        <f t="shared" si="65"/>
        <v>0</v>
      </c>
      <c r="N232" s="123">
        <f t="shared" si="66"/>
        <v>0</v>
      </c>
      <c r="O232" s="164">
        <f t="shared" si="67"/>
        <v>1.4000000000000001</v>
      </c>
      <c r="P232" s="165">
        <v>9.07</v>
      </c>
      <c r="Q232" s="178">
        <f t="shared" si="68"/>
        <v>1.8306070000000001</v>
      </c>
      <c r="R232" s="178">
        <f t="shared" si="61"/>
        <v>0.34873500000000002</v>
      </c>
      <c r="S232" s="182">
        <f t="shared" si="69"/>
        <v>2.1793420000000001</v>
      </c>
      <c r="T232" s="16"/>
      <c r="U232" s="93"/>
    </row>
    <row r="233" spans="1:21" s="199" customFormat="1" ht="16.5" customHeight="1" x14ac:dyDescent="0.2">
      <c r="A233" s="188">
        <v>40733</v>
      </c>
      <c r="B233" s="116">
        <v>12.167</v>
      </c>
      <c r="C233" s="95">
        <f t="shared" si="62"/>
        <v>10.208009000000001</v>
      </c>
      <c r="D233" s="95">
        <v>3.1</v>
      </c>
      <c r="E233" s="95">
        <v>1.7</v>
      </c>
      <c r="F233" s="255">
        <v>407.19099999999997</v>
      </c>
      <c r="G233" s="116">
        <f t="shared" si="63"/>
        <v>0.40719099999999997</v>
      </c>
      <c r="H233" s="163">
        <v>151.80000000000001</v>
      </c>
      <c r="I233" s="260">
        <v>794.94899999999996</v>
      </c>
      <c r="J233" s="261">
        <f t="shared" si="70"/>
        <v>0.79494899999999991</v>
      </c>
      <c r="K233" s="116">
        <f t="shared" si="64"/>
        <v>0.15180000000000002</v>
      </c>
      <c r="L233" s="256">
        <v>0</v>
      </c>
      <c r="M233" s="95">
        <f t="shared" si="65"/>
        <v>0</v>
      </c>
      <c r="N233" s="123">
        <f t="shared" si="66"/>
        <v>0</v>
      </c>
      <c r="O233" s="164">
        <f t="shared" si="67"/>
        <v>1.4000000000000001</v>
      </c>
      <c r="P233" s="165">
        <v>8.41</v>
      </c>
      <c r="Q233" s="178">
        <f t="shared" si="68"/>
        <v>1.807191</v>
      </c>
      <c r="R233" s="178">
        <f t="shared" si="61"/>
        <v>0.79494899999999991</v>
      </c>
      <c r="S233" s="182">
        <f t="shared" si="69"/>
        <v>2.6021399999999999</v>
      </c>
      <c r="T233" s="16"/>
      <c r="U233" s="93"/>
    </row>
    <row r="234" spans="1:21" s="199" customFormat="1" ht="16.5" customHeight="1" x14ac:dyDescent="0.2">
      <c r="A234" s="188">
        <v>40734</v>
      </c>
      <c r="B234" s="116">
        <v>12.44</v>
      </c>
      <c r="C234" s="95">
        <f t="shared" si="62"/>
        <v>10.516072999999999</v>
      </c>
      <c r="D234" s="95">
        <v>3.1</v>
      </c>
      <c r="E234" s="95">
        <v>1.7</v>
      </c>
      <c r="F234" s="255">
        <v>412.72699999999998</v>
      </c>
      <c r="G234" s="116">
        <f t="shared" si="63"/>
        <v>0.41272699999999996</v>
      </c>
      <c r="H234" s="163">
        <v>111.2</v>
      </c>
      <c r="I234" s="260">
        <v>567.72900000000004</v>
      </c>
      <c r="J234" s="261">
        <f t="shared" si="70"/>
        <v>0.56772900000000004</v>
      </c>
      <c r="K234" s="116">
        <f t="shared" si="64"/>
        <v>0.11120000000000001</v>
      </c>
      <c r="L234" s="256">
        <v>0</v>
      </c>
      <c r="M234" s="95">
        <f t="shared" si="65"/>
        <v>0</v>
      </c>
      <c r="N234" s="123">
        <f t="shared" si="66"/>
        <v>0</v>
      </c>
      <c r="O234" s="164">
        <f t="shared" si="67"/>
        <v>1.4000000000000001</v>
      </c>
      <c r="P234" s="165">
        <v>8.2200000000000006</v>
      </c>
      <c r="Q234" s="178">
        <f t="shared" si="68"/>
        <v>1.8127270000000002</v>
      </c>
      <c r="R234" s="178">
        <f t="shared" si="61"/>
        <v>0.56772900000000004</v>
      </c>
      <c r="S234" s="182">
        <f t="shared" si="69"/>
        <v>2.3804560000000001</v>
      </c>
      <c r="T234" s="16"/>
      <c r="U234" s="93"/>
    </row>
    <row r="235" spans="1:21" s="199" customFormat="1" ht="16.5" customHeight="1" x14ac:dyDescent="0.2">
      <c r="A235" s="188">
        <v>40735</v>
      </c>
      <c r="B235" s="116">
        <v>14.151999999999999</v>
      </c>
      <c r="C235" s="95">
        <f t="shared" si="62"/>
        <v>12.094090999999999</v>
      </c>
      <c r="D235" s="95">
        <v>3.1</v>
      </c>
      <c r="E235" s="95">
        <v>1.7</v>
      </c>
      <c r="F235" s="255">
        <v>419.90899999999999</v>
      </c>
      <c r="G235" s="116">
        <f t="shared" si="63"/>
        <v>0.41990899999999998</v>
      </c>
      <c r="H235" s="163">
        <v>238</v>
      </c>
      <c r="I235" s="260">
        <v>1011.849</v>
      </c>
      <c r="J235" s="261">
        <f t="shared" si="70"/>
        <v>1.011849</v>
      </c>
      <c r="K235" s="116">
        <f t="shared" si="64"/>
        <v>0.23799999999999999</v>
      </c>
      <c r="L235" s="256">
        <v>0</v>
      </c>
      <c r="M235" s="95">
        <f t="shared" si="65"/>
        <v>0</v>
      </c>
      <c r="N235" s="123">
        <f t="shared" si="66"/>
        <v>0</v>
      </c>
      <c r="O235" s="164">
        <f t="shared" si="67"/>
        <v>1.4000000000000001</v>
      </c>
      <c r="P235" s="165">
        <v>8.66</v>
      </c>
      <c r="Q235" s="178">
        <f t="shared" si="68"/>
        <v>1.819909</v>
      </c>
      <c r="R235" s="178">
        <f t="shared" si="61"/>
        <v>1.011849</v>
      </c>
      <c r="S235" s="182">
        <f t="shared" si="69"/>
        <v>2.8317579999999998</v>
      </c>
      <c r="T235" s="16"/>
      <c r="U235" s="93"/>
    </row>
    <row r="236" spans="1:21" s="199" customFormat="1" ht="16.5" customHeight="1" x14ac:dyDescent="0.2">
      <c r="A236" s="188">
        <v>40736</v>
      </c>
      <c r="B236" s="116">
        <v>14.901999999999999</v>
      </c>
      <c r="C236" s="95">
        <f t="shared" si="62"/>
        <v>13.037509</v>
      </c>
      <c r="D236" s="95">
        <v>3.1</v>
      </c>
      <c r="E236" s="95">
        <v>1.7</v>
      </c>
      <c r="F236" s="255">
        <v>407.19099999999997</v>
      </c>
      <c r="G236" s="116">
        <f t="shared" si="63"/>
        <v>0.40719099999999997</v>
      </c>
      <c r="H236" s="163">
        <v>57.3</v>
      </c>
      <c r="I236" s="260">
        <v>850.43399999999997</v>
      </c>
      <c r="J236" s="261">
        <f t="shared" si="70"/>
        <v>0.85043400000000002</v>
      </c>
      <c r="K236" s="116">
        <f t="shared" si="64"/>
        <v>5.7299999999999997E-2</v>
      </c>
      <c r="L236" s="256">
        <v>0</v>
      </c>
      <c r="M236" s="95">
        <f t="shared" si="65"/>
        <v>0</v>
      </c>
      <c r="N236" s="123">
        <f t="shared" si="66"/>
        <v>0</v>
      </c>
      <c r="O236" s="164">
        <f t="shared" si="67"/>
        <v>1.4000000000000001</v>
      </c>
      <c r="P236" s="165">
        <v>8.93</v>
      </c>
      <c r="Q236" s="178">
        <f t="shared" si="68"/>
        <v>1.807191</v>
      </c>
      <c r="R236" s="178">
        <f t="shared" si="61"/>
        <v>0.85043400000000002</v>
      </c>
      <c r="S236" s="182">
        <f t="shared" si="69"/>
        <v>2.6576249999999999</v>
      </c>
      <c r="T236" s="16"/>
      <c r="U236" s="93"/>
    </row>
    <row r="237" spans="1:21" s="199" customFormat="1" ht="16.5" customHeight="1" x14ac:dyDescent="0.2">
      <c r="A237" s="188">
        <v>40737</v>
      </c>
      <c r="B237" s="116">
        <v>16.047000000000001</v>
      </c>
      <c r="C237" s="95">
        <f t="shared" si="62"/>
        <v>14.085179</v>
      </c>
      <c r="D237" s="95">
        <v>3.1</v>
      </c>
      <c r="E237" s="95">
        <v>1.7</v>
      </c>
      <c r="F237" s="255">
        <v>425.221</v>
      </c>
      <c r="G237" s="116">
        <f t="shared" si="63"/>
        <v>0.42522100000000002</v>
      </c>
      <c r="H237" s="163">
        <v>136.6</v>
      </c>
      <c r="I237" s="260">
        <v>1180.6079999999999</v>
      </c>
      <c r="J237" s="261">
        <f t="shared" si="70"/>
        <v>1.1806079999999999</v>
      </c>
      <c r="K237" s="116">
        <f t="shared" si="64"/>
        <v>0.1366</v>
      </c>
      <c r="L237" s="256">
        <v>0</v>
      </c>
      <c r="M237" s="95">
        <f t="shared" si="65"/>
        <v>0</v>
      </c>
      <c r="N237" s="123">
        <f t="shared" si="66"/>
        <v>0</v>
      </c>
      <c r="O237" s="164">
        <f t="shared" si="67"/>
        <v>1.4000000000000001</v>
      </c>
      <c r="P237" s="165">
        <v>8.89</v>
      </c>
      <c r="Q237" s="178">
        <f t="shared" si="68"/>
        <v>1.8252210000000002</v>
      </c>
      <c r="R237" s="178">
        <f t="shared" si="61"/>
        <v>1.1806079999999999</v>
      </c>
      <c r="S237" s="182">
        <f t="shared" si="69"/>
        <v>3.0058290000000003</v>
      </c>
      <c r="T237" s="16"/>
      <c r="U237" s="93"/>
    </row>
    <row r="238" spans="1:21" s="199" customFormat="1" ht="16.5" customHeight="1" x14ac:dyDescent="0.2">
      <c r="A238" s="188">
        <v>40738</v>
      </c>
      <c r="B238" s="116">
        <v>15.452</v>
      </c>
      <c r="C238" s="95">
        <f t="shared" si="62"/>
        <v>13.394852999999999</v>
      </c>
      <c r="D238" s="95">
        <v>3.1</v>
      </c>
      <c r="E238" s="95">
        <v>1.7</v>
      </c>
      <c r="F238" s="255">
        <v>424.54700000000003</v>
      </c>
      <c r="G238" s="116">
        <f t="shared" si="63"/>
        <v>0.42454700000000001</v>
      </c>
      <c r="H238" s="163">
        <v>232.6</v>
      </c>
      <c r="I238" s="260">
        <v>1206.8520000000001</v>
      </c>
      <c r="J238" s="261">
        <f t="shared" si="70"/>
        <v>1.206852</v>
      </c>
      <c r="K238" s="116">
        <f t="shared" si="64"/>
        <v>0.2326</v>
      </c>
      <c r="L238" s="256">
        <v>0</v>
      </c>
      <c r="M238" s="95">
        <f t="shared" si="65"/>
        <v>0</v>
      </c>
      <c r="N238" s="123">
        <f t="shared" si="66"/>
        <v>0</v>
      </c>
      <c r="O238" s="164">
        <f t="shared" si="67"/>
        <v>1.4000000000000001</v>
      </c>
      <c r="P238" s="165">
        <v>9.43</v>
      </c>
      <c r="Q238" s="178">
        <f t="shared" si="68"/>
        <v>1.8245470000000001</v>
      </c>
      <c r="R238" s="178">
        <f t="shared" si="61"/>
        <v>1.206852</v>
      </c>
      <c r="S238" s="182">
        <f t="shared" si="69"/>
        <v>3.0313990000000004</v>
      </c>
      <c r="T238" s="16"/>
      <c r="U238" s="93"/>
    </row>
    <row r="239" spans="1:21" s="199" customFormat="1" ht="16.5" customHeight="1" x14ac:dyDescent="0.2">
      <c r="A239" s="188">
        <v>40739</v>
      </c>
      <c r="B239" s="116">
        <v>14.946</v>
      </c>
      <c r="C239" s="95">
        <f t="shared" si="62"/>
        <v>12.896479999999999</v>
      </c>
      <c r="D239" s="95">
        <v>3.1</v>
      </c>
      <c r="E239" s="95">
        <v>1.7</v>
      </c>
      <c r="F239" s="255">
        <v>425.52</v>
      </c>
      <c r="G239" s="116">
        <f t="shared" si="63"/>
        <v>0.42552000000000001</v>
      </c>
      <c r="H239" s="163">
        <v>224</v>
      </c>
      <c r="I239" s="260">
        <v>1157.799</v>
      </c>
      <c r="J239" s="261">
        <f t="shared" si="70"/>
        <v>1.157799</v>
      </c>
      <c r="K239" s="116">
        <f t="shared" si="64"/>
        <v>0.224</v>
      </c>
      <c r="L239" s="256">
        <v>0</v>
      </c>
      <c r="M239" s="95">
        <f t="shared" si="65"/>
        <v>0</v>
      </c>
      <c r="N239" s="123">
        <f t="shared" si="66"/>
        <v>0</v>
      </c>
      <c r="O239" s="164">
        <f t="shared" si="67"/>
        <v>1.4000000000000001</v>
      </c>
      <c r="P239" s="165">
        <v>8.23</v>
      </c>
      <c r="Q239" s="178">
        <f t="shared" si="68"/>
        <v>1.82552</v>
      </c>
      <c r="R239" s="178">
        <f t="shared" si="61"/>
        <v>1.157799</v>
      </c>
      <c r="S239" s="182">
        <f t="shared" si="69"/>
        <v>2.9833189999999998</v>
      </c>
      <c r="T239" s="16"/>
      <c r="U239" s="93"/>
    </row>
    <row r="240" spans="1:21" s="199" customFormat="1" ht="16.5" customHeight="1" x14ac:dyDescent="0.2">
      <c r="A240" s="188">
        <v>40740</v>
      </c>
      <c r="B240" s="116">
        <v>13.302</v>
      </c>
      <c r="C240" s="95">
        <f t="shared" si="62"/>
        <v>11.392248</v>
      </c>
      <c r="D240" s="95">
        <v>3.1</v>
      </c>
      <c r="E240" s="95">
        <v>1.7</v>
      </c>
      <c r="F240" s="255">
        <v>432.55200000000002</v>
      </c>
      <c r="G240" s="116">
        <f t="shared" si="63"/>
        <v>0.43255200000000005</v>
      </c>
      <c r="H240" s="163">
        <v>77.2</v>
      </c>
      <c r="I240" s="260">
        <v>0</v>
      </c>
      <c r="J240" s="261">
        <f t="shared" si="70"/>
        <v>0</v>
      </c>
      <c r="K240" s="116">
        <f t="shared" si="64"/>
        <v>7.7200000000000005E-2</v>
      </c>
      <c r="L240" s="256">
        <v>0</v>
      </c>
      <c r="M240" s="95">
        <f t="shared" si="65"/>
        <v>0</v>
      </c>
      <c r="N240" s="123">
        <f t="shared" si="66"/>
        <v>0</v>
      </c>
      <c r="O240" s="164">
        <f t="shared" si="67"/>
        <v>1.4000000000000001</v>
      </c>
      <c r="P240" s="165">
        <v>8.32</v>
      </c>
      <c r="Q240" s="178">
        <f t="shared" si="68"/>
        <v>1.8325520000000002</v>
      </c>
      <c r="R240" s="178">
        <f t="shared" si="61"/>
        <v>0</v>
      </c>
      <c r="S240" s="182">
        <f t="shared" si="69"/>
        <v>1.8325520000000002</v>
      </c>
      <c r="T240" s="16"/>
      <c r="U240" s="93"/>
    </row>
    <row r="241" spans="1:21" s="199" customFormat="1" ht="16.5" customHeight="1" x14ac:dyDescent="0.2">
      <c r="A241" s="188">
        <v>40741</v>
      </c>
      <c r="B241" s="116">
        <v>14.88</v>
      </c>
      <c r="C241" s="95">
        <f t="shared" si="62"/>
        <v>12.862115000000001</v>
      </c>
      <c r="D241" s="95">
        <v>3.1</v>
      </c>
      <c r="E241" s="95">
        <v>1.7</v>
      </c>
      <c r="F241" s="255">
        <v>419.685</v>
      </c>
      <c r="G241" s="116">
        <f t="shared" si="63"/>
        <v>0.41968499999999997</v>
      </c>
      <c r="H241" s="163">
        <v>198.2</v>
      </c>
      <c r="I241" s="260">
        <v>1354.155</v>
      </c>
      <c r="J241" s="261">
        <f t="shared" si="70"/>
        <v>1.354155</v>
      </c>
      <c r="K241" s="116">
        <f t="shared" si="64"/>
        <v>0.19819999999999999</v>
      </c>
      <c r="L241" s="256">
        <v>0</v>
      </c>
      <c r="M241" s="95">
        <f t="shared" si="65"/>
        <v>0</v>
      </c>
      <c r="N241" s="123">
        <f t="shared" si="66"/>
        <v>0</v>
      </c>
      <c r="O241" s="164">
        <f t="shared" si="67"/>
        <v>1.4000000000000001</v>
      </c>
      <c r="P241" s="165">
        <v>7.97</v>
      </c>
      <c r="Q241" s="178">
        <f t="shared" si="68"/>
        <v>1.8196850000000002</v>
      </c>
      <c r="R241" s="178">
        <f t="shared" si="61"/>
        <v>1.354155</v>
      </c>
      <c r="S241" s="182">
        <f t="shared" si="69"/>
        <v>3.1738400000000002</v>
      </c>
      <c r="T241" s="16"/>
      <c r="U241" s="93"/>
    </row>
    <row r="242" spans="1:21" s="199" customFormat="1" ht="16.5" customHeight="1" x14ac:dyDescent="0.2">
      <c r="A242" s="188">
        <v>40742</v>
      </c>
      <c r="B242" s="116">
        <v>16.268999999999998</v>
      </c>
      <c r="C242" s="95">
        <f t="shared" si="62"/>
        <v>14.267509999999998</v>
      </c>
      <c r="D242" s="95">
        <v>3.1</v>
      </c>
      <c r="E242" s="95">
        <v>1.7</v>
      </c>
      <c r="F242" s="255">
        <v>420.65699999999998</v>
      </c>
      <c r="G242" s="116">
        <f t="shared" si="63"/>
        <v>0.420657</v>
      </c>
      <c r="H242" s="163">
        <v>180.833</v>
      </c>
      <c r="I242" s="260">
        <v>1114.8150000000001</v>
      </c>
      <c r="J242" s="261">
        <f t="shared" si="70"/>
        <v>1.1148150000000001</v>
      </c>
      <c r="K242" s="116">
        <f t="shared" si="64"/>
        <v>0.18083299999999999</v>
      </c>
      <c r="L242" s="256">
        <v>0</v>
      </c>
      <c r="M242" s="95">
        <f t="shared" si="65"/>
        <v>0</v>
      </c>
      <c r="N242" s="123">
        <f t="shared" si="66"/>
        <v>0</v>
      </c>
      <c r="O242" s="164">
        <f t="shared" si="67"/>
        <v>1.4000000000000001</v>
      </c>
      <c r="P242" s="165">
        <v>8.59</v>
      </c>
      <c r="Q242" s="178">
        <f t="shared" si="68"/>
        <v>1.8206570000000002</v>
      </c>
      <c r="R242" s="178">
        <f t="shared" si="61"/>
        <v>1.1148150000000001</v>
      </c>
      <c r="S242" s="182">
        <f t="shared" si="69"/>
        <v>2.9354720000000003</v>
      </c>
      <c r="T242" s="16"/>
      <c r="U242" s="93"/>
    </row>
    <row r="243" spans="1:21" s="199" customFormat="1" ht="16.5" customHeight="1" x14ac:dyDescent="0.2">
      <c r="A243" s="188">
        <v>40743</v>
      </c>
      <c r="B243" s="116">
        <v>15.926</v>
      </c>
      <c r="C243" s="95">
        <f t="shared" si="62"/>
        <v>13.947725999999999</v>
      </c>
      <c r="D243" s="95">
        <v>3.1</v>
      </c>
      <c r="E243" s="95">
        <v>1.7</v>
      </c>
      <c r="F243" s="255">
        <v>453.87400000000002</v>
      </c>
      <c r="G243" s="116">
        <f t="shared" si="63"/>
        <v>0.453874</v>
      </c>
      <c r="H243" s="163">
        <v>124.4</v>
      </c>
      <c r="I243" s="260">
        <v>683.87699999999995</v>
      </c>
      <c r="J243" s="261">
        <f t="shared" si="70"/>
        <v>0.68387699999999996</v>
      </c>
      <c r="K243" s="116">
        <f t="shared" si="64"/>
        <v>0.12440000000000001</v>
      </c>
      <c r="L243" s="256">
        <v>0</v>
      </c>
      <c r="M243" s="95">
        <f t="shared" si="65"/>
        <v>0</v>
      </c>
      <c r="N243" s="123">
        <f t="shared" si="66"/>
        <v>0</v>
      </c>
      <c r="O243" s="164">
        <f t="shared" si="67"/>
        <v>1.4000000000000001</v>
      </c>
      <c r="P243" s="165">
        <v>8.8000000000000007</v>
      </c>
      <c r="Q243" s="178">
        <f t="shared" si="68"/>
        <v>1.8538740000000002</v>
      </c>
      <c r="R243" s="178">
        <f t="shared" si="61"/>
        <v>0.68387699999999996</v>
      </c>
      <c r="S243" s="182">
        <f t="shared" si="69"/>
        <v>2.5377510000000001</v>
      </c>
      <c r="T243" s="16"/>
      <c r="U243" s="93"/>
    </row>
    <row r="244" spans="1:21" s="199" customFormat="1" ht="16.5" customHeight="1" x14ac:dyDescent="0.2">
      <c r="A244" s="188">
        <v>40744</v>
      </c>
      <c r="B244" s="116">
        <v>15.683999999999999</v>
      </c>
      <c r="C244" s="95">
        <f t="shared" si="62"/>
        <v>13.555007</v>
      </c>
      <c r="D244" s="95">
        <v>3.1</v>
      </c>
      <c r="E244" s="95">
        <v>1.7</v>
      </c>
      <c r="F244" s="255">
        <v>426.19299999999998</v>
      </c>
      <c r="G244" s="116">
        <f t="shared" si="63"/>
        <v>0.42619299999999999</v>
      </c>
      <c r="H244" s="163">
        <v>302.8</v>
      </c>
      <c r="I244" s="260">
        <v>1239.9090000000001</v>
      </c>
      <c r="J244" s="261">
        <f t="shared" si="70"/>
        <v>1.2399090000000001</v>
      </c>
      <c r="K244" s="116">
        <f t="shared" si="64"/>
        <v>0.30280000000000001</v>
      </c>
      <c r="L244" s="256">
        <v>0</v>
      </c>
      <c r="M244" s="95">
        <f t="shared" si="65"/>
        <v>0</v>
      </c>
      <c r="N244" s="123">
        <f t="shared" si="66"/>
        <v>0</v>
      </c>
      <c r="O244" s="164">
        <f t="shared" si="67"/>
        <v>1.4000000000000001</v>
      </c>
      <c r="P244" s="165">
        <v>8.7200000000000006</v>
      </c>
      <c r="Q244" s="178">
        <f t="shared" si="68"/>
        <v>1.8261930000000002</v>
      </c>
      <c r="R244" s="178">
        <f t="shared" si="61"/>
        <v>1.2399090000000001</v>
      </c>
      <c r="S244" s="182">
        <f t="shared" si="69"/>
        <v>3.0661020000000003</v>
      </c>
      <c r="T244" s="16"/>
      <c r="U244" s="93"/>
    </row>
    <row r="245" spans="1:21" s="199" customFormat="1" ht="16.5" customHeight="1" x14ac:dyDescent="0.2">
      <c r="A245" s="188">
        <v>40745</v>
      </c>
      <c r="B245" s="116">
        <v>14.983000000000001</v>
      </c>
      <c r="C245" s="95">
        <f t="shared" si="62"/>
        <v>13.081061000000002</v>
      </c>
      <c r="D245" s="95">
        <v>3.1</v>
      </c>
      <c r="E245" s="95">
        <v>1.7</v>
      </c>
      <c r="F245" s="255">
        <v>417.73899999999998</v>
      </c>
      <c r="G245" s="116">
        <f t="shared" si="63"/>
        <v>0.41773899999999997</v>
      </c>
      <c r="H245" s="163">
        <v>84.2</v>
      </c>
      <c r="I245" s="260">
        <v>707.97</v>
      </c>
      <c r="J245" s="261">
        <f t="shared" si="70"/>
        <v>0.70796999999999999</v>
      </c>
      <c r="K245" s="116">
        <f t="shared" si="64"/>
        <v>8.4199999999999997E-2</v>
      </c>
      <c r="L245" s="256">
        <v>0</v>
      </c>
      <c r="M245" s="95">
        <f t="shared" si="65"/>
        <v>0</v>
      </c>
      <c r="N245" s="123">
        <f t="shared" si="66"/>
        <v>0</v>
      </c>
      <c r="O245" s="164">
        <f t="shared" si="67"/>
        <v>1.4000000000000001</v>
      </c>
      <c r="P245" s="165">
        <v>8.7899999999999991</v>
      </c>
      <c r="Q245" s="178">
        <f t="shared" si="68"/>
        <v>1.817739</v>
      </c>
      <c r="R245" s="178">
        <f t="shared" si="61"/>
        <v>0.70796999999999999</v>
      </c>
      <c r="S245" s="182">
        <f t="shared" si="69"/>
        <v>2.525709</v>
      </c>
      <c r="T245" s="16"/>
      <c r="U245" s="93"/>
    </row>
    <row r="246" spans="1:21" s="199" customFormat="1" ht="16.5" customHeight="1" x14ac:dyDescent="0.2">
      <c r="A246" s="188">
        <v>40746</v>
      </c>
      <c r="B246" s="116">
        <v>16.282</v>
      </c>
      <c r="C246" s="95">
        <f t="shared" si="62"/>
        <v>14.270076000000001</v>
      </c>
      <c r="D246" s="95">
        <v>3.1</v>
      </c>
      <c r="E246" s="95">
        <v>1.7</v>
      </c>
      <c r="F246" s="255">
        <v>443.92399999999998</v>
      </c>
      <c r="G246" s="116">
        <f t="shared" si="63"/>
        <v>0.44392399999999999</v>
      </c>
      <c r="H246" s="163">
        <v>168</v>
      </c>
      <c r="I246" s="260">
        <v>1345.47</v>
      </c>
      <c r="J246" s="261">
        <f t="shared" si="70"/>
        <v>1.3454699999999999</v>
      </c>
      <c r="K246" s="116">
        <f t="shared" si="64"/>
        <v>0.16800000000000001</v>
      </c>
      <c r="L246" s="256">
        <v>0</v>
      </c>
      <c r="M246" s="95">
        <f t="shared" si="65"/>
        <v>0</v>
      </c>
      <c r="N246" s="123">
        <f t="shared" si="66"/>
        <v>0</v>
      </c>
      <c r="O246" s="164">
        <f t="shared" si="67"/>
        <v>1.4000000000000001</v>
      </c>
      <c r="P246" s="165">
        <v>8.7899999999999991</v>
      </c>
      <c r="Q246" s="178">
        <f t="shared" si="68"/>
        <v>1.8439240000000001</v>
      </c>
      <c r="R246" s="178">
        <f t="shared" si="61"/>
        <v>1.3454699999999999</v>
      </c>
      <c r="S246" s="182">
        <f t="shared" si="69"/>
        <v>3.1893940000000001</v>
      </c>
      <c r="T246" s="16"/>
      <c r="U246" s="93"/>
    </row>
    <row r="247" spans="1:21" s="199" customFormat="1" ht="16.5" customHeight="1" x14ac:dyDescent="0.2">
      <c r="A247" s="188">
        <v>40747</v>
      </c>
      <c r="B247" s="116">
        <v>15.866</v>
      </c>
      <c r="C247" s="95">
        <f t="shared" si="62"/>
        <v>13.820530999999999</v>
      </c>
      <c r="D247" s="95">
        <v>3.1</v>
      </c>
      <c r="E247" s="95">
        <v>1.7</v>
      </c>
      <c r="F247" s="255">
        <v>436.06900000000002</v>
      </c>
      <c r="G247" s="116">
        <f t="shared" si="63"/>
        <v>0.43606900000000004</v>
      </c>
      <c r="H247" s="163">
        <v>209.4</v>
      </c>
      <c r="I247" s="260">
        <v>1099.2929999999999</v>
      </c>
      <c r="J247" s="261">
        <f t="shared" si="70"/>
        <v>1.0992929999999999</v>
      </c>
      <c r="K247" s="116">
        <f t="shared" si="64"/>
        <v>0.2094</v>
      </c>
      <c r="L247" s="256">
        <v>0</v>
      </c>
      <c r="M247" s="95">
        <f t="shared" si="65"/>
        <v>0</v>
      </c>
      <c r="N247" s="123">
        <f t="shared" si="66"/>
        <v>0</v>
      </c>
      <c r="O247" s="164">
        <f t="shared" si="67"/>
        <v>1.4000000000000001</v>
      </c>
      <c r="P247" s="165">
        <v>8.82</v>
      </c>
      <c r="Q247" s="178">
        <f t="shared" si="68"/>
        <v>1.8360690000000002</v>
      </c>
      <c r="R247" s="178">
        <f t="shared" si="61"/>
        <v>1.0992929999999999</v>
      </c>
      <c r="S247" s="182">
        <f t="shared" si="69"/>
        <v>2.935362</v>
      </c>
      <c r="T247" s="16"/>
      <c r="U247" s="93"/>
    </row>
    <row r="248" spans="1:21" s="199" customFormat="1" ht="16.5" customHeight="1" x14ac:dyDescent="0.2">
      <c r="A248" s="188">
        <v>40748</v>
      </c>
      <c r="B248" s="116">
        <v>14.497999999999999</v>
      </c>
      <c r="C248" s="95">
        <f t="shared" si="62"/>
        <v>12.515744999999999</v>
      </c>
      <c r="D248" s="95">
        <v>3.1</v>
      </c>
      <c r="E248" s="95">
        <v>1.7</v>
      </c>
      <c r="F248" s="255">
        <v>431.65499999999997</v>
      </c>
      <c r="G248" s="116">
        <f t="shared" si="63"/>
        <v>0.43165499999999996</v>
      </c>
      <c r="H248" s="163">
        <v>150.6</v>
      </c>
      <c r="I248" s="260">
        <v>818.65800000000002</v>
      </c>
      <c r="J248" s="261">
        <f t="shared" si="70"/>
        <v>0.818658</v>
      </c>
      <c r="K248" s="116">
        <f t="shared" si="64"/>
        <v>0.15059999999999998</v>
      </c>
      <c r="L248" s="256">
        <v>0</v>
      </c>
      <c r="M248" s="95">
        <f t="shared" si="65"/>
        <v>0</v>
      </c>
      <c r="N248" s="123">
        <f t="shared" si="66"/>
        <v>0</v>
      </c>
      <c r="O248" s="164">
        <f t="shared" si="67"/>
        <v>1.4000000000000001</v>
      </c>
      <c r="P248" s="165">
        <v>8.2899999999999991</v>
      </c>
      <c r="Q248" s="178">
        <f t="shared" si="68"/>
        <v>1.831655</v>
      </c>
      <c r="R248" s="178">
        <f t="shared" si="61"/>
        <v>0.818658</v>
      </c>
      <c r="S248" s="182">
        <f t="shared" si="69"/>
        <v>2.6503130000000001</v>
      </c>
      <c r="T248" s="16"/>
      <c r="U248" s="93"/>
    </row>
    <row r="249" spans="1:21" s="199" customFormat="1" ht="16.5" customHeight="1" x14ac:dyDescent="0.2">
      <c r="A249" s="188">
        <v>40749</v>
      </c>
      <c r="B249" s="116">
        <v>15.54</v>
      </c>
      <c r="C249" s="95">
        <f t="shared" si="62"/>
        <v>13.460861</v>
      </c>
      <c r="D249" s="95">
        <v>3.1</v>
      </c>
      <c r="E249" s="95">
        <v>1.7</v>
      </c>
      <c r="F249" s="255">
        <v>437.93900000000002</v>
      </c>
      <c r="G249" s="116">
        <f t="shared" si="63"/>
        <v>0.43793900000000002</v>
      </c>
      <c r="H249" s="163">
        <v>241.2</v>
      </c>
      <c r="I249" s="260">
        <v>976.44299999999998</v>
      </c>
      <c r="J249" s="261">
        <f t="shared" si="70"/>
        <v>0.97644299999999995</v>
      </c>
      <c r="K249" s="116">
        <f t="shared" si="64"/>
        <v>0.2412</v>
      </c>
      <c r="L249" s="256">
        <v>0</v>
      </c>
      <c r="M249" s="95">
        <f t="shared" si="65"/>
        <v>0</v>
      </c>
      <c r="N249" s="123">
        <f t="shared" si="66"/>
        <v>0</v>
      </c>
      <c r="O249" s="164">
        <f t="shared" si="67"/>
        <v>1.4000000000000001</v>
      </c>
      <c r="P249" s="165">
        <v>8.75</v>
      </c>
      <c r="Q249" s="178">
        <f t="shared" si="68"/>
        <v>1.8379390000000002</v>
      </c>
      <c r="R249" s="178">
        <f t="shared" si="61"/>
        <v>0.97644299999999995</v>
      </c>
      <c r="S249" s="182">
        <f t="shared" si="69"/>
        <v>2.8143820000000002</v>
      </c>
      <c r="T249" s="16"/>
      <c r="U249" s="93"/>
    </row>
    <row r="250" spans="1:21" s="199" customFormat="1" ht="16.5" customHeight="1" x14ac:dyDescent="0.2">
      <c r="A250" s="188">
        <v>40750</v>
      </c>
      <c r="B250" s="116">
        <v>13.903</v>
      </c>
      <c r="C250" s="95">
        <f t="shared" si="62"/>
        <v>11.284666999999999</v>
      </c>
      <c r="D250" s="95">
        <v>3.1</v>
      </c>
      <c r="E250" s="95">
        <v>1.7</v>
      </c>
      <c r="F250" s="255">
        <v>440.33300000000003</v>
      </c>
      <c r="G250" s="116">
        <f t="shared" si="63"/>
        <v>0.44033300000000003</v>
      </c>
      <c r="H250" s="163">
        <v>778</v>
      </c>
      <c r="I250" s="260">
        <v>1057.902</v>
      </c>
      <c r="J250" s="261">
        <f t="shared" si="70"/>
        <v>1.0579020000000001</v>
      </c>
      <c r="K250" s="116">
        <f t="shared" si="64"/>
        <v>0.77800000000000002</v>
      </c>
      <c r="L250" s="256">
        <v>0</v>
      </c>
      <c r="M250" s="95">
        <f t="shared" si="65"/>
        <v>0</v>
      </c>
      <c r="N250" s="123">
        <f t="shared" si="66"/>
        <v>0</v>
      </c>
      <c r="O250" s="164">
        <f t="shared" si="67"/>
        <v>1.4000000000000001</v>
      </c>
      <c r="P250" s="165">
        <v>8.92</v>
      </c>
      <c r="Q250" s="178">
        <f t="shared" si="68"/>
        <v>1.8403330000000002</v>
      </c>
      <c r="R250" s="178">
        <f t="shared" si="61"/>
        <v>1.0579020000000001</v>
      </c>
      <c r="S250" s="182">
        <f t="shared" si="69"/>
        <v>2.8982350000000006</v>
      </c>
      <c r="T250" s="16"/>
      <c r="U250" s="93"/>
    </row>
    <row r="251" spans="1:21" s="199" customFormat="1" ht="16.5" customHeight="1" x14ac:dyDescent="0.2">
      <c r="A251" s="188">
        <v>40751</v>
      </c>
      <c r="B251" s="116">
        <v>14.582000000000001</v>
      </c>
      <c r="C251" s="95">
        <f t="shared" si="62"/>
        <v>12.732607</v>
      </c>
      <c r="D251" s="95">
        <v>3.1</v>
      </c>
      <c r="E251" s="95">
        <v>1.7</v>
      </c>
      <c r="F251" s="255">
        <v>446.39299999999997</v>
      </c>
      <c r="G251" s="116">
        <f t="shared" si="63"/>
        <v>0.44639299999999998</v>
      </c>
      <c r="H251" s="163">
        <v>3</v>
      </c>
      <c r="I251" s="260">
        <v>3.0000000000000001E-3</v>
      </c>
      <c r="J251" s="261">
        <f t="shared" si="70"/>
        <v>3.0000000000000001E-6</v>
      </c>
      <c r="K251" s="116">
        <f t="shared" si="64"/>
        <v>3.0000000000000001E-3</v>
      </c>
      <c r="L251" s="256">
        <v>0</v>
      </c>
      <c r="M251" s="95">
        <f t="shared" si="65"/>
        <v>0</v>
      </c>
      <c r="N251" s="123">
        <f t="shared" si="66"/>
        <v>0</v>
      </c>
      <c r="O251" s="164">
        <f t="shared" si="67"/>
        <v>1.4000000000000001</v>
      </c>
      <c r="P251" s="165">
        <v>9.15</v>
      </c>
      <c r="Q251" s="178">
        <f t="shared" si="68"/>
        <v>1.8463930000000002</v>
      </c>
      <c r="R251" s="178">
        <f t="shared" si="61"/>
        <v>3.0000000000000001E-6</v>
      </c>
      <c r="S251" s="182">
        <f t="shared" si="69"/>
        <v>1.8463960000000001</v>
      </c>
      <c r="T251" s="16"/>
      <c r="U251" s="93"/>
    </row>
    <row r="252" spans="1:21" s="199" customFormat="1" ht="16.5" customHeight="1" x14ac:dyDescent="0.2">
      <c r="A252" s="188">
        <v>40752</v>
      </c>
      <c r="B252" s="116">
        <v>15.101000000000001</v>
      </c>
      <c r="C252" s="95">
        <f>B252-G252-K252-O252</f>
        <v>13.096337999999999</v>
      </c>
      <c r="D252" s="95">
        <v>3.1</v>
      </c>
      <c r="E252" s="95">
        <v>1.7</v>
      </c>
      <c r="F252" s="255">
        <v>458.66199999999998</v>
      </c>
      <c r="G252" s="116">
        <f t="shared" si="63"/>
        <v>0.45866199999999996</v>
      </c>
      <c r="H252" s="163">
        <v>146</v>
      </c>
      <c r="I252" s="260">
        <v>0</v>
      </c>
      <c r="J252" s="261">
        <f t="shared" si="70"/>
        <v>0</v>
      </c>
      <c r="K252" s="116">
        <f t="shared" si="64"/>
        <v>0.14599999999999999</v>
      </c>
      <c r="L252" s="256">
        <v>0</v>
      </c>
      <c r="M252" s="95">
        <f t="shared" si="65"/>
        <v>0</v>
      </c>
      <c r="N252" s="123">
        <f t="shared" si="66"/>
        <v>0</v>
      </c>
      <c r="O252" s="164">
        <f>D252-E252</f>
        <v>1.4000000000000001</v>
      </c>
      <c r="P252" s="165">
        <v>8.82</v>
      </c>
      <c r="Q252" s="178">
        <f>G252+N252+O252</f>
        <v>1.858662</v>
      </c>
      <c r="R252" s="178">
        <f t="shared" si="61"/>
        <v>0</v>
      </c>
      <c r="S252" s="182">
        <f t="shared" si="69"/>
        <v>1.858662</v>
      </c>
      <c r="T252" s="16"/>
      <c r="U252" s="93"/>
    </row>
    <row r="253" spans="1:21" s="199" customFormat="1" ht="16.5" customHeight="1" x14ac:dyDescent="0.2">
      <c r="A253" s="188">
        <v>40753</v>
      </c>
      <c r="B253" s="116">
        <v>16.338999999999999</v>
      </c>
      <c r="C253" s="95">
        <f>B253-G253-K253-O253</f>
        <v>13.558309999999999</v>
      </c>
      <c r="D253" s="95">
        <v>3.1</v>
      </c>
      <c r="E253" s="95">
        <v>1.7</v>
      </c>
      <c r="F253" s="255">
        <v>427.69</v>
      </c>
      <c r="G253" s="116">
        <f t="shared" si="63"/>
        <v>0.42769000000000001</v>
      </c>
      <c r="H253" s="163">
        <v>953</v>
      </c>
      <c r="I253" s="260">
        <v>1088.5920000000001</v>
      </c>
      <c r="J253" s="261">
        <f t="shared" si="70"/>
        <v>1.088592</v>
      </c>
      <c r="K253" s="116">
        <f t="shared" si="64"/>
        <v>0.95299999999999996</v>
      </c>
      <c r="L253" s="256">
        <v>0</v>
      </c>
      <c r="M253" s="95">
        <f t="shared" si="65"/>
        <v>0</v>
      </c>
      <c r="N253" s="123">
        <f t="shared" si="66"/>
        <v>0</v>
      </c>
      <c r="O253" s="164">
        <f>D253-E253</f>
        <v>1.4000000000000001</v>
      </c>
      <c r="P253" s="165">
        <v>8.66</v>
      </c>
      <c r="Q253" s="178">
        <f>G253+N253+O253</f>
        <v>1.82769</v>
      </c>
      <c r="R253" s="178">
        <f t="shared" si="61"/>
        <v>1.088592</v>
      </c>
      <c r="S253" s="182">
        <f t="shared" si="69"/>
        <v>2.9162819999999998</v>
      </c>
      <c r="T253" s="16"/>
      <c r="U253" s="93"/>
    </row>
    <row r="254" spans="1:21" s="199" customFormat="1" ht="16.5" customHeight="1" x14ac:dyDescent="0.2">
      <c r="A254" s="188">
        <v>40754</v>
      </c>
      <c r="B254" s="116">
        <v>15.644</v>
      </c>
      <c r="C254" s="95">
        <f>B254-G254-K254-O254</f>
        <v>13.321433000000001</v>
      </c>
      <c r="D254" s="95">
        <v>3.1</v>
      </c>
      <c r="E254" s="95">
        <v>1.7</v>
      </c>
      <c r="F254" s="255">
        <v>456.56700000000001</v>
      </c>
      <c r="G254" s="116">
        <f t="shared" si="63"/>
        <v>0.456567</v>
      </c>
      <c r="H254" s="163">
        <v>466</v>
      </c>
      <c r="I254" s="260">
        <v>525.64499999999998</v>
      </c>
      <c r="J254" s="261">
        <f t="shared" si="70"/>
        <v>0.52564500000000003</v>
      </c>
      <c r="K254" s="116">
        <f t="shared" si="64"/>
        <v>0.46600000000000003</v>
      </c>
      <c r="L254" s="256">
        <v>0</v>
      </c>
      <c r="M254" s="95">
        <f t="shared" si="65"/>
        <v>0</v>
      </c>
      <c r="N254" s="123">
        <f t="shared" si="66"/>
        <v>0</v>
      </c>
      <c r="O254" s="164">
        <f>D254-E254</f>
        <v>1.4000000000000001</v>
      </c>
      <c r="P254" s="165">
        <v>8.31</v>
      </c>
      <c r="Q254" s="178">
        <f>G254+N254+O254</f>
        <v>1.8565670000000001</v>
      </c>
      <c r="R254" s="178">
        <f t="shared" si="61"/>
        <v>0.52564500000000003</v>
      </c>
      <c r="S254" s="182">
        <f t="shared" si="69"/>
        <v>2.382212</v>
      </c>
      <c r="T254" s="16"/>
      <c r="U254" s="93"/>
    </row>
    <row r="255" spans="1:21" s="199" customFormat="1" ht="16.5" customHeight="1" thickBot="1" x14ac:dyDescent="0.25">
      <c r="A255" s="189">
        <v>40755</v>
      </c>
      <c r="B255" s="152">
        <v>13.098000000000001</v>
      </c>
      <c r="C255" s="153">
        <f t="shared" si="62"/>
        <v>10.176734000000002</v>
      </c>
      <c r="D255" s="153">
        <v>3.1</v>
      </c>
      <c r="E255" s="153">
        <v>1.7</v>
      </c>
      <c r="F255" s="257">
        <v>437.26600000000002</v>
      </c>
      <c r="G255" s="152">
        <f t="shared" si="63"/>
        <v>0.43726600000000004</v>
      </c>
      <c r="H255" s="250">
        <v>1084</v>
      </c>
      <c r="I255" s="302">
        <v>998.38800000000003</v>
      </c>
      <c r="J255" s="297">
        <f t="shared" si="70"/>
        <v>0.99838800000000005</v>
      </c>
      <c r="K255" s="152">
        <f t="shared" si="64"/>
        <v>1.0840000000000001</v>
      </c>
      <c r="L255" s="258">
        <v>0</v>
      </c>
      <c r="M255" s="153">
        <f t="shared" si="65"/>
        <v>0</v>
      </c>
      <c r="N255" s="156">
        <f t="shared" si="66"/>
        <v>0</v>
      </c>
      <c r="O255" s="169">
        <f t="shared" si="67"/>
        <v>1.4000000000000001</v>
      </c>
      <c r="P255" s="170">
        <v>9.66</v>
      </c>
      <c r="Q255" s="190">
        <f t="shared" si="68"/>
        <v>1.8372660000000001</v>
      </c>
      <c r="R255" s="190">
        <f t="shared" si="61"/>
        <v>0.99838800000000005</v>
      </c>
      <c r="S255" s="191">
        <f t="shared" si="69"/>
        <v>2.8356539999999999</v>
      </c>
      <c r="T255" s="16"/>
      <c r="U255" s="93"/>
    </row>
    <row r="256" spans="1:21" s="199" customFormat="1" ht="13.5" thickBot="1" x14ac:dyDescent="0.25">
      <c r="A256" s="200"/>
      <c r="B256" s="201"/>
      <c r="C256" s="202"/>
      <c r="D256" s="203"/>
      <c r="E256" s="203"/>
      <c r="F256" s="203"/>
      <c r="G256" s="203"/>
      <c r="H256" s="202"/>
      <c r="I256" s="202"/>
      <c r="J256" s="202"/>
      <c r="K256" s="202"/>
      <c r="L256" s="202"/>
      <c r="M256" s="202"/>
      <c r="N256" s="200"/>
      <c r="O256" s="203"/>
      <c r="P256" s="203"/>
      <c r="Q256" s="202"/>
      <c r="R256" s="202"/>
      <c r="S256" s="202"/>
      <c r="T256" s="16"/>
      <c r="U256" s="93"/>
    </row>
    <row r="257" spans="1:21" s="199" customFormat="1" ht="35.25" customHeight="1" x14ac:dyDescent="0.2">
      <c r="A257" s="422" t="s">
        <v>0</v>
      </c>
      <c r="B257" s="428" t="s">
        <v>5</v>
      </c>
      <c r="C257" s="422" t="s">
        <v>7</v>
      </c>
      <c r="D257" s="422" t="s">
        <v>9</v>
      </c>
      <c r="E257" s="422" t="s">
        <v>32</v>
      </c>
      <c r="F257" s="422" t="s">
        <v>12</v>
      </c>
      <c r="G257" s="422" t="s">
        <v>12</v>
      </c>
      <c r="H257" s="422" t="s">
        <v>11</v>
      </c>
      <c r="I257" s="243" t="s">
        <v>73</v>
      </c>
      <c r="J257" s="422" t="s">
        <v>82</v>
      </c>
      <c r="K257" s="422" t="s">
        <v>74</v>
      </c>
      <c r="L257" s="422" t="s">
        <v>15</v>
      </c>
      <c r="M257" s="422" t="s">
        <v>75</v>
      </c>
      <c r="N257" s="422" t="s">
        <v>76</v>
      </c>
      <c r="O257" s="431" t="s">
        <v>77</v>
      </c>
      <c r="P257" s="422" t="s">
        <v>78</v>
      </c>
      <c r="Q257" s="422" t="s">
        <v>79</v>
      </c>
      <c r="R257" s="422" t="s">
        <v>80</v>
      </c>
      <c r="S257" s="422" t="s">
        <v>81</v>
      </c>
      <c r="T257" s="16"/>
      <c r="U257" s="93"/>
    </row>
    <row r="258" spans="1:21" s="199" customFormat="1" ht="11.25" customHeight="1" x14ac:dyDescent="0.2">
      <c r="A258" s="423"/>
      <c r="B258" s="429"/>
      <c r="C258" s="423"/>
      <c r="D258" s="425"/>
      <c r="E258" s="425"/>
      <c r="F258" s="425"/>
      <c r="G258" s="425"/>
      <c r="H258" s="423"/>
      <c r="I258" s="248"/>
      <c r="J258" s="423"/>
      <c r="K258" s="423"/>
      <c r="L258" s="423"/>
      <c r="M258" s="423"/>
      <c r="N258" s="423"/>
      <c r="O258" s="432"/>
      <c r="P258" s="425"/>
      <c r="Q258" s="423"/>
      <c r="R258" s="423"/>
      <c r="S258" s="423"/>
      <c r="T258" s="16"/>
      <c r="U258" s="93"/>
    </row>
    <row r="259" spans="1:21" s="199" customFormat="1" ht="12" customHeight="1" thickBot="1" x14ac:dyDescent="0.25">
      <c r="A259" s="427"/>
      <c r="B259" s="430"/>
      <c r="C259" s="424"/>
      <c r="D259" s="426"/>
      <c r="E259" s="426"/>
      <c r="F259" s="426"/>
      <c r="G259" s="426"/>
      <c r="H259" s="424"/>
      <c r="I259" s="249"/>
      <c r="J259" s="424"/>
      <c r="K259" s="424"/>
      <c r="L259" s="424"/>
      <c r="M259" s="424"/>
      <c r="N259" s="427"/>
      <c r="O259" s="433"/>
      <c r="P259" s="426"/>
      <c r="Q259" s="424"/>
      <c r="R259" s="424"/>
      <c r="S259" s="424"/>
      <c r="T259" s="16"/>
      <c r="U259" s="93"/>
    </row>
    <row r="260" spans="1:21" s="199" customFormat="1" ht="16.5" customHeight="1" x14ac:dyDescent="0.2">
      <c r="A260" s="185">
        <v>40756</v>
      </c>
      <c r="B260" s="118">
        <v>13.842000000000001</v>
      </c>
      <c r="C260" s="94">
        <f>B260-G260-K260-O260</f>
        <v>10.825238000000001</v>
      </c>
      <c r="D260" s="94">
        <v>3.1</v>
      </c>
      <c r="E260" s="119">
        <v>1.7</v>
      </c>
      <c r="F260" s="253">
        <v>438.762</v>
      </c>
      <c r="G260" s="118">
        <f>F260/1000</f>
        <v>0.43876199999999999</v>
      </c>
      <c r="H260" s="254">
        <v>1178</v>
      </c>
      <c r="I260" s="286">
        <v>1073.577</v>
      </c>
      <c r="J260" s="259">
        <f>I260/1000</f>
        <v>1.073577</v>
      </c>
      <c r="K260" s="118">
        <f>H260/1000</f>
        <v>1.1779999999999999</v>
      </c>
      <c r="L260" s="254">
        <v>0</v>
      </c>
      <c r="M260" s="119">
        <f>L260/1000</f>
        <v>0</v>
      </c>
      <c r="N260" s="120">
        <f>M260*0.05</f>
        <v>0</v>
      </c>
      <c r="O260" s="161">
        <f>D260-E260</f>
        <v>1.4000000000000001</v>
      </c>
      <c r="P260" s="162">
        <v>9.2799999999999994</v>
      </c>
      <c r="Q260" s="177">
        <f>G260+N260+O260</f>
        <v>1.838762</v>
      </c>
      <c r="R260" s="223">
        <f t="shared" ref="R260:R290" si="71">IF(J260&lt;N260, "0.00", J260-N260)</f>
        <v>1.073577</v>
      </c>
      <c r="S260" s="181">
        <f>Q260+R260</f>
        <v>2.9123390000000002</v>
      </c>
      <c r="T260" s="16"/>
      <c r="U260" s="93"/>
    </row>
    <row r="261" spans="1:21" s="199" customFormat="1" ht="16.5" customHeight="1" x14ac:dyDescent="0.2">
      <c r="A261" s="188">
        <v>40757</v>
      </c>
      <c r="B261" s="116">
        <v>14.111000000000001</v>
      </c>
      <c r="C261" s="95">
        <f t="shared" ref="C261:C290" si="72">B261-G261-K261-O261</f>
        <v>12.021867</v>
      </c>
      <c r="D261" s="95">
        <v>3.1</v>
      </c>
      <c r="E261" s="95">
        <v>1.7</v>
      </c>
      <c r="F261" s="255">
        <v>420.13299999999998</v>
      </c>
      <c r="G261" s="116">
        <f t="shared" ref="G261:G290" si="73">F261/1000</f>
        <v>0.42013299999999998</v>
      </c>
      <c r="H261" s="256">
        <v>269</v>
      </c>
      <c r="I261" s="262">
        <v>510.42</v>
      </c>
      <c r="J261" s="116">
        <f t="shared" ref="J261:J290" si="74">I261/1000</f>
        <v>0.51041999999999998</v>
      </c>
      <c r="K261" s="116">
        <f t="shared" ref="K261:K290" si="75">H261/1000</f>
        <v>0.26900000000000002</v>
      </c>
      <c r="L261" s="256">
        <v>0</v>
      </c>
      <c r="M261" s="95">
        <f t="shared" ref="M261:M290" si="76">L261/1000</f>
        <v>0</v>
      </c>
      <c r="N261" s="123">
        <f t="shared" ref="N261:N290" si="77">M261*0.05</f>
        <v>0</v>
      </c>
      <c r="O261" s="164">
        <f t="shared" ref="O261:O290" si="78">D261-E261</f>
        <v>1.4000000000000001</v>
      </c>
      <c r="P261" s="165">
        <v>9.23</v>
      </c>
      <c r="Q261" s="178">
        <f t="shared" ref="Q261:Q290" si="79">G261+N261+O261</f>
        <v>1.8201330000000002</v>
      </c>
      <c r="R261" s="178">
        <f t="shared" si="71"/>
        <v>0.51041999999999998</v>
      </c>
      <c r="S261" s="182">
        <f>Q261+R261</f>
        <v>2.3305530000000001</v>
      </c>
      <c r="T261" s="16"/>
      <c r="U261" s="93"/>
    </row>
    <row r="262" spans="1:21" s="199" customFormat="1" ht="16.5" customHeight="1" x14ac:dyDescent="0.2">
      <c r="A262" s="188">
        <v>40758</v>
      </c>
      <c r="B262" s="116">
        <v>13.631</v>
      </c>
      <c r="C262" s="95">
        <f t="shared" si="72"/>
        <v>11.704841999999999</v>
      </c>
      <c r="D262" s="95">
        <v>3.1</v>
      </c>
      <c r="E262" s="95">
        <v>1.7</v>
      </c>
      <c r="F262" s="255">
        <v>430.15800000000002</v>
      </c>
      <c r="G262" s="116">
        <f t="shared" si="73"/>
        <v>0.43015800000000004</v>
      </c>
      <c r="H262" s="256">
        <v>96</v>
      </c>
      <c r="I262" s="262">
        <v>0</v>
      </c>
      <c r="J262" s="116">
        <f t="shared" si="74"/>
        <v>0</v>
      </c>
      <c r="K262" s="116">
        <f t="shared" si="75"/>
        <v>9.6000000000000002E-2</v>
      </c>
      <c r="L262" s="256">
        <v>0</v>
      </c>
      <c r="M262" s="95">
        <f t="shared" si="76"/>
        <v>0</v>
      </c>
      <c r="N262" s="123">
        <f t="shared" si="77"/>
        <v>0</v>
      </c>
      <c r="O262" s="164">
        <f t="shared" si="78"/>
        <v>1.4000000000000001</v>
      </c>
      <c r="P262" s="165">
        <v>9.07</v>
      </c>
      <c r="Q262" s="178">
        <f t="shared" si="79"/>
        <v>1.8301580000000002</v>
      </c>
      <c r="R262" s="178">
        <f t="shared" si="71"/>
        <v>0</v>
      </c>
      <c r="S262" s="182">
        <f t="shared" ref="S262:S290" si="80">Q262+R262</f>
        <v>1.8301580000000002</v>
      </c>
      <c r="T262" s="16"/>
      <c r="U262" s="93"/>
    </row>
    <row r="263" spans="1:21" s="199" customFormat="1" ht="16.5" customHeight="1" x14ac:dyDescent="0.2">
      <c r="A263" s="188">
        <v>40759</v>
      </c>
      <c r="B263" s="116">
        <v>14.343999999999999</v>
      </c>
      <c r="C263" s="95">
        <f t="shared" si="72"/>
        <v>12.111619999999998</v>
      </c>
      <c r="D263" s="95">
        <v>3.1</v>
      </c>
      <c r="E263" s="95">
        <v>1.7</v>
      </c>
      <c r="F263" s="255">
        <v>471.38</v>
      </c>
      <c r="G263" s="116">
        <f t="shared" si="73"/>
        <v>0.47138000000000002</v>
      </c>
      <c r="H263" s="256">
        <v>361</v>
      </c>
      <c r="I263" s="262">
        <v>0</v>
      </c>
      <c r="J263" s="116">
        <f t="shared" si="74"/>
        <v>0</v>
      </c>
      <c r="K263" s="116">
        <f t="shared" si="75"/>
        <v>0.36099999999999999</v>
      </c>
      <c r="L263" s="256">
        <v>0</v>
      </c>
      <c r="M263" s="95">
        <f t="shared" si="76"/>
        <v>0</v>
      </c>
      <c r="N263" s="123">
        <f t="shared" si="77"/>
        <v>0</v>
      </c>
      <c r="O263" s="164">
        <f t="shared" si="78"/>
        <v>1.4000000000000001</v>
      </c>
      <c r="P263" s="165">
        <v>8.93</v>
      </c>
      <c r="Q263" s="178">
        <f t="shared" si="79"/>
        <v>1.8713800000000003</v>
      </c>
      <c r="R263" s="178">
        <f t="shared" si="71"/>
        <v>0</v>
      </c>
      <c r="S263" s="182">
        <f t="shared" si="80"/>
        <v>1.8713800000000003</v>
      </c>
      <c r="T263" s="16"/>
      <c r="U263" s="93"/>
    </row>
    <row r="264" spans="1:21" s="199" customFormat="1" ht="16.5" customHeight="1" x14ac:dyDescent="0.2">
      <c r="A264" s="188">
        <v>40760</v>
      </c>
      <c r="B264" s="116">
        <v>14.369</v>
      </c>
      <c r="C264" s="95">
        <f t="shared" si="72"/>
        <v>11.929589999999999</v>
      </c>
      <c r="D264" s="95">
        <v>3.1</v>
      </c>
      <c r="E264" s="95">
        <v>1.7</v>
      </c>
      <c r="F264" s="255">
        <v>429.41</v>
      </c>
      <c r="G264" s="116">
        <f t="shared" si="73"/>
        <v>0.42941000000000001</v>
      </c>
      <c r="H264" s="256">
        <v>610</v>
      </c>
      <c r="I264" s="262">
        <v>953.50800000000004</v>
      </c>
      <c r="J264" s="116">
        <f t="shared" si="74"/>
        <v>0.95350800000000002</v>
      </c>
      <c r="K264" s="116">
        <f t="shared" si="75"/>
        <v>0.61</v>
      </c>
      <c r="L264" s="256">
        <v>0</v>
      </c>
      <c r="M264" s="95">
        <f t="shared" si="76"/>
        <v>0</v>
      </c>
      <c r="N264" s="123">
        <f t="shared" si="77"/>
        <v>0</v>
      </c>
      <c r="O264" s="164">
        <f t="shared" si="78"/>
        <v>1.4000000000000001</v>
      </c>
      <c r="P264" s="165">
        <v>8.7899999999999991</v>
      </c>
      <c r="Q264" s="178">
        <f t="shared" si="79"/>
        <v>1.8294100000000002</v>
      </c>
      <c r="R264" s="178">
        <f t="shared" si="71"/>
        <v>0.95350800000000002</v>
      </c>
      <c r="S264" s="182">
        <f t="shared" si="80"/>
        <v>2.7829180000000004</v>
      </c>
      <c r="T264" s="16"/>
      <c r="U264" s="93"/>
    </row>
    <row r="265" spans="1:21" s="199" customFormat="1" ht="16.5" customHeight="1" x14ac:dyDescent="0.2">
      <c r="A265" s="188">
        <v>40761</v>
      </c>
      <c r="B265" s="116">
        <v>12.448</v>
      </c>
      <c r="C265" s="95">
        <f t="shared" si="72"/>
        <v>9.9589089999999985</v>
      </c>
      <c r="D265" s="95">
        <v>3.1</v>
      </c>
      <c r="E265" s="95">
        <v>1.7</v>
      </c>
      <c r="F265" s="255">
        <v>427.09100000000001</v>
      </c>
      <c r="G265" s="116">
        <f t="shared" si="73"/>
        <v>0.427091</v>
      </c>
      <c r="H265" s="256">
        <v>662</v>
      </c>
      <c r="I265" s="262">
        <v>403.38900000000001</v>
      </c>
      <c r="J265" s="116">
        <f t="shared" si="74"/>
        <v>0.403389</v>
      </c>
      <c r="K265" s="116">
        <f t="shared" si="75"/>
        <v>0.66200000000000003</v>
      </c>
      <c r="L265" s="256">
        <v>0</v>
      </c>
      <c r="M265" s="95">
        <f t="shared" si="76"/>
        <v>0</v>
      </c>
      <c r="N265" s="123">
        <f t="shared" si="77"/>
        <v>0</v>
      </c>
      <c r="O265" s="164">
        <f t="shared" si="78"/>
        <v>1.4000000000000001</v>
      </c>
      <c r="P265" s="165">
        <v>9.06</v>
      </c>
      <c r="Q265" s="178">
        <f t="shared" si="79"/>
        <v>1.8270910000000002</v>
      </c>
      <c r="R265" s="178">
        <f t="shared" si="71"/>
        <v>0.403389</v>
      </c>
      <c r="S265" s="182">
        <f t="shared" si="80"/>
        <v>2.23048</v>
      </c>
      <c r="T265" s="16"/>
      <c r="U265" s="93"/>
    </row>
    <row r="266" spans="1:21" s="199" customFormat="1" ht="16.5" customHeight="1" x14ac:dyDescent="0.2">
      <c r="A266" s="188">
        <v>40762</v>
      </c>
      <c r="B266" s="116">
        <v>13.896000000000001</v>
      </c>
      <c r="C266" s="95">
        <f t="shared" si="72"/>
        <v>11.467468</v>
      </c>
      <c r="D266" s="95">
        <v>3.1</v>
      </c>
      <c r="E266" s="95">
        <v>1.7</v>
      </c>
      <c r="F266" s="255">
        <v>430.53199999999998</v>
      </c>
      <c r="G266" s="116">
        <f t="shared" si="73"/>
        <v>0.43053199999999997</v>
      </c>
      <c r="H266" s="256">
        <v>598</v>
      </c>
      <c r="I266" s="262">
        <v>1035.828</v>
      </c>
      <c r="J266" s="116">
        <f t="shared" si="74"/>
        <v>1.035828</v>
      </c>
      <c r="K266" s="116">
        <f t="shared" si="75"/>
        <v>0.59799999999999998</v>
      </c>
      <c r="L266" s="256">
        <v>0</v>
      </c>
      <c r="M266" s="95">
        <f t="shared" si="76"/>
        <v>0</v>
      </c>
      <c r="N266" s="123">
        <f t="shared" si="77"/>
        <v>0</v>
      </c>
      <c r="O266" s="164">
        <f t="shared" si="78"/>
        <v>1.4000000000000001</v>
      </c>
      <c r="P266" s="165">
        <v>8.61</v>
      </c>
      <c r="Q266" s="178">
        <f t="shared" si="79"/>
        <v>1.830532</v>
      </c>
      <c r="R266" s="178">
        <f t="shared" si="71"/>
        <v>1.035828</v>
      </c>
      <c r="S266" s="182">
        <f t="shared" si="80"/>
        <v>2.8663600000000002</v>
      </c>
      <c r="T266" s="16"/>
      <c r="U266" s="93"/>
    </row>
    <row r="267" spans="1:21" s="199" customFormat="1" ht="16.5" customHeight="1" x14ac:dyDescent="0.2">
      <c r="A267" s="188">
        <v>40763</v>
      </c>
      <c r="B267" s="116">
        <v>13.895</v>
      </c>
      <c r="C267" s="95">
        <f t="shared" si="72"/>
        <v>12.059679999999998</v>
      </c>
      <c r="D267" s="95">
        <v>3.1</v>
      </c>
      <c r="E267" s="95">
        <v>1.7</v>
      </c>
      <c r="F267" s="255">
        <v>435.32</v>
      </c>
      <c r="G267" s="116">
        <f t="shared" si="73"/>
        <v>0.43531999999999998</v>
      </c>
      <c r="H267" s="256">
        <v>0</v>
      </c>
      <c r="I267" s="262">
        <v>139.75200000000001</v>
      </c>
      <c r="J267" s="116">
        <f t="shared" si="74"/>
        <v>0.13975200000000002</v>
      </c>
      <c r="K267" s="116">
        <f t="shared" si="75"/>
        <v>0</v>
      </c>
      <c r="L267" s="256">
        <v>0</v>
      </c>
      <c r="M267" s="95">
        <f t="shared" si="76"/>
        <v>0</v>
      </c>
      <c r="N267" s="123">
        <f t="shared" si="77"/>
        <v>0</v>
      </c>
      <c r="O267" s="164">
        <f t="shared" si="78"/>
        <v>1.4000000000000001</v>
      </c>
      <c r="P267" s="165">
        <v>8.9499999999999993</v>
      </c>
      <c r="Q267" s="178">
        <f t="shared" si="79"/>
        <v>1.8353200000000001</v>
      </c>
      <c r="R267" s="178">
        <f t="shared" si="71"/>
        <v>0.13975200000000002</v>
      </c>
      <c r="S267" s="182">
        <f t="shared" si="80"/>
        <v>1.9750720000000002</v>
      </c>
      <c r="T267" s="16"/>
      <c r="U267" s="93"/>
    </row>
    <row r="268" spans="1:21" s="199" customFormat="1" ht="16.5" customHeight="1" x14ac:dyDescent="0.2">
      <c r="A268" s="188">
        <v>40764</v>
      </c>
      <c r="B268" s="116">
        <v>14.904999999999999</v>
      </c>
      <c r="C268" s="95">
        <f t="shared" si="72"/>
        <v>12.253556999999999</v>
      </c>
      <c r="D268" s="95">
        <v>3.1</v>
      </c>
      <c r="E268" s="95">
        <v>1.7</v>
      </c>
      <c r="F268" s="255">
        <v>406.44299999999998</v>
      </c>
      <c r="G268" s="116">
        <f t="shared" si="73"/>
        <v>0.406443</v>
      </c>
      <c r="H268" s="256">
        <v>845</v>
      </c>
      <c r="I268" s="262">
        <v>1112.7809999999999</v>
      </c>
      <c r="J268" s="116">
        <f t="shared" si="74"/>
        <v>1.112781</v>
      </c>
      <c r="K268" s="116">
        <f t="shared" si="75"/>
        <v>0.84499999999999997</v>
      </c>
      <c r="L268" s="256">
        <v>0</v>
      </c>
      <c r="M268" s="95">
        <f t="shared" si="76"/>
        <v>0</v>
      </c>
      <c r="N268" s="123">
        <f t="shared" si="77"/>
        <v>0</v>
      </c>
      <c r="O268" s="164">
        <f t="shared" si="78"/>
        <v>1.4000000000000001</v>
      </c>
      <c r="P268" s="165">
        <v>8.89</v>
      </c>
      <c r="Q268" s="178">
        <f t="shared" si="79"/>
        <v>1.8064430000000002</v>
      </c>
      <c r="R268" s="178">
        <f t="shared" si="71"/>
        <v>1.112781</v>
      </c>
      <c r="S268" s="182">
        <f t="shared" si="80"/>
        <v>2.9192240000000003</v>
      </c>
      <c r="T268" s="16"/>
      <c r="U268" s="93"/>
    </row>
    <row r="269" spans="1:21" s="199" customFormat="1" ht="16.5" customHeight="1" x14ac:dyDescent="0.2">
      <c r="A269" s="188">
        <v>40765</v>
      </c>
      <c r="B269" s="116">
        <v>15.494999999999999</v>
      </c>
      <c r="C269" s="95">
        <f t="shared" si="72"/>
        <v>12.993048999999997</v>
      </c>
      <c r="D269" s="95">
        <v>3.1</v>
      </c>
      <c r="E269" s="95">
        <v>1.7</v>
      </c>
      <c r="F269" s="255">
        <v>442.95100000000002</v>
      </c>
      <c r="G269" s="116">
        <f t="shared" si="73"/>
        <v>0.44295100000000004</v>
      </c>
      <c r="H269" s="256">
        <v>659</v>
      </c>
      <c r="I269" s="262">
        <v>563.52300000000002</v>
      </c>
      <c r="J269" s="116">
        <f t="shared" si="74"/>
        <v>0.563523</v>
      </c>
      <c r="K269" s="116">
        <f t="shared" si="75"/>
        <v>0.65900000000000003</v>
      </c>
      <c r="L269" s="256">
        <v>0</v>
      </c>
      <c r="M269" s="95">
        <f t="shared" si="76"/>
        <v>0</v>
      </c>
      <c r="N269" s="123">
        <f t="shared" si="77"/>
        <v>0</v>
      </c>
      <c r="O269" s="164">
        <f t="shared" si="78"/>
        <v>1.4000000000000001</v>
      </c>
      <c r="P269" s="165">
        <v>8.81</v>
      </c>
      <c r="Q269" s="178">
        <f t="shared" si="79"/>
        <v>1.8429510000000002</v>
      </c>
      <c r="R269" s="178">
        <f t="shared" si="71"/>
        <v>0.563523</v>
      </c>
      <c r="S269" s="182">
        <f t="shared" si="80"/>
        <v>2.4064740000000002</v>
      </c>
      <c r="T269" s="16"/>
      <c r="U269" s="93"/>
    </row>
    <row r="270" spans="1:21" s="199" customFormat="1" ht="16.5" customHeight="1" x14ac:dyDescent="0.2">
      <c r="A270" s="188">
        <v>40766</v>
      </c>
      <c r="B270" s="116">
        <v>13.952999999999999</v>
      </c>
      <c r="C270" s="95">
        <f t="shared" si="72"/>
        <v>11.805854</v>
      </c>
      <c r="D270" s="95">
        <v>3.1</v>
      </c>
      <c r="E270" s="95">
        <v>1.7</v>
      </c>
      <c r="F270" s="255">
        <v>455.14600000000002</v>
      </c>
      <c r="G270" s="116">
        <f t="shared" si="73"/>
        <v>0.455146</v>
      </c>
      <c r="H270" s="256">
        <v>292</v>
      </c>
      <c r="I270" s="262">
        <v>6.0000000000000001E-3</v>
      </c>
      <c r="J270" s="116">
        <f t="shared" si="74"/>
        <v>6.0000000000000002E-6</v>
      </c>
      <c r="K270" s="116">
        <f t="shared" si="75"/>
        <v>0.29199999999999998</v>
      </c>
      <c r="L270" s="256">
        <v>0</v>
      </c>
      <c r="M270" s="95">
        <f t="shared" si="76"/>
        <v>0</v>
      </c>
      <c r="N270" s="123">
        <f t="shared" si="77"/>
        <v>0</v>
      </c>
      <c r="O270" s="164">
        <f t="shared" si="78"/>
        <v>1.4000000000000001</v>
      </c>
      <c r="P270" s="165">
        <v>8.44</v>
      </c>
      <c r="Q270" s="178">
        <f t="shared" si="79"/>
        <v>1.8551460000000002</v>
      </c>
      <c r="R270" s="178">
        <f t="shared" si="71"/>
        <v>6.0000000000000002E-6</v>
      </c>
      <c r="S270" s="182">
        <f t="shared" si="80"/>
        <v>1.8551520000000001</v>
      </c>
      <c r="T270" s="16"/>
      <c r="U270" s="93"/>
    </row>
    <row r="271" spans="1:21" s="199" customFormat="1" ht="16.5" customHeight="1" x14ac:dyDescent="0.2">
      <c r="A271" s="188">
        <v>40767</v>
      </c>
      <c r="B271" s="116">
        <v>13.465</v>
      </c>
      <c r="C271" s="95">
        <f t="shared" si="72"/>
        <v>11.639928999999999</v>
      </c>
      <c r="D271" s="95">
        <v>3.1</v>
      </c>
      <c r="E271" s="95">
        <v>1.7</v>
      </c>
      <c r="F271" s="255">
        <v>425.07100000000003</v>
      </c>
      <c r="G271" s="116">
        <f t="shared" si="73"/>
        <v>0.42507100000000003</v>
      </c>
      <c r="H271" s="256">
        <v>0</v>
      </c>
      <c r="I271" s="262">
        <v>3.0000000000000001E-3</v>
      </c>
      <c r="J271" s="116">
        <f t="shared" si="74"/>
        <v>3.0000000000000001E-6</v>
      </c>
      <c r="K271" s="116">
        <f t="shared" si="75"/>
        <v>0</v>
      </c>
      <c r="L271" s="256">
        <v>0</v>
      </c>
      <c r="M271" s="95">
        <f t="shared" si="76"/>
        <v>0</v>
      </c>
      <c r="N271" s="123">
        <f t="shared" si="77"/>
        <v>0</v>
      </c>
      <c r="O271" s="164">
        <f t="shared" si="78"/>
        <v>1.4000000000000001</v>
      </c>
      <c r="P271" s="165">
        <v>8.4700000000000006</v>
      </c>
      <c r="Q271" s="178">
        <f t="shared" si="79"/>
        <v>1.8250710000000001</v>
      </c>
      <c r="R271" s="178">
        <f t="shared" si="71"/>
        <v>3.0000000000000001E-6</v>
      </c>
      <c r="S271" s="182">
        <f t="shared" si="80"/>
        <v>1.8250740000000001</v>
      </c>
      <c r="T271" s="16"/>
      <c r="U271" s="93"/>
    </row>
    <row r="272" spans="1:21" s="199" customFormat="1" ht="16.5" customHeight="1" x14ac:dyDescent="0.2">
      <c r="A272" s="188">
        <v>40768</v>
      </c>
      <c r="B272" s="116">
        <v>12.8</v>
      </c>
      <c r="C272" s="95">
        <f t="shared" si="72"/>
        <v>10.984879000000001</v>
      </c>
      <c r="D272" s="95">
        <v>3.1</v>
      </c>
      <c r="E272" s="95">
        <v>1.7</v>
      </c>
      <c r="F272" s="255">
        <v>415.12099999999998</v>
      </c>
      <c r="G272" s="116">
        <f t="shared" si="73"/>
        <v>0.41512099999999996</v>
      </c>
      <c r="H272" s="256">
        <v>0</v>
      </c>
      <c r="I272" s="262">
        <v>0</v>
      </c>
      <c r="J272" s="116">
        <f t="shared" si="74"/>
        <v>0</v>
      </c>
      <c r="K272" s="116">
        <f t="shared" si="75"/>
        <v>0</v>
      </c>
      <c r="L272" s="256">
        <v>0</v>
      </c>
      <c r="M272" s="95">
        <f t="shared" si="76"/>
        <v>0</v>
      </c>
      <c r="N272" s="123">
        <f t="shared" si="77"/>
        <v>0</v>
      </c>
      <c r="O272" s="164">
        <f t="shared" si="78"/>
        <v>1.4000000000000001</v>
      </c>
      <c r="P272" s="165">
        <v>8.23</v>
      </c>
      <c r="Q272" s="178">
        <f t="shared" si="79"/>
        <v>1.815121</v>
      </c>
      <c r="R272" s="178">
        <f t="shared" si="71"/>
        <v>0</v>
      </c>
      <c r="S272" s="182">
        <f t="shared" si="80"/>
        <v>1.815121</v>
      </c>
      <c r="T272" s="16"/>
      <c r="U272" s="93"/>
    </row>
    <row r="273" spans="1:21" s="199" customFormat="1" ht="16.5" customHeight="1" x14ac:dyDescent="0.2">
      <c r="A273" s="188">
        <v>40769</v>
      </c>
      <c r="B273" s="116">
        <v>13.010999999999999</v>
      </c>
      <c r="C273" s="95">
        <f t="shared" si="72"/>
        <v>11.192661999999999</v>
      </c>
      <c r="D273" s="95">
        <v>3.1</v>
      </c>
      <c r="E273" s="95">
        <v>1.7</v>
      </c>
      <c r="F273" s="255">
        <v>418.33800000000002</v>
      </c>
      <c r="G273" s="116">
        <f t="shared" si="73"/>
        <v>0.41833800000000004</v>
      </c>
      <c r="H273" s="256">
        <v>0</v>
      </c>
      <c r="I273" s="262">
        <v>0</v>
      </c>
      <c r="J273" s="116">
        <f t="shared" si="74"/>
        <v>0</v>
      </c>
      <c r="K273" s="116">
        <f t="shared" si="75"/>
        <v>0</v>
      </c>
      <c r="L273" s="256">
        <v>0</v>
      </c>
      <c r="M273" s="95">
        <f t="shared" si="76"/>
        <v>0</v>
      </c>
      <c r="N273" s="123">
        <f t="shared" si="77"/>
        <v>0</v>
      </c>
      <c r="O273" s="164">
        <f t="shared" si="78"/>
        <v>1.4000000000000001</v>
      </c>
      <c r="P273" s="165">
        <v>8.49</v>
      </c>
      <c r="Q273" s="178">
        <f t="shared" si="79"/>
        <v>1.8183380000000002</v>
      </c>
      <c r="R273" s="178">
        <f t="shared" si="71"/>
        <v>0</v>
      </c>
      <c r="S273" s="182">
        <f t="shared" si="80"/>
        <v>1.8183380000000002</v>
      </c>
      <c r="T273" s="16"/>
      <c r="U273" s="93"/>
    </row>
    <row r="274" spans="1:21" s="199" customFormat="1" ht="16.5" customHeight="1" x14ac:dyDescent="0.2">
      <c r="A274" s="188">
        <v>40770</v>
      </c>
      <c r="B274" s="116">
        <v>13.887</v>
      </c>
      <c r="C274" s="95">
        <f t="shared" si="72"/>
        <v>12.060283</v>
      </c>
      <c r="D274" s="95">
        <v>3.1</v>
      </c>
      <c r="E274" s="95">
        <v>1.7</v>
      </c>
      <c r="F274" s="255">
        <v>426.71699999999998</v>
      </c>
      <c r="G274" s="116">
        <f t="shared" si="73"/>
        <v>0.42671699999999996</v>
      </c>
      <c r="H274" s="256">
        <v>0</v>
      </c>
      <c r="I274" s="262">
        <v>3.0000000000000001E-3</v>
      </c>
      <c r="J274" s="116">
        <f t="shared" si="74"/>
        <v>3.0000000000000001E-6</v>
      </c>
      <c r="K274" s="116">
        <f t="shared" si="75"/>
        <v>0</v>
      </c>
      <c r="L274" s="256">
        <v>0</v>
      </c>
      <c r="M274" s="95">
        <f t="shared" si="76"/>
        <v>0</v>
      </c>
      <c r="N274" s="123">
        <f t="shared" si="77"/>
        <v>0</v>
      </c>
      <c r="O274" s="164">
        <f t="shared" si="78"/>
        <v>1.4000000000000001</v>
      </c>
      <c r="P274" s="165">
        <v>8.84</v>
      </c>
      <c r="Q274" s="178">
        <f t="shared" si="79"/>
        <v>1.8267170000000001</v>
      </c>
      <c r="R274" s="178">
        <f t="shared" si="71"/>
        <v>3.0000000000000001E-6</v>
      </c>
      <c r="S274" s="182">
        <f t="shared" si="80"/>
        <v>1.8267200000000001</v>
      </c>
      <c r="T274" s="16"/>
      <c r="U274" s="93"/>
    </row>
    <row r="275" spans="1:21" s="199" customFormat="1" ht="16.5" customHeight="1" x14ac:dyDescent="0.2">
      <c r="A275" s="188">
        <v>40771</v>
      </c>
      <c r="B275" s="116">
        <v>13.57</v>
      </c>
      <c r="C275" s="95">
        <f t="shared" si="72"/>
        <v>11.739919</v>
      </c>
      <c r="D275" s="95">
        <v>3.1</v>
      </c>
      <c r="E275" s="95">
        <v>1.7</v>
      </c>
      <c r="F275" s="255">
        <v>411.08100000000002</v>
      </c>
      <c r="G275" s="116">
        <f t="shared" si="73"/>
        <v>0.41108100000000003</v>
      </c>
      <c r="H275" s="256">
        <v>19</v>
      </c>
      <c r="I275" s="262">
        <v>3.0000000000000001E-3</v>
      </c>
      <c r="J275" s="116">
        <f t="shared" si="74"/>
        <v>3.0000000000000001E-6</v>
      </c>
      <c r="K275" s="116">
        <f t="shared" si="75"/>
        <v>1.9E-2</v>
      </c>
      <c r="L275" s="256">
        <v>0</v>
      </c>
      <c r="M275" s="95">
        <f t="shared" si="76"/>
        <v>0</v>
      </c>
      <c r="N275" s="123">
        <f t="shared" si="77"/>
        <v>0</v>
      </c>
      <c r="O275" s="164">
        <f t="shared" si="78"/>
        <v>1.4000000000000001</v>
      </c>
      <c r="P275" s="165">
        <v>8.93</v>
      </c>
      <c r="Q275" s="178">
        <f t="shared" si="79"/>
        <v>1.8110810000000002</v>
      </c>
      <c r="R275" s="178">
        <f t="shared" si="71"/>
        <v>3.0000000000000001E-6</v>
      </c>
      <c r="S275" s="182">
        <f t="shared" si="80"/>
        <v>1.8110840000000001</v>
      </c>
      <c r="T275" s="16"/>
      <c r="U275" s="93"/>
    </row>
    <row r="276" spans="1:21" s="199" customFormat="1" ht="16.5" customHeight="1" x14ac:dyDescent="0.2">
      <c r="A276" s="188">
        <v>40772</v>
      </c>
      <c r="B276" s="116">
        <v>14.055</v>
      </c>
      <c r="C276" s="95">
        <f t="shared" si="72"/>
        <v>12.236063999999999</v>
      </c>
      <c r="D276" s="95">
        <v>3.1</v>
      </c>
      <c r="E276" s="95">
        <v>1.7</v>
      </c>
      <c r="F276" s="255">
        <v>418.93599999999998</v>
      </c>
      <c r="G276" s="116">
        <f t="shared" si="73"/>
        <v>0.41893599999999998</v>
      </c>
      <c r="H276" s="256">
        <v>0</v>
      </c>
      <c r="I276" s="262">
        <v>3.0000000000000001E-3</v>
      </c>
      <c r="J276" s="116">
        <f t="shared" si="74"/>
        <v>3.0000000000000001E-6</v>
      </c>
      <c r="K276" s="116">
        <f t="shared" si="75"/>
        <v>0</v>
      </c>
      <c r="L276" s="256">
        <v>0</v>
      </c>
      <c r="M276" s="95">
        <f t="shared" si="76"/>
        <v>0</v>
      </c>
      <c r="N276" s="123">
        <f t="shared" si="77"/>
        <v>0</v>
      </c>
      <c r="O276" s="164">
        <f t="shared" si="78"/>
        <v>1.4000000000000001</v>
      </c>
      <c r="P276" s="165">
        <v>8.89</v>
      </c>
      <c r="Q276" s="178">
        <f t="shared" si="79"/>
        <v>1.8189360000000001</v>
      </c>
      <c r="R276" s="178">
        <f t="shared" si="71"/>
        <v>3.0000000000000001E-6</v>
      </c>
      <c r="S276" s="182">
        <f t="shared" si="80"/>
        <v>1.8189390000000001</v>
      </c>
      <c r="T276" s="16"/>
      <c r="U276" s="93"/>
    </row>
    <row r="277" spans="1:21" s="199" customFormat="1" ht="16.5" customHeight="1" x14ac:dyDescent="0.2">
      <c r="A277" s="188">
        <v>40773</v>
      </c>
      <c r="B277" s="116">
        <v>14.662000000000001</v>
      </c>
      <c r="C277" s="95">
        <f t="shared" si="72"/>
        <v>12.443597</v>
      </c>
      <c r="D277" s="95">
        <v>3.1</v>
      </c>
      <c r="E277" s="95">
        <v>1.7</v>
      </c>
      <c r="F277" s="255">
        <v>402.40300000000002</v>
      </c>
      <c r="G277" s="116">
        <f t="shared" si="73"/>
        <v>0.40240300000000001</v>
      </c>
      <c r="H277" s="256">
        <v>416</v>
      </c>
      <c r="I277" s="262">
        <v>507.86099999999999</v>
      </c>
      <c r="J277" s="116">
        <f t="shared" si="74"/>
        <v>0.50786100000000001</v>
      </c>
      <c r="K277" s="116">
        <f t="shared" si="75"/>
        <v>0.41599999999999998</v>
      </c>
      <c r="L277" s="256">
        <v>0</v>
      </c>
      <c r="M277" s="95">
        <f t="shared" si="76"/>
        <v>0</v>
      </c>
      <c r="N277" s="123">
        <f t="shared" si="77"/>
        <v>0</v>
      </c>
      <c r="O277" s="164">
        <f t="shared" si="78"/>
        <v>1.4000000000000001</v>
      </c>
      <c r="P277" s="165">
        <v>8.31</v>
      </c>
      <c r="Q277" s="178">
        <f t="shared" si="79"/>
        <v>1.8024030000000002</v>
      </c>
      <c r="R277" s="178">
        <f t="shared" si="71"/>
        <v>0.50786100000000001</v>
      </c>
      <c r="S277" s="182">
        <f t="shared" si="80"/>
        <v>2.3102640000000001</v>
      </c>
      <c r="T277" s="16"/>
      <c r="U277" s="93"/>
    </row>
    <row r="278" spans="1:21" s="199" customFormat="1" ht="16.5" customHeight="1" x14ac:dyDescent="0.2">
      <c r="A278" s="188">
        <v>40774</v>
      </c>
      <c r="B278" s="116">
        <v>14.292999999999999</v>
      </c>
      <c r="C278" s="95">
        <f t="shared" si="72"/>
        <v>12.457821999999998</v>
      </c>
      <c r="D278" s="95">
        <v>3.1</v>
      </c>
      <c r="E278" s="95">
        <v>1.7</v>
      </c>
      <c r="F278" s="255">
        <v>432.178</v>
      </c>
      <c r="G278" s="116">
        <f t="shared" si="73"/>
        <v>0.43217800000000001</v>
      </c>
      <c r="H278" s="256">
        <v>3</v>
      </c>
      <c r="I278" s="262">
        <v>3.0000000000000001E-3</v>
      </c>
      <c r="J278" s="116">
        <f t="shared" si="74"/>
        <v>3.0000000000000001E-6</v>
      </c>
      <c r="K278" s="116">
        <f t="shared" si="75"/>
        <v>3.0000000000000001E-3</v>
      </c>
      <c r="L278" s="256">
        <v>0</v>
      </c>
      <c r="M278" s="95">
        <f t="shared" si="76"/>
        <v>0</v>
      </c>
      <c r="N278" s="123">
        <f t="shared" si="77"/>
        <v>0</v>
      </c>
      <c r="O278" s="164">
        <f t="shared" si="78"/>
        <v>1.4000000000000001</v>
      </c>
      <c r="P278" s="165">
        <v>9.06</v>
      </c>
      <c r="Q278" s="178">
        <f t="shared" si="79"/>
        <v>1.8321780000000001</v>
      </c>
      <c r="R278" s="178">
        <f t="shared" si="71"/>
        <v>3.0000000000000001E-6</v>
      </c>
      <c r="S278" s="182">
        <f t="shared" si="80"/>
        <v>1.8321810000000001</v>
      </c>
      <c r="T278" s="16"/>
      <c r="U278" s="93"/>
    </row>
    <row r="279" spans="1:21" s="199" customFormat="1" ht="16.5" customHeight="1" x14ac:dyDescent="0.2">
      <c r="A279" s="188">
        <v>40775</v>
      </c>
      <c r="B279" s="116">
        <v>12.776</v>
      </c>
      <c r="C279" s="95">
        <f t="shared" si="72"/>
        <v>10.957429999999999</v>
      </c>
      <c r="D279" s="95">
        <v>3.1</v>
      </c>
      <c r="E279" s="95">
        <v>1.7</v>
      </c>
      <c r="F279" s="255">
        <v>415.57</v>
      </c>
      <c r="G279" s="116">
        <f t="shared" si="73"/>
        <v>0.41556999999999999</v>
      </c>
      <c r="H279" s="256">
        <v>3</v>
      </c>
      <c r="I279" s="262">
        <v>3.0000000000000001E-3</v>
      </c>
      <c r="J279" s="116">
        <f t="shared" si="74"/>
        <v>3.0000000000000001E-6</v>
      </c>
      <c r="K279" s="116">
        <f t="shared" si="75"/>
        <v>3.0000000000000001E-3</v>
      </c>
      <c r="L279" s="256">
        <v>0</v>
      </c>
      <c r="M279" s="95">
        <f t="shared" si="76"/>
        <v>0</v>
      </c>
      <c r="N279" s="123">
        <f t="shared" si="77"/>
        <v>0</v>
      </c>
      <c r="O279" s="164">
        <f t="shared" si="78"/>
        <v>1.4000000000000001</v>
      </c>
      <c r="P279" s="165">
        <v>8.9</v>
      </c>
      <c r="Q279" s="178">
        <f t="shared" si="79"/>
        <v>1.8155700000000001</v>
      </c>
      <c r="R279" s="178">
        <f t="shared" si="71"/>
        <v>3.0000000000000001E-6</v>
      </c>
      <c r="S279" s="182">
        <f t="shared" si="80"/>
        <v>1.8155730000000001</v>
      </c>
      <c r="T279" s="16"/>
      <c r="U279" s="93"/>
    </row>
    <row r="280" spans="1:21" s="199" customFormat="1" ht="16.5" customHeight="1" x14ac:dyDescent="0.2">
      <c r="A280" s="188">
        <v>40776</v>
      </c>
      <c r="B280" s="116">
        <v>13.115</v>
      </c>
      <c r="C280" s="95">
        <f t="shared" si="72"/>
        <v>11.319322999999999</v>
      </c>
      <c r="D280" s="95">
        <v>3.1</v>
      </c>
      <c r="E280" s="95">
        <v>1.7</v>
      </c>
      <c r="F280" s="255">
        <v>392.67700000000002</v>
      </c>
      <c r="G280" s="116">
        <f t="shared" si="73"/>
        <v>0.392677</v>
      </c>
      <c r="H280" s="256">
        <v>3</v>
      </c>
      <c r="I280" s="262">
        <v>0</v>
      </c>
      <c r="J280" s="116">
        <f t="shared" si="74"/>
        <v>0</v>
      </c>
      <c r="K280" s="116">
        <f t="shared" si="75"/>
        <v>3.0000000000000001E-3</v>
      </c>
      <c r="L280" s="256">
        <v>0</v>
      </c>
      <c r="M280" s="95">
        <f t="shared" si="76"/>
        <v>0</v>
      </c>
      <c r="N280" s="123">
        <f t="shared" si="77"/>
        <v>0</v>
      </c>
      <c r="O280" s="164">
        <f t="shared" si="78"/>
        <v>1.4000000000000001</v>
      </c>
      <c r="P280" s="165">
        <v>8.7899999999999991</v>
      </c>
      <c r="Q280" s="178">
        <f t="shared" si="79"/>
        <v>1.7926770000000001</v>
      </c>
      <c r="R280" s="178">
        <f t="shared" si="71"/>
        <v>0</v>
      </c>
      <c r="S280" s="182">
        <f t="shared" si="80"/>
        <v>1.7926770000000001</v>
      </c>
      <c r="T280" s="16"/>
      <c r="U280" s="93"/>
    </row>
    <row r="281" spans="1:21" s="199" customFormat="1" ht="16.5" customHeight="1" x14ac:dyDescent="0.2">
      <c r="A281" s="188">
        <v>40777</v>
      </c>
      <c r="B281" s="116">
        <v>14.164999999999999</v>
      </c>
      <c r="C281" s="95">
        <f t="shared" si="72"/>
        <v>11.642128</v>
      </c>
      <c r="D281" s="95">
        <v>3.1</v>
      </c>
      <c r="E281" s="95">
        <v>1.7</v>
      </c>
      <c r="F281" s="255">
        <v>374.87200000000001</v>
      </c>
      <c r="G281" s="116">
        <f t="shared" si="73"/>
        <v>0.37487200000000004</v>
      </c>
      <c r="H281" s="256">
        <v>748</v>
      </c>
      <c r="I281" s="262">
        <v>799.52099999999996</v>
      </c>
      <c r="J281" s="116">
        <f t="shared" si="74"/>
        <v>0.79952099999999993</v>
      </c>
      <c r="K281" s="116">
        <f t="shared" si="75"/>
        <v>0.748</v>
      </c>
      <c r="L281" s="256">
        <v>0</v>
      </c>
      <c r="M281" s="95">
        <f t="shared" si="76"/>
        <v>0</v>
      </c>
      <c r="N281" s="123">
        <f t="shared" si="77"/>
        <v>0</v>
      </c>
      <c r="O281" s="164">
        <f t="shared" si="78"/>
        <v>1.4000000000000001</v>
      </c>
      <c r="P281" s="165">
        <v>8.5399999999999991</v>
      </c>
      <c r="Q281" s="178">
        <f t="shared" si="79"/>
        <v>1.7748720000000002</v>
      </c>
      <c r="R281" s="178">
        <f t="shared" si="71"/>
        <v>0.79952099999999993</v>
      </c>
      <c r="S281" s="182">
        <f t="shared" si="80"/>
        <v>2.5743930000000002</v>
      </c>
      <c r="T281" s="16"/>
      <c r="U281" s="93"/>
    </row>
    <row r="282" spans="1:21" s="199" customFormat="1" ht="16.5" customHeight="1" x14ac:dyDescent="0.2">
      <c r="A282" s="188">
        <v>40778</v>
      </c>
      <c r="B282" s="116">
        <v>15.209</v>
      </c>
      <c r="C282" s="95">
        <f t="shared" si="72"/>
        <v>12.768058</v>
      </c>
      <c r="D282" s="95">
        <v>3.1</v>
      </c>
      <c r="E282" s="95">
        <v>1.7</v>
      </c>
      <c r="F282" s="255">
        <v>396.94200000000001</v>
      </c>
      <c r="G282" s="116">
        <f t="shared" si="73"/>
        <v>0.39694200000000002</v>
      </c>
      <c r="H282" s="256">
        <v>644</v>
      </c>
      <c r="I282" s="262">
        <v>1120.6980000000001</v>
      </c>
      <c r="J282" s="116">
        <f t="shared" si="74"/>
        <v>1.1206980000000002</v>
      </c>
      <c r="K282" s="116">
        <f t="shared" si="75"/>
        <v>0.64400000000000002</v>
      </c>
      <c r="L282" s="256">
        <v>0</v>
      </c>
      <c r="M282" s="95">
        <f t="shared" si="76"/>
        <v>0</v>
      </c>
      <c r="N282" s="123">
        <f t="shared" si="77"/>
        <v>0</v>
      </c>
      <c r="O282" s="164">
        <f t="shared" si="78"/>
        <v>1.4000000000000001</v>
      </c>
      <c r="P282" s="165">
        <v>9.32</v>
      </c>
      <c r="Q282" s="178">
        <f t="shared" si="79"/>
        <v>1.796942</v>
      </c>
      <c r="R282" s="178">
        <f t="shared" si="71"/>
        <v>1.1206980000000002</v>
      </c>
      <c r="S282" s="182">
        <f t="shared" si="80"/>
        <v>2.9176400000000005</v>
      </c>
      <c r="T282" s="16"/>
      <c r="U282" s="93"/>
    </row>
    <row r="283" spans="1:21" s="199" customFormat="1" ht="16.5" customHeight="1" x14ac:dyDescent="0.2">
      <c r="A283" s="188">
        <v>40779</v>
      </c>
      <c r="B283" s="116">
        <v>13.670999999999999</v>
      </c>
      <c r="C283" s="95">
        <f t="shared" si="72"/>
        <v>11.65437</v>
      </c>
      <c r="D283" s="95">
        <v>3.1</v>
      </c>
      <c r="E283" s="95">
        <v>1.7</v>
      </c>
      <c r="F283" s="255">
        <v>391.63</v>
      </c>
      <c r="G283" s="116">
        <f t="shared" si="73"/>
        <v>0.39162999999999998</v>
      </c>
      <c r="H283" s="256">
        <v>225</v>
      </c>
      <c r="I283" s="262">
        <v>3.0000000000000001E-3</v>
      </c>
      <c r="J283" s="116">
        <f t="shared" si="74"/>
        <v>3.0000000000000001E-6</v>
      </c>
      <c r="K283" s="116">
        <f t="shared" si="75"/>
        <v>0.22500000000000001</v>
      </c>
      <c r="L283" s="256">
        <v>0</v>
      </c>
      <c r="M283" s="95">
        <f t="shared" si="76"/>
        <v>0</v>
      </c>
      <c r="N283" s="123">
        <f t="shared" si="77"/>
        <v>0</v>
      </c>
      <c r="O283" s="164">
        <f t="shared" si="78"/>
        <v>1.4000000000000001</v>
      </c>
      <c r="P283" s="165">
        <v>9.19</v>
      </c>
      <c r="Q283" s="178">
        <f t="shared" si="79"/>
        <v>1.7916300000000001</v>
      </c>
      <c r="R283" s="178">
        <f t="shared" si="71"/>
        <v>3.0000000000000001E-6</v>
      </c>
      <c r="S283" s="182">
        <f t="shared" si="80"/>
        <v>1.791633</v>
      </c>
      <c r="T283" s="16"/>
      <c r="U283" s="93"/>
    </row>
    <row r="284" spans="1:21" s="199" customFormat="1" ht="16.5" customHeight="1" x14ac:dyDescent="0.2">
      <c r="A284" s="188">
        <v>40780</v>
      </c>
      <c r="B284" s="116">
        <v>14.228</v>
      </c>
      <c r="C284" s="95">
        <f t="shared" si="72"/>
        <v>12.412000999999998</v>
      </c>
      <c r="D284" s="95">
        <v>3.1</v>
      </c>
      <c r="E284" s="95">
        <v>1.7</v>
      </c>
      <c r="F284" s="255">
        <v>413.99900000000002</v>
      </c>
      <c r="G284" s="116">
        <f t="shared" si="73"/>
        <v>0.41399900000000001</v>
      </c>
      <c r="H284" s="256">
        <v>2</v>
      </c>
      <c r="I284" s="262">
        <v>1134.2819999999999</v>
      </c>
      <c r="J284" s="116">
        <f t="shared" si="74"/>
        <v>1.134282</v>
      </c>
      <c r="K284" s="116">
        <f t="shared" si="75"/>
        <v>2E-3</v>
      </c>
      <c r="L284" s="256">
        <v>0</v>
      </c>
      <c r="M284" s="95">
        <f t="shared" si="76"/>
        <v>0</v>
      </c>
      <c r="N284" s="123">
        <f t="shared" si="77"/>
        <v>0</v>
      </c>
      <c r="O284" s="164">
        <f t="shared" si="78"/>
        <v>1.4000000000000001</v>
      </c>
      <c r="P284" s="165">
        <v>9.6199999999999992</v>
      </c>
      <c r="Q284" s="178">
        <f t="shared" si="79"/>
        <v>1.8139990000000001</v>
      </c>
      <c r="R284" s="178">
        <f t="shared" si="71"/>
        <v>1.134282</v>
      </c>
      <c r="S284" s="182">
        <f t="shared" si="80"/>
        <v>2.9482810000000002</v>
      </c>
      <c r="T284" s="16"/>
      <c r="U284" s="93"/>
    </row>
    <row r="285" spans="1:21" s="199" customFormat="1" ht="16.5" customHeight="1" x14ac:dyDescent="0.2">
      <c r="A285" s="188">
        <v>40781</v>
      </c>
      <c r="B285" s="116">
        <v>13.022</v>
      </c>
      <c r="C285" s="95">
        <f t="shared" si="72"/>
        <v>10.871375</v>
      </c>
      <c r="D285" s="95">
        <v>3.1</v>
      </c>
      <c r="E285" s="95">
        <v>1.7</v>
      </c>
      <c r="F285" s="255">
        <v>413.625</v>
      </c>
      <c r="G285" s="116">
        <f t="shared" si="73"/>
        <v>0.41362500000000002</v>
      </c>
      <c r="H285" s="256">
        <v>337</v>
      </c>
      <c r="I285" s="262">
        <v>3.0000000000000001E-3</v>
      </c>
      <c r="J285" s="116">
        <f t="shared" si="74"/>
        <v>3.0000000000000001E-6</v>
      </c>
      <c r="K285" s="116">
        <f t="shared" si="75"/>
        <v>0.33700000000000002</v>
      </c>
      <c r="L285" s="256">
        <v>0</v>
      </c>
      <c r="M285" s="95">
        <f t="shared" si="76"/>
        <v>0</v>
      </c>
      <c r="N285" s="123">
        <f t="shared" si="77"/>
        <v>0</v>
      </c>
      <c r="O285" s="164">
        <f t="shared" si="78"/>
        <v>1.4000000000000001</v>
      </c>
      <c r="P285" s="165">
        <v>10.11</v>
      </c>
      <c r="Q285" s="178">
        <f t="shared" si="79"/>
        <v>1.813625</v>
      </c>
      <c r="R285" s="178">
        <f t="shared" si="71"/>
        <v>3.0000000000000001E-6</v>
      </c>
      <c r="S285" s="182">
        <f t="shared" si="80"/>
        <v>1.813628</v>
      </c>
      <c r="T285" s="16"/>
      <c r="U285" s="93"/>
    </row>
    <row r="286" spans="1:21" s="199" customFormat="1" ht="16.5" customHeight="1" x14ac:dyDescent="0.2">
      <c r="A286" s="188">
        <v>40782</v>
      </c>
      <c r="B286" s="116">
        <v>10.135</v>
      </c>
      <c r="C286" s="95">
        <f t="shared" si="72"/>
        <v>8.5522469999999995</v>
      </c>
      <c r="D286" s="95">
        <v>3.1</v>
      </c>
      <c r="E286" s="95">
        <v>1.7</v>
      </c>
      <c r="F286" s="255">
        <v>182.75299999999999</v>
      </c>
      <c r="G286" s="116">
        <f t="shared" si="73"/>
        <v>0.182753</v>
      </c>
      <c r="H286" s="256">
        <v>0</v>
      </c>
      <c r="I286" s="262">
        <v>6.0000000000000001E-3</v>
      </c>
      <c r="J286" s="116">
        <f t="shared" si="74"/>
        <v>6.0000000000000002E-6</v>
      </c>
      <c r="K286" s="116">
        <f t="shared" si="75"/>
        <v>0</v>
      </c>
      <c r="L286" s="256">
        <v>0</v>
      </c>
      <c r="M286" s="95">
        <f t="shared" si="76"/>
        <v>0</v>
      </c>
      <c r="N286" s="123">
        <f t="shared" si="77"/>
        <v>0</v>
      </c>
      <c r="O286" s="164">
        <f t="shared" si="78"/>
        <v>1.4000000000000001</v>
      </c>
      <c r="P286" s="165">
        <v>18.52</v>
      </c>
      <c r="Q286" s="178">
        <f t="shared" si="79"/>
        <v>1.5827530000000001</v>
      </c>
      <c r="R286" s="178">
        <f t="shared" si="71"/>
        <v>6.0000000000000002E-6</v>
      </c>
      <c r="S286" s="182">
        <f t="shared" si="80"/>
        <v>1.582759</v>
      </c>
      <c r="T286" s="16"/>
      <c r="U286" s="93"/>
    </row>
    <row r="287" spans="1:21" s="199" customFormat="1" ht="16.5" customHeight="1" x14ac:dyDescent="0.2">
      <c r="A287" s="188">
        <v>40783</v>
      </c>
      <c r="B287" s="116">
        <v>12.374000000000001</v>
      </c>
      <c r="C287" s="95">
        <f>B287-G287-K287-O287</f>
        <v>10.570849000000001</v>
      </c>
      <c r="D287" s="95">
        <v>3.1</v>
      </c>
      <c r="E287" s="95">
        <v>1.7</v>
      </c>
      <c r="F287" s="255">
        <v>403.15100000000001</v>
      </c>
      <c r="G287" s="116">
        <f t="shared" si="73"/>
        <v>0.40315100000000004</v>
      </c>
      <c r="H287" s="256">
        <v>0</v>
      </c>
      <c r="I287" s="262">
        <v>3.0000000000000001E-3</v>
      </c>
      <c r="J287" s="116">
        <f t="shared" si="74"/>
        <v>3.0000000000000001E-6</v>
      </c>
      <c r="K287" s="116">
        <f t="shared" si="75"/>
        <v>0</v>
      </c>
      <c r="L287" s="256">
        <v>0</v>
      </c>
      <c r="M287" s="95">
        <f t="shared" si="76"/>
        <v>0</v>
      </c>
      <c r="N287" s="123">
        <f t="shared" si="77"/>
        <v>0</v>
      </c>
      <c r="O287" s="164">
        <f>D287-E287</f>
        <v>1.4000000000000001</v>
      </c>
      <c r="P287" s="165">
        <v>21.24</v>
      </c>
      <c r="Q287" s="178">
        <f>G287+N287+O287</f>
        <v>1.8031510000000002</v>
      </c>
      <c r="R287" s="178">
        <f t="shared" si="71"/>
        <v>3.0000000000000001E-6</v>
      </c>
      <c r="S287" s="182">
        <f t="shared" si="80"/>
        <v>1.8031540000000001</v>
      </c>
      <c r="T287" s="16"/>
      <c r="U287" s="93"/>
    </row>
    <row r="288" spans="1:21" s="199" customFormat="1" ht="16.5" customHeight="1" x14ac:dyDescent="0.2">
      <c r="A288" s="188">
        <v>40784</v>
      </c>
      <c r="B288" s="116">
        <v>12.677</v>
      </c>
      <c r="C288" s="95">
        <f>B288-G288-K288-O288</f>
        <v>10.402945999999998</v>
      </c>
      <c r="D288" s="95">
        <v>3.1</v>
      </c>
      <c r="E288" s="95">
        <v>1.7</v>
      </c>
      <c r="F288" s="255">
        <v>382.05399999999997</v>
      </c>
      <c r="G288" s="116">
        <f t="shared" si="73"/>
        <v>0.38205399999999995</v>
      </c>
      <c r="H288" s="256">
        <v>492</v>
      </c>
      <c r="I288" s="262">
        <v>251.661</v>
      </c>
      <c r="J288" s="116">
        <f t="shared" si="74"/>
        <v>0.25166100000000002</v>
      </c>
      <c r="K288" s="116">
        <f t="shared" si="75"/>
        <v>0.49199999999999999</v>
      </c>
      <c r="L288" s="256">
        <v>0</v>
      </c>
      <c r="M288" s="95">
        <f t="shared" si="76"/>
        <v>0</v>
      </c>
      <c r="N288" s="123">
        <f t="shared" si="77"/>
        <v>0</v>
      </c>
      <c r="O288" s="164">
        <f>D288-E288</f>
        <v>1.4000000000000001</v>
      </c>
      <c r="P288" s="165">
        <v>18.61</v>
      </c>
      <c r="Q288" s="178">
        <f>G288+N288+O288</f>
        <v>1.782054</v>
      </c>
      <c r="R288" s="178">
        <f t="shared" si="71"/>
        <v>0.25166100000000002</v>
      </c>
      <c r="S288" s="182">
        <f t="shared" si="80"/>
        <v>2.0337149999999999</v>
      </c>
      <c r="T288" s="16"/>
      <c r="U288" s="93"/>
    </row>
    <row r="289" spans="1:21" s="199" customFormat="1" ht="16.5" customHeight="1" x14ac:dyDescent="0.2">
      <c r="A289" s="188">
        <v>40785</v>
      </c>
      <c r="B289" s="116">
        <v>13.808</v>
      </c>
      <c r="C289" s="95">
        <f>B289-G289-K289-O289</f>
        <v>11.649847999999999</v>
      </c>
      <c r="D289" s="95">
        <v>3.1</v>
      </c>
      <c r="E289" s="95">
        <v>1.7</v>
      </c>
      <c r="F289" s="255">
        <v>313.15199999999999</v>
      </c>
      <c r="G289" s="116">
        <f t="shared" si="73"/>
        <v>0.31315199999999999</v>
      </c>
      <c r="H289" s="256">
        <v>445</v>
      </c>
      <c r="I289" s="262">
        <v>1059.558</v>
      </c>
      <c r="J289" s="116">
        <f t="shared" si="74"/>
        <v>1.059558</v>
      </c>
      <c r="K289" s="116">
        <f t="shared" si="75"/>
        <v>0.44500000000000001</v>
      </c>
      <c r="L289" s="256">
        <v>0</v>
      </c>
      <c r="M289" s="95">
        <f t="shared" si="76"/>
        <v>0</v>
      </c>
      <c r="N289" s="123">
        <f t="shared" si="77"/>
        <v>0</v>
      </c>
      <c r="O289" s="164">
        <f>D289-E289</f>
        <v>1.4000000000000001</v>
      </c>
      <c r="P289" s="165">
        <v>18.989999999999998</v>
      </c>
      <c r="Q289" s="178">
        <f>G289+N289+O289</f>
        <v>1.713152</v>
      </c>
      <c r="R289" s="178">
        <f t="shared" si="71"/>
        <v>1.059558</v>
      </c>
      <c r="S289" s="182">
        <f t="shared" si="80"/>
        <v>2.77271</v>
      </c>
      <c r="T289" s="16"/>
      <c r="U289" s="93"/>
    </row>
    <row r="290" spans="1:21" s="199" customFormat="1" ht="16.5" customHeight="1" thickBot="1" x14ac:dyDescent="0.25">
      <c r="A290" s="189">
        <v>40786</v>
      </c>
      <c r="B290" s="152">
        <v>13.513</v>
      </c>
      <c r="C290" s="153">
        <f t="shared" si="72"/>
        <v>10.79632</v>
      </c>
      <c r="D290" s="153">
        <v>3.1</v>
      </c>
      <c r="E290" s="153">
        <v>1.7</v>
      </c>
      <c r="F290" s="257">
        <v>411.68</v>
      </c>
      <c r="G290" s="152">
        <f t="shared" si="73"/>
        <v>0.41167999999999999</v>
      </c>
      <c r="H290" s="258">
        <v>905</v>
      </c>
      <c r="I290" s="287">
        <v>911.20799999999997</v>
      </c>
      <c r="J290" s="152">
        <f t="shared" si="74"/>
        <v>0.91120800000000002</v>
      </c>
      <c r="K290" s="152">
        <f t="shared" si="75"/>
        <v>0.90500000000000003</v>
      </c>
      <c r="L290" s="258">
        <v>0</v>
      </c>
      <c r="M290" s="153">
        <f t="shared" si="76"/>
        <v>0</v>
      </c>
      <c r="N290" s="156">
        <f t="shared" si="77"/>
        <v>0</v>
      </c>
      <c r="O290" s="169">
        <f t="shared" si="78"/>
        <v>1.4000000000000001</v>
      </c>
      <c r="P290" s="170">
        <v>17.62</v>
      </c>
      <c r="Q290" s="190">
        <f t="shared" si="79"/>
        <v>1.8116800000000002</v>
      </c>
      <c r="R290" s="190">
        <f t="shared" si="71"/>
        <v>0.91120800000000002</v>
      </c>
      <c r="S290" s="191">
        <f t="shared" si="80"/>
        <v>2.7228880000000002</v>
      </c>
      <c r="T290" s="16"/>
      <c r="U290" s="93"/>
    </row>
    <row r="291" spans="1:21" s="15" customFormat="1" ht="13.5" thickBot="1" x14ac:dyDescent="0.25">
      <c r="A291" s="171"/>
      <c r="B291" s="172"/>
      <c r="C291" s="246"/>
      <c r="D291" s="173"/>
      <c r="E291" s="173"/>
      <c r="F291" s="173"/>
      <c r="G291" s="173"/>
      <c r="H291" s="246"/>
      <c r="I291" s="246"/>
      <c r="J291" s="246"/>
      <c r="K291" s="246"/>
      <c r="L291" s="246"/>
      <c r="M291" s="246"/>
      <c r="N291" s="171"/>
      <c r="O291" s="173"/>
      <c r="P291" s="173"/>
      <c r="Q291" s="246"/>
      <c r="R291" s="246"/>
      <c r="S291" s="246"/>
      <c r="T291" s="11"/>
      <c r="U291" s="27"/>
    </row>
    <row r="292" spans="1:21" s="15" customFormat="1" ht="36.75" customHeight="1" x14ac:dyDescent="0.2">
      <c r="A292" s="422" t="s">
        <v>0</v>
      </c>
      <c r="B292" s="428" t="s">
        <v>5</v>
      </c>
      <c r="C292" s="422" t="s">
        <v>7</v>
      </c>
      <c r="D292" s="422" t="s">
        <v>9</v>
      </c>
      <c r="E292" s="422" t="s">
        <v>32</v>
      </c>
      <c r="F292" s="422" t="s">
        <v>12</v>
      </c>
      <c r="G292" s="422" t="s">
        <v>12</v>
      </c>
      <c r="H292" s="422" t="s">
        <v>11</v>
      </c>
      <c r="I292" s="243" t="s">
        <v>73</v>
      </c>
      <c r="J292" s="422" t="s">
        <v>82</v>
      </c>
      <c r="K292" s="422" t="s">
        <v>74</v>
      </c>
      <c r="L292" s="422" t="s">
        <v>15</v>
      </c>
      <c r="M292" s="422" t="s">
        <v>75</v>
      </c>
      <c r="N292" s="422" t="s">
        <v>76</v>
      </c>
      <c r="O292" s="431" t="s">
        <v>77</v>
      </c>
      <c r="P292" s="422" t="s">
        <v>78</v>
      </c>
      <c r="Q292" s="422" t="s">
        <v>79</v>
      </c>
      <c r="R292" s="422" t="s">
        <v>80</v>
      </c>
      <c r="S292" s="422" t="s">
        <v>81</v>
      </c>
      <c r="T292" s="11"/>
      <c r="U292" s="27"/>
    </row>
    <row r="293" spans="1:21" s="15" customFormat="1" ht="11.25" customHeight="1" x14ac:dyDescent="0.2">
      <c r="A293" s="423"/>
      <c r="B293" s="429"/>
      <c r="C293" s="423"/>
      <c r="D293" s="425"/>
      <c r="E293" s="425"/>
      <c r="F293" s="425"/>
      <c r="G293" s="425"/>
      <c r="H293" s="423"/>
      <c r="I293" s="248"/>
      <c r="J293" s="423"/>
      <c r="K293" s="423"/>
      <c r="L293" s="423"/>
      <c r="M293" s="423"/>
      <c r="N293" s="423"/>
      <c r="O293" s="432"/>
      <c r="P293" s="425"/>
      <c r="Q293" s="423"/>
      <c r="R293" s="423"/>
      <c r="S293" s="423"/>
      <c r="T293" s="11"/>
      <c r="U293" s="27"/>
    </row>
    <row r="294" spans="1:21" s="15" customFormat="1" ht="12" customHeight="1" thickBot="1" x14ac:dyDescent="0.25">
      <c r="A294" s="427"/>
      <c r="B294" s="430"/>
      <c r="C294" s="424"/>
      <c r="D294" s="426"/>
      <c r="E294" s="426"/>
      <c r="F294" s="426"/>
      <c r="G294" s="426"/>
      <c r="H294" s="424"/>
      <c r="I294" s="249"/>
      <c r="J294" s="424"/>
      <c r="K294" s="424"/>
      <c r="L294" s="424"/>
      <c r="M294" s="424"/>
      <c r="N294" s="427"/>
      <c r="O294" s="433"/>
      <c r="P294" s="426"/>
      <c r="Q294" s="424"/>
      <c r="R294" s="424"/>
      <c r="S294" s="424"/>
      <c r="T294" s="11"/>
      <c r="U294" s="27"/>
    </row>
    <row r="295" spans="1:21" s="15" customFormat="1" ht="16.5" customHeight="1" x14ac:dyDescent="0.2">
      <c r="A295" s="265">
        <v>41153</v>
      </c>
      <c r="B295" s="272">
        <v>12.44</v>
      </c>
      <c r="C295" s="119">
        <f>B295-G295-K295-O295</f>
        <v>10.633073</v>
      </c>
      <c r="D295" s="119">
        <v>2.5</v>
      </c>
      <c r="E295" s="119">
        <v>1.6</v>
      </c>
      <c r="F295" s="268">
        <v>130.92699999999999</v>
      </c>
      <c r="G295" s="267">
        <f t="shared" ref="G295:G324" si="81">F295/1000</f>
        <v>0.13092699999999999</v>
      </c>
      <c r="H295" s="274">
        <v>776</v>
      </c>
      <c r="I295" s="266">
        <v>897.05399999999997</v>
      </c>
      <c r="J295" s="269">
        <f>I295/1000</f>
        <v>0.89705400000000002</v>
      </c>
      <c r="K295" s="276">
        <f>H295/1000</f>
        <v>0.77600000000000002</v>
      </c>
      <c r="L295" s="278">
        <v>457</v>
      </c>
      <c r="M295" s="280">
        <f>L295/1000</f>
        <v>0.45700000000000002</v>
      </c>
      <c r="N295" s="120">
        <f>M295*0.05</f>
        <v>2.2850000000000002E-2</v>
      </c>
      <c r="O295" s="214">
        <f>D295-E295</f>
        <v>0.89999999999999991</v>
      </c>
      <c r="P295" s="215">
        <v>16.98</v>
      </c>
      <c r="Q295" s="216">
        <f>G295+N295+O295</f>
        <v>1.053777</v>
      </c>
      <c r="R295" s="223">
        <f t="shared" ref="R295:R324" si="82">IF(J295&lt;N295, "0.00", J295-N295)</f>
        <v>0.87420399999999998</v>
      </c>
      <c r="S295" s="143">
        <f>Q295+R295</f>
        <v>1.9279809999999999</v>
      </c>
      <c r="T295" s="11"/>
      <c r="U295" s="27"/>
    </row>
    <row r="296" spans="1:21" s="15" customFormat="1" ht="16.5" customHeight="1" x14ac:dyDescent="0.2">
      <c r="A296" s="265">
        <v>41154</v>
      </c>
      <c r="B296" s="273">
        <v>12.491</v>
      </c>
      <c r="C296" s="95">
        <f t="shared" ref="C296:C321" si="83">B296-G296-K296-O296</f>
        <v>10.996491000000001</v>
      </c>
      <c r="D296" s="95">
        <v>2.5</v>
      </c>
      <c r="E296" s="95">
        <v>1.6</v>
      </c>
      <c r="F296" s="268">
        <v>102.509</v>
      </c>
      <c r="G296" s="267">
        <f t="shared" si="81"/>
        <v>0.102509</v>
      </c>
      <c r="H296" s="275">
        <v>492</v>
      </c>
      <c r="I296" s="266">
        <v>1172.922</v>
      </c>
      <c r="J296" s="270">
        <f t="shared" ref="J296:J324" si="84">I296/1000</f>
        <v>1.172922</v>
      </c>
      <c r="K296" s="267">
        <f t="shared" ref="K296:K324" si="85">H296/1000</f>
        <v>0.49199999999999999</v>
      </c>
      <c r="L296" s="279">
        <v>426</v>
      </c>
      <c r="M296" s="281">
        <f t="shared" ref="M296:M324" si="86">L296/1000</f>
        <v>0.42599999999999999</v>
      </c>
      <c r="N296" s="123">
        <f t="shared" ref="N296:N324" si="87">M296*0.05</f>
        <v>2.1299999999999999E-2</v>
      </c>
      <c r="O296" s="124">
        <f t="shared" ref="O296:O321" si="88">D296-E296</f>
        <v>0.89999999999999991</v>
      </c>
      <c r="P296" s="208">
        <v>16.16</v>
      </c>
      <c r="Q296" s="144">
        <f t="shared" ref="Q296:Q321" si="89">G296+N296+O296</f>
        <v>1.023809</v>
      </c>
      <c r="R296" s="178">
        <f t="shared" si="82"/>
        <v>1.1516219999999999</v>
      </c>
      <c r="S296" s="145">
        <f>Q296+R296</f>
        <v>2.1754309999999997</v>
      </c>
      <c r="T296" s="11"/>
      <c r="U296" s="27"/>
    </row>
    <row r="297" spans="1:21" s="15" customFormat="1" ht="16.5" customHeight="1" x14ac:dyDescent="0.2">
      <c r="A297" s="265">
        <v>41155</v>
      </c>
      <c r="B297" s="272">
        <v>12.654999999999999</v>
      </c>
      <c r="C297" s="95">
        <f t="shared" si="83"/>
        <v>11.053694</v>
      </c>
      <c r="D297" s="95">
        <v>2.5</v>
      </c>
      <c r="E297" s="95">
        <v>1.6</v>
      </c>
      <c r="F297" s="268">
        <v>117.306</v>
      </c>
      <c r="G297" s="267">
        <f t="shared" si="81"/>
        <v>0.11730599999999999</v>
      </c>
      <c r="H297" s="274">
        <v>584</v>
      </c>
      <c r="I297" s="266">
        <v>1297.152</v>
      </c>
      <c r="J297" s="270">
        <f t="shared" si="84"/>
        <v>1.2971520000000001</v>
      </c>
      <c r="K297" s="267">
        <f t="shared" si="85"/>
        <v>0.58399999999999996</v>
      </c>
      <c r="L297" s="278">
        <v>535</v>
      </c>
      <c r="M297" s="281">
        <f t="shared" si="86"/>
        <v>0.53500000000000003</v>
      </c>
      <c r="N297" s="123">
        <f t="shared" si="87"/>
        <v>2.6750000000000003E-2</v>
      </c>
      <c r="O297" s="124">
        <f t="shared" si="88"/>
        <v>0.89999999999999991</v>
      </c>
      <c r="P297" s="208">
        <v>14.84</v>
      </c>
      <c r="Q297" s="144">
        <f t="shared" si="89"/>
        <v>1.0440559999999999</v>
      </c>
      <c r="R297" s="178">
        <f t="shared" si="82"/>
        <v>1.270402</v>
      </c>
      <c r="S297" s="145">
        <f t="shared" ref="S297:S324" si="90">Q297+R297</f>
        <v>2.3144580000000001</v>
      </c>
      <c r="T297" s="11"/>
      <c r="U297" s="27"/>
    </row>
    <row r="298" spans="1:21" s="15" customFormat="1" ht="16.5" customHeight="1" x14ac:dyDescent="0.2">
      <c r="A298" s="265">
        <v>41156</v>
      </c>
      <c r="B298" s="273">
        <v>12.852</v>
      </c>
      <c r="C298" s="95">
        <f t="shared" si="83"/>
        <v>11.389188000000001</v>
      </c>
      <c r="D298" s="95">
        <v>2.5</v>
      </c>
      <c r="E298" s="95">
        <v>1.6</v>
      </c>
      <c r="F298" s="268">
        <v>147.81200000000001</v>
      </c>
      <c r="G298" s="267">
        <f t="shared" si="81"/>
        <v>0.147812</v>
      </c>
      <c r="H298" s="275">
        <v>415</v>
      </c>
      <c r="I298" s="266">
        <v>1022.472</v>
      </c>
      <c r="J298" s="270">
        <f t="shared" si="84"/>
        <v>1.022472</v>
      </c>
      <c r="K298" s="267">
        <f t="shared" si="85"/>
        <v>0.41499999999999998</v>
      </c>
      <c r="L298" s="279">
        <v>595</v>
      </c>
      <c r="M298" s="281">
        <f t="shared" si="86"/>
        <v>0.59499999999999997</v>
      </c>
      <c r="N298" s="123">
        <f t="shared" si="87"/>
        <v>2.9749999999999999E-2</v>
      </c>
      <c r="O298" s="124">
        <f t="shared" si="88"/>
        <v>0.89999999999999991</v>
      </c>
      <c r="P298" s="208">
        <v>13.67</v>
      </c>
      <c r="Q298" s="144">
        <f t="shared" si="89"/>
        <v>1.0775619999999999</v>
      </c>
      <c r="R298" s="178">
        <f t="shared" si="82"/>
        <v>0.9927220000000001</v>
      </c>
      <c r="S298" s="145">
        <f t="shared" si="90"/>
        <v>2.070284</v>
      </c>
      <c r="T298" s="11"/>
      <c r="U298" s="27"/>
    </row>
    <row r="299" spans="1:21" s="15" customFormat="1" ht="16.5" customHeight="1" x14ac:dyDescent="0.2">
      <c r="A299" s="265">
        <v>41157</v>
      </c>
      <c r="B299" s="272">
        <v>12.813000000000001</v>
      </c>
      <c r="C299" s="95">
        <f t="shared" si="83"/>
        <v>11.414587000000001</v>
      </c>
      <c r="D299" s="95">
        <v>2.5</v>
      </c>
      <c r="E299" s="95">
        <v>1.6</v>
      </c>
      <c r="F299" s="268">
        <v>87.412999999999997</v>
      </c>
      <c r="G299" s="267">
        <f t="shared" si="81"/>
        <v>8.7412999999999991E-2</v>
      </c>
      <c r="H299" s="274">
        <v>411</v>
      </c>
      <c r="I299" s="266">
        <v>1075.308</v>
      </c>
      <c r="J299" s="270">
        <f t="shared" si="84"/>
        <v>1.0753079999999999</v>
      </c>
      <c r="K299" s="267">
        <f t="shared" si="85"/>
        <v>0.41099999999999998</v>
      </c>
      <c r="L299" s="278">
        <v>670</v>
      </c>
      <c r="M299" s="281">
        <f t="shared" si="86"/>
        <v>0.67</v>
      </c>
      <c r="N299" s="123">
        <f t="shared" si="87"/>
        <v>3.3500000000000002E-2</v>
      </c>
      <c r="O299" s="124">
        <f t="shared" si="88"/>
        <v>0.89999999999999991</v>
      </c>
      <c r="P299" s="208">
        <v>12.62</v>
      </c>
      <c r="Q299" s="144">
        <f t="shared" si="89"/>
        <v>1.020913</v>
      </c>
      <c r="R299" s="178">
        <f t="shared" si="82"/>
        <v>1.0418079999999998</v>
      </c>
      <c r="S299" s="145">
        <f t="shared" si="90"/>
        <v>2.0627209999999998</v>
      </c>
      <c r="T299" s="11"/>
      <c r="U299" s="27"/>
    </row>
    <row r="300" spans="1:21" s="15" customFormat="1" ht="16.5" customHeight="1" x14ac:dyDescent="0.2">
      <c r="A300" s="265">
        <v>41158</v>
      </c>
      <c r="B300" s="273">
        <v>13.065</v>
      </c>
      <c r="C300" s="95">
        <f t="shared" si="83"/>
        <v>11.665191999999999</v>
      </c>
      <c r="D300" s="95">
        <v>2.5</v>
      </c>
      <c r="E300" s="95">
        <v>1.6</v>
      </c>
      <c r="F300" s="268">
        <v>89.808000000000007</v>
      </c>
      <c r="G300" s="267">
        <f t="shared" si="81"/>
        <v>8.9808000000000013E-2</v>
      </c>
      <c r="H300" s="275">
        <v>410</v>
      </c>
      <c r="I300" s="266">
        <v>1004.328</v>
      </c>
      <c r="J300" s="270">
        <f t="shared" si="84"/>
        <v>1.0043279999999999</v>
      </c>
      <c r="K300" s="267">
        <f t="shared" si="85"/>
        <v>0.41</v>
      </c>
      <c r="L300" s="279">
        <v>772</v>
      </c>
      <c r="M300" s="281">
        <f t="shared" si="86"/>
        <v>0.77200000000000002</v>
      </c>
      <c r="N300" s="123">
        <f t="shared" si="87"/>
        <v>3.8600000000000002E-2</v>
      </c>
      <c r="O300" s="124">
        <f t="shared" si="88"/>
        <v>0.89999999999999991</v>
      </c>
      <c r="P300" s="208">
        <v>12.08</v>
      </c>
      <c r="Q300" s="144">
        <f t="shared" si="89"/>
        <v>1.028408</v>
      </c>
      <c r="R300" s="178">
        <f t="shared" si="82"/>
        <v>0.96572799999999992</v>
      </c>
      <c r="S300" s="145">
        <f t="shared" si="90"/>
        <v>1.9941359999999999</v>
      </c>
      <c r="T300" s="11"/>
      <c r="U300" s="27"/>
    </row>
    <row r="301" spans="1:21" s="15" customFormat="1" ht="16.5" customHeight="1" x14ac:dyDescent="0.2">
      <c r="A301" s="265">
        <v>41159</v>
      </c>
      <c r="B301" s="272">
        <v>12.638999999999999</v>
      </c>
      <c r="C301" s="95">
        <f t="shared" si="83"/>
        <v>11.387438999999999</v>
      </c>
      <c r="D301" s="95">
        <v>2.5</v>
      </c>
      <c r="E301" s="95">
        <v>1.6</v>
      </c>
      <c r="F301" s="268">
        <v>143.56100000000001</v>
      </c>
      <c r="G301" s="267">
        <f t="shared" si="81"/>
        <v>0.14356099999999999</v>
      </c>
      <c r="H301" s="274">
        <v>208</v>
      </c>
      <c r="I301" s="266">
        <v>1274.6130000000001</v>
      </c>
      <c r="J301" s="270">
        <f t="shared" si="84"/>
        <v>1.274613</v>
      </c>
      <c r="K301" s="267">
        <f t="shared" si="85"/>
        <v>0.20799999999999999</v>
      </c>
      <c r="L301" s="278">
        <v>1037</v>
      </c>
      <c r="M301" s="281">
        <f t="shared" si="86"/>
        <v>1.0369999999999999</v>
      </c>
      <c r="N301" s="123">
        <f t="shared" si="87"/>
        <v>5.185E-2</v>
      </c>
      <c r="O301" s="124">
        <f t="shared" si="88"/>
        <v>0.89999999999999991</v>
      </c>
      <c r="P301" s="208">
        <v>13.01</v>
      </c>
      <c r="Q301" s="144">
        <f t="shared" si="89"/>
        <v>1.0954109999999999</v>
      </c>
      <c r="R301" s="178">
        <f t="shared" si="82"/>
        <v>1.222763</v>
      </c>
      <c r="S301" s="145">
        <f t="shared" si="90"/>
        <v>2.318174</v>
      </c>
      <c r="T301" s="11"/>
      <c r="U301" s="27"/>
    </row>
    <row r="302" spans="1:21" s="15" customFormat="1" ht="16.5" customHeight="1" x14ac:dyDescent="0.2">
      <c r="A302" s="265">
        <v>41160</v>
      </c>
      <c r="B302" s="273">
        <v>12.744999999999999</v>
      </c>
      <c r="C302" s="95">
        <f t="shared" si="83"/>
        <v>10.983161999999998</v>
      </c>
      <c r="D302" s="95">
        <v>2.5</v>
      </c>
      <c r="E302" s="95">
        <v>1.6</v>
      </c>
      <c r="F302" s="268">
        <v>71.837999999999994</v>
      </c>
      <c r="G302" s="267">
        <f t="shared" si="81"/>
        <v>7.1837999999999999E-2</v>
      </c>
      <c r="H302" s="275">
        <v>790</v>
      </c>
      <c r="I302" s="266">
        <v>1678.1759999999999</v>
      </c>
      <c r="J302" s="270">
        <f t="shared" si="84"/>
        <v>1.6781759999999999</v>
      </c>
      <c r="K302" s="267">
        <f t="shared" si="85"/>
        <v>0.79</v>
      </c>
      <c r="L302" s="279">
        <v>932</v>
      </c>
      <c r="M302" s="281">
        <f t="shared" si="86"/>
        <v>0.93200000000000005</v>
      </c>
      <c r="N302" s="123">
        <f t="shared" si="87"/>
        <v>4.6600000000000003E-2</v>
      </c>
      <c r="O302" s="124">
        <f t="shared" si="88"/>
        <v>0.89999999999999991</v>
      </c>
      <c r="P302" s="208">
        <v>12.75</v>
      </c>
      <c r="Q302" s="144">
        <f t="shared" si="89"/>
        <v>1.018438</v>
      </c>
      <c r="R302" s="178">
        <f t="shared" si="82"/>
        <v>1.6315759999999999</v>
      </c>
      <c r="S302" s="145">
        <f t="shared" si="90"/>
        <v>2.6500139999999996</v>
      </c>
      <c r="T302" s="11"/>
      <c r="U302" s="27"/>
    </row>
    <row r="303" spans="1:21" s="15" customFormat="1" ht="16.5" customHeight="1" x14ac:dyDescent="0.2">
      <c r="A303" s="265">
        <v>41161</v>
      </c>
      <c r="B303" s="272">
        <v>12.801</v>
      </c>
      <c r="C303" s="95">
        <f t="shared" si="83"/>
        <v>11.088742</v>
      </c>
      <c r="D303" s="95">
        <v>2.5</v>
      </c>
      <c r="E303" s="95">
        <v>1.6</v>
      </c>
      <c r="F303" s="268">
        <v>36.258000000000003</v>
      </c>
      <c r="G303" s="267">
        <f t="shared" si="81"/>
        <v>3.6258000000000006E-2</v>
      </c>
      <c r="H303" s="274">
        <v>776</v>
      </c>
      <c r="I303" s="266">
        <v>2013.9749999999999</v>
      </c>
      <c r="J303" s="270">
        <f t="shared" si="84"/>
        <v>2.0139749999999998</v>
      </c>
      <c r="K303" s="267">
        <f t="shared" si="85"/>
        <v>0.77600000000000002</v>
      </c>
      <c r="L303" s="278">
        <v>936</v>
      </c>
      <c r="M303" s="281">
        <f t="shared" si="86"/>
        <v>0.93600000000000005</v>
      </c>
      <c r="N303" s="123">
        <f t="shared" si="87"/>
        <v>4.6800000000000008E-2</v>
      </c>
      <c r="O303" s="124">
        <f t="shared" si="88"/>
        <v>0.89999999999999991</v>
      </c>
      <c r="P303" s="208">
        <v>12.41</v>
      </c>
      <c r="Q303" s="144">
        <f t="shared" si="89"/>
        <v>0.98305799999999999</v>
      </c>
      <c r="R303" s="178">
        <f t="shared" si="82"/>
        <v>1.9671749999999999</v>
      </c>
      <c r="S303" s="145">
        <f t="shared" si="90"/>
        <v>2.9502329999999999</v>
      </c>
      <c r="T303" s="11"/>
      <c r="U303" s="27"/>
    </row>
    <row r="304" spans="1:21" s="15" customFormat="1" ht="16.5" customHeight="1" x14ac:dyDescent="0.2">
      <c r="A304" s="265">
        <v>41162</v>
      </c>
      <c r="B304" s="273">
        <v>13.042</v>
      </c>
      <c r="C304" s="95">
        <f t="shared" si="83"/>
        <v>11.729849</v>
      </c>
      <c r="D304" s="95">
        <v>2.5</v>
      </c>
      <c r="E304" s="95">
        <v>1.6</v>
      </c>
      <c r="F304" s="268">
        <v>105.151</v>
      </c>
      <c r="G304" s="267">
        <f t="shared" si="81"/>
        <v>0.10515099999999999</v>
      </c>
      <c r="H304" s="275">
        <v>307</v>
      </c>
      <c r="I304" s="266">
        <v>1344.684</v>
      </c>
      <c r="J304" s="270">
        <f t="shared" si="84"/>
        <v>1.344684</v>
      </c>
      <c r="K304" s="267">
        <f t="shared" si="85"/>
        <v>0.307</v>
      </c>
      <c r="L304" s="279">
        <v>951</v>
      </c>
      <c r="M304" s="281">
        <f t="shared" si="86"/>
        <v>0.95099999999999996</v>
      </c>
      <c r="N304" s="123">
        <f t="shared" si="87"/>
        <v>4.7550000000000002E-2</v>
      </c>
      <c r="O304" s="124">
        <f t="shared" si="88"/>
        <v>0.89999999999999991</v>
      </c>
      <c r="P304" s="208">
        <v>11.81</v>
      </c>
      <c r="Q304" s="144">
        <f t="shared" si="89"/>
        <v>1.0527009999999999</v>
      </c>
      <c r="R304" s="178">
        <f t="shared" si="82"/>
        <v>1.297134</v>
      </c>
      <c r="S304" s="145">
        <f t="shared" si="90"/>
        <v>2.3498349999999997</v>
      </c>
      <c r="T304" s="11"/>
      <c r="U304" s="27"/>
    </row>
    <row r="305" spans="1:21" s="15" customFormat="1" ht="16.5" customHeight="1" x14ac:dyDescent="0.2">
      <c r="A305" s="265">
        <v>41163</v>
      </c>
      <c r="B305" s="272">
        <v>12.345000000000001</v>
      </c>
      <c r="C305" s="95">
        <f t="shared" si="83"/>
        <v>10.918842000000001</v>
      </c>
      <c r="D305" s="95">
        <v>2.5</v>
      </c>
      <c r="E305" s="95">
        <v>1.6</v>
      </c>
      <c r="F305" s="268">
        <v>115.158</v>
      </c>
      <c r="G305" s="267">
        <f t="shared" si="81"/>
        <v>0.115158</v>
      </c>
      <c r="H305" s="274">
        <v>411</v>
      </c>
      <c r="I305" s="266">
        <v>1429.242</v>
      </c>
      <c r="J305" s="270">
        <f t="shared" si="84"/>
        <v>1.4292419999999999</v>
      </c>
      <c r="K305" s="267">
        <f t="shared" si="85"/>
        <v>0.41099999999999998</v>
      </c>
      <c r="L305" s="278">
        <v>1028</v>
      </c>
      <c r="M305" s="281">
        <f t="shared" si="86"/>
        <v>1.028</v>
      </c>
      <c r="N305" s="123">
        <f t="shared" si="87"/>
        <v>5.1400000000000001E-2</v>
      </c>
      <c r="O305" s="124">
        <f t="shared" si="88"/>
        <v>0.89999999999999991</v>
      </c>
      <c r="P305" s="208">
        <v>11.23</v>
      </c>
      <c r="Q305" s="144">
        <f t="shared" si="89"/>
        <v>1.0665579999999999</v>
      </c>
      <c r="R305" s="178">
        <f t="shared" si="82"/>
        <v>1.3778419999999998</v>
      </c>
      <c r="S305" s="145">
        <f t="shared" si="90"/>
        <v>2.4443999999999999</v>
      </c>
      <c r="T305" s="11"/>
      <c r="U305" s="27"/>
    </row>
    <row r="306" spans="1:21" s="15" customFormat="1" ht="16.5" customHeight="1" x14ac:dyDescent="0.2">
      <c r="A306" s="265">
        <v>41164</v>
      </c>
      <c r="B306" s="273">
        <v>13.675000000000001</v>
      </c>
      <c r="C306" s="95">
        <f t="shared" si="83"/>
        <v>12.237643</v>
      </c>
      <c r="D306" s="95">
        <v>2.5</v>
      </c>
      <c r="E306" s="95">
        <v>1.6</v>
      </c>
      <c r="F306" s="268">
        <v>127.357</v>
      </c>
      <c r="G306" s="267">
        <f t="shared" si="81"/>
        <v>0.127357</v>
      </c>
      <c r="H306" s="275">
        <v>410</v>
      </c>
      <c r="I306" s="266">
        <v>1531.623</v>
      </c>
      <c r="J306" s="270">
        <f t="shared" si="84"/>
        <v>1.531623</v>
      </c>
      <c r="K306" s="267">
        <f t="shared" si="85"/>
        <v>0.41</v>
      </c>
      <c r="L306" s="279">
        <v>1374</v>
      </c>
      <c r="M306" s="281">
        <f t="shared" si="86"/>
        <v>1.3740000000000001</v>
      </c>
      <c r="N306" s="123">
        <f t="shared" si="87"/>
        <v>6.8700000000000011E-2</v>
      </c>
      <c r="O306" s="124">
        <f t="shared" si="88"/>
        <v>0.89999999999999991</v>
      </c>
      <c r="P306" s="208">
        <v>12.39</v>
      </c>
      <c r="Q306" s="144">
        <f t="shared" si="89"/>
        <v>1.0960569999999998</v>
      </c>
      <c r="R306" s="178">
        <f t="shared" si="82"/>
        <v>1.462923</v>
      </c>
      <c r="S306" s="145">
        <f t="shared" si="90"/>
        <v>2.55898</v>
      </c>
      <c r="T306" s="11"/>
      <c r="U306" s="27"/>
    </row>
    <row r="307" spans="1:21" s="15" customFormat="1" ht="16.5" customHeight="1" x14ac:dyDescent="0.2">
      <c r="A307" s="265">
        <v>41165</v>
      </c>
      <c r="B307" s="272">
        <v>13.510999999999999</v>
      </c>
      <c r="C307" s="95">
        <f t="shared" si="83"/>
        <v>12.162209999999998</v>
      </c>
      <c r="D307" s="95">
        <v>2.5</v>
      </c>
      <c r="E307" s="95">
        <v>1.6</v>
      </c>
      <c r="F307" s="268">
        <v>80.790000000000006</v>
      </c>
      <c r="G307" s="267">
        <f t="shared" si="81"/>
        <v>8.0790000000000001E-2</v>
      </c>
      <c r="H307" s="274">
        <v>368</v>
      </c>
      <c r="I307" s="266">
        <v>2243.3879999999999</v>
      </c>
      <c r="J307" s="270">
        <f t="shared" si="84"/>
        <v>2.2433879999999999</v>
      </c>
      <c r="K307" s="267">
        <f t="shared" si="85"/>
        <v>0.36799999999999999</v>
      </c>
      <c r="L307" s="278">
        <v>1477</v>
      </c>
      <c r="M307" s="281">
        <f t="shared" si="86"/>
        <v>1.4770000000000001</v>
      </c>
      <c r="N307" s="123">
        <f t="shared" si="87"/>
        <v>7.3850000000000013E-2</v>
      </c>
      <c r="O307" s="124">
        <f t="shared" si="88"/>
        <v>0.89999999999999991</v>
      </c>
      <c r="P307" s="208">
        <v>12.43</v>
      </c>
      <c r="Q307" s="144">
        <f t="shared" si="89"/>
        <v>1.05464</v>
      </c>
      <c r="R307" s="178">
        <f t="shared" si="82"/>
        <v>2.1695379999999997</v>
      </c>
      <c r="S307" s="145">
        <f t="shared" si="90"/>
        <v>3.2241779999999998</v>
      </c>
      <c r="T307" s="11"/>
      <c r="U307" s="27"/>
    </row>
    <row r="308" spans="1:21" s="15" customFormat="1" ht="16.5" customHeight="1" x14ac:dyDescent="0.2">
      <c r="A308" s="265">
        <v>41166</v>
      </c>
      <c r="B308" s="273">
        <v>14.179</v>
      </c>
      <c r="C308" s="95">
        <f t="shared" si="83"/>
        <v>12.636019999999998</v>
      </c>
      <c r="D308" s="95">
        <v>2.5</v>
      </c>
      <c r="E308" s="95">
        <v>1.6</v>
      </c>
      <c r="F308" s="268">
        <v>89.98</v>
      </c>
      <c r="G308" s="267">
        <f t="shared" si="81"/>
        <v>8.9980000000000004E-2</v>
      </c>
      <c r="H308" s="275">
        <v>553</v>
      </c>
      <c r="I308" s="266">
        <v>2100.3510000000001</v>
      </c>
      <c r="J308" s="270">
        <f t="shared" si="84"/>
        <v>2.1003510000000003</v>
      </c>
      <c r="K308" s="267">
        <f t="shared" si="85"/>
        <v>0.55300000000000005</v>
      </c>
      <c r="L308" s="279">
        <v>1370</v>
      </c>
      <c r="M308" s="281">
        <f t="shared" si="86"/>
        <v>1.37</v>
      </c>
      <c r="N308" s="123">
        <f t="shared" si="87"/>
        <v>6.8500000000000005E-2</v>
      </c>
      <c r="O308" s="124">
        <f t="shared" si="88"/>
        <v>0.89999999999999991</v>
      </c>
      <c r="P308" s="208">
        <v>12.25</v>
      </c>
      <c r="Q308" s="144">
        <f t="shared" si="89"/>
        <v>1.0584799999999999</v>
      </c>
      <c r="R308" s="178">
        <f t="shared" si="82"/>
        <v>2.0318510000000005</v>
      </c>
      <c r="S308" s="145">
        <f t="shared" si="90"/>
        <v>3.0903310000000004</v>
      </c>
      <c r="T308" s="11"/>
      <c r="U308" s="27"/>
    </row>
    <row r="309" spans="1:21" s="15" customFormat="1" ht="16.5" customHeight="1" x14ac:dyDescent="0.2">
      <c r="A309" s="265">
        <v>41167</v>
      </c>
      <c r="B309" s="272">
        <v>11.8</v>
      </c>
      <c r="C309" s="95">
        <f t="shared" si="83"/>
        <v>9.8809380000000004</v>
      </c>
      <c r="D309" s="95">
        <v>2.5</v>
      </c>
      <c r="E309" s="95">
        <v>1.6</v>
      </c>
      <c r="F309" s="268">
        <v>77.061999999999998</v>
      </c>
      <c r="G309" s="267">
        <f t="shared" si="81"/>
        <v>7.7061999999999992E-2</v>
      </c>
      <c r="H309" s="274">
        <v>942</v>
      </c>
      <c r="I309" s="266">
        <v>985.56</v>
      </c>
      <c r="J309" s="270">
        <f t="shared" si="84"/>
        <v>0.98555999999999999</v>
      </c>
      <c r="K309" s="267">
        <f t="shared" si="85"/>
        <v>0.94199999999999995</v>
      </c>
      <c r="L309" s="278">
        <v>712</v>
      </c>
      <c r="M309" s="281">
        <f t="shared" si="86"/>
        <v>0.71199999999999997</v>
      </c>
      <c r="N309" s="123">
        <f t="shared" si="87"/>
        <v>3.56E-2</v>
      </c>
      <c r="O309" s="124">
        <f t="shared" si="88"/>
        <v>0.89999999999999991</v>
      </c>
      <c r="P309" s="208">
        <v>11.85</v>
      </c>
      <c r="Q309" s="144">
        <f t="shared" si="89"/>
        <v>1.012662</v>
      </c>
      <c r="R309" s="178">
        <f t="shared" si="82"/>
        <v>0.94996000000000003</v>
      </c>
      <c r="S309" s="145">
        <f t="shared" si="90"/>
        <v>1.9626220000000001</v>
      </c>
      <c r="T309" s="11"/>
      <c r="U309" s="27"/>
    </row>
    <row r="310" spans="1:21" s="15" customFormat="1" ht="16.5" customHeight="1" x14ac:dyDescent="0.2">
      <c r="A310" s="265">
        <v>41168</v>
      </c>
      <c r="B310" s="273">
        <v>12.448</v>
      </c>
      <c r="C310" s="95">
        <f t="shared" si="83"/>
        <v>10.886856</v>
      </c>
      <c r="D310" s="95">
        <v>2.5</v>
      </c>
      <c r="E310" s="95">
        <v>1.6</v>
      </c>
      <c r="F310" s="268">
        <v>69.144000000000005</v>
      </c>
      <c r="G310" s="267">
        <f t="shared" si="81"/>
        <v>6.9144000000000011E-2</v>
      </c>
      <c r="H310" s="275">
        <v>592</v>
      </c>
      <c r="I310" s="266">
        <v>1788.867</v>
      </c>
      <c r="J310" s="270">
        <f t="shared" si="84"/>
        <v>1.788867</v>
      </c>
      <c r="K310" s="267">
        <f t="shared" si="85"/>
        <v>0.59199999999999997</v>
      </c>
      <c r="L310" s="279">
        <v>1055</v>
      </c>
      <c r="M310" s="281">
        <f t="shared" si="86"/>
        <v>1.0549999999999999</v>
      </c>
      <c r="N310" s="123">
        <f t="shared" si="87"/>
        <v>5.2749999999999998E-2</v>
      </c>
      <c r="O310" s="124">
        <f t="shared" si="88"/>
        <v>0.89999999999999991</v>
      </c>
      <c r="P310" s="208">
        <v>11.78</v>
      </c>
      <c r="Q310" s="144">
        <f t="shared" si="89"/>
        <v>1.0218939999999999</v>
      </c>
      <c r="R310" s="178">
        <f t="shared" si="82"/>
        <v>1.7361169999999999</v>
      </c>
      <c r="S310" s="145">
        <f t="shared" si="90"/>
        <v>2.7580109999999998</v>
      </c>
      <c r="T310" s="11"/>
      <c r="U310" s="27"/>
    </row>
    <row r="311" spans="1:21" s="15" customFormat="1" ht="16.5" customHeight="1" x14ac:dyDescent="0.2">
      <c r="A311" s="265">
        <v>41169</v>
      </c>
      <c r="B311" s="272">
        <v>13.846</v>
      </c>
      <c r="C311" s="95">
        <f t="shared" si="83"/>
        <v>12.531131999999999</v>
      </c>
      <c r="D311" s="95">
        <v>2.5</v>
      </c>
      <c r="E311" s="95">
        <v>1.6</v>
      </c>
      <c r="F311" s="268">
        <v>102.86799999999999</v>
      </c>
      <c r="G311" s="267">
        <f t="shared" si="81"/>
        <v>0.102868</v>
      </c>
      <c r="H311" s="274">
        <v>312</v>
      </c>
      <c r="I311" s="266">
        <v>1684.4670000000001</v>
      </c>
      <c r="J311" s="270">
        <f t="shared" si="84"/>
        <v>1.6844670000000002</v>
      </c>
      <c r="K311" s="267">
        <f t="shared" si="85"/>
        <v>0.312</v>
      </c>
      <c r="L311" s="278">
        <v>1050</v>
      </c>
      <c r="M311" s="281">
        <f t="shared" si="86"/>
        <v>1.05</v>
      </c>
      <c r="N311" s="123">
        <f t="shared" si="87"/>
        <v>5.2500000000000005E-2</v>
      </c>
      <c r="O311" s="124">
        <f t="shared" si="88"/>
        <v>0.89999999999999991</v>
      </c>
      <c r="P311" s="208">
        <v>11.96</v>
      </c>
      <c r="Q311" s="144">
        <f t="shared" si="89"/>
        <v>1.0553679999999999</v>
      </c>
      <c r="R311" s="178">
        <f t="shared" si="82"/>
        <v>1.6319670000000002</v>
      </c>
      <c r="S311" s="145">
        <f t="shared" si="90"/>
        <v>2.687335</v>
      </c>
      <c r="T311" s="11"/>
      <c r="U311" s="27"/>
    </row>
    <row r="312" spans="1:21" s="15" customFormat="1" ht="16.5" customHeight="1" x14ac:dyDescent="0.2">
      <c r="A312" s="265">
        <v>41170</v>
      </c>
      <c r="B312" s="273">
        <v>13.038</v>
      </c>
      <c r="C312" s="95">
        <f t="shared" si="83"/>
        <v>11.719892</v>
      </c>
      <c r="D312" s="95">
        <v>2.5</v>
      </c>
      <c r="E312" s="95">
        <v>1.6</v>
      </c>
      <c r="F312" s="268">
        <v>108.108</v>
      </c>
      <c r="G312" s="267">
        <f t="shared" si="81"/>
        <v>0.10810800000000001</v>
      </c>
      <c r="H312" s="275">
        <v>310</v>
      </c>
      <c r="I312" s="266">
        <v>1518.2850000000001</v>
      </c>
      <c r="J312" s="270">
        <f t="shared" si="84"/>
        <v>1.5182850000000001</v>
      </c>
      <c r="K312" s="267">
        <f t="shared" si="85"/>
        <v>0.31</v>
      </c>
      <c r="L312" s="279">
        <v>1188</v>
      </c>
      <c r="M312" s="281">
        <f t="shared" si="86"/>
        <v>1.1879999999999999</v>
      </c>
      <c r="N312" s="123">
        <f t="shared" si="87"/>
        <v>5.9400000000000001E-2</v>
      </c>
      <c r="O312" s="124">
        <f t="shared" si="88"/>
        <v>0.89999999999999991</v>
      </c>
      <c r="P312" s="208">
        <v>11.51</v>
      </c>
      <c r="Q312" s="144">
        <f t="shared" si="89"/>
        <v>1.0675079999999999</v>
      </c>
      <c r="R312" s="178">
        <f t="shared" si="82"/>
        <v>1.4588850000000002</v>
      </c>
      <c r="S312" s="145">
        <f t="shared" si="90"/>
        <v>2.5263930000000001</v>
      </c>
      <c r="T312" s="11"/>
      <c r="U312" s="27"/>
    </row>
    <row r="313" spans="1:21" s="15" customFormat="1" ht="16.5" customHeight="1" x14ac:dyDescent="0.2">
      <c r="A313" s="265">
        <v>41171</v>
      </c>
      <c r="B313" s="272">
        <v>12.547000000000001</v>
      </c>
      <c r="C313" s="95">
        <f t="shared" si="83"/>
        <v>11.188932000000001</v>
      </c>
      <c r="D313" s="95">
        <v>2.5</v>
      </c>
      <c r="E313" s="95">
        <v>1.6</v>
      </c>
      <c r="F313" s="268">
        <v>146.06800000000001</v>
      </c>
      <c r="G313" s="267">
        <f t="shared" si="81"/>
        <v>0.146068</v>
      </c>
      <c r="H313" s="274">
        <v>312</v>
      </c>
      <c r="I313" s="266">
        <v>1424.4960000000001</v>
      </c>
      <c r="J313" s="270">
        <f t="shared" si="84"/>
        <v>1.424496</v>
      </c>
      <c r="K313" s="267">
        <f t="shared" si="85"/>
        <v>0.312</v>
      </c>
      <c r="L313" s="278">
        <v>1163</v>
      </c>
      <c r="M313" s="281">
        <f t="shared" si="86"/>
        <v>1.163</v>
      </c>
      <c r="N313" s="123">
        <f t="shared" si="87"/>
        <v>5.8150000000000007E-2</v>
      </c>
      <c r="O313" s="124">
        <f t="shared" si="88"/>
        <v>0.89999999999999991</v>
      </c>
      <c r="P313" s="208">
        <v>11.88</v>
      </c>
      <c r="Q313" s="144">
        <f t="shared" si="89"/>
        <v>1.1042179999999999</v>
      </c>
      <c r="R313" s="178">
        <f t="shared" si="82"/>
        <v>1.3663460000000001</v>
      </c>
      <c r="S313" s="145">
        <f t="shared" si="90"/>
        <v>2.470564</v>
      </c>
      <c r="T313" s="11"/>
      <c r="U313" s="27"/>
    </row>
    <row r="314" spans="1:21" s="15" customFormat="1" ht="16.5" customHeight="1" x14ac:dyDescent="0.2">
      <c r="A314" s="265">
        <v>41172</v>
      </c>
      <c r="B314" s="273">
        <v>12.897</v>
      </c>
      <c r="C314" s="95">
        <f t="shared" si="83"/>
        <v>11.605065</v>
      </c>
      <c r="D314" s="95">
        <v>2.5</v>
      </c>
      <c r="E314" s="95">
        <v>1.6</v>
      </c>
      <c r="F314" s="268">
        <v>81.935000000000002</v>
      </c>
      <c r="G314" s="267">
        <f t="shared" si="81"/>
        <v>8.1935000000000008E-2</v>
      </c>
      <c r="H314" s="275">
        <v>310</v>
      </c>
      <c r="I314" s="266">
        <v>1251.2249999999999</v>
      </c>
      <c r="J314" s="270">
        <f t="shared" si="84"/>
        <v>1.2512249999999998</v>
      </c>
      <c r="K314" s="267">
        <f t="shared" si="85"/>
        <v>0.31</v>
      </c>
      <c r="L314" s="279">
        <v>748</v>
      </c>
      <c r="M314" s="281">
        <f t="shared" si="86"/>
        <v>0.748</v>
      </c>
      <c r="N314" s="123">
        <f t="shared" si="87"/>
        <v>3.7400000000000003E-2</v>
      </c>
      <c r="O314" s="124">
        <f t="shared" si="88"/>
        <v>0.89999999999999991</v>
      </c>
      <c r="P314" s="208">
        <v>11.48</v>
      </c>
      <c r="Q314" s="144">
        <f t="shared" si="89"/>
        <v>1.0193349999999999</v>
      </c>
      <c r="R314" s="178">
        <f t="shared" si="82"/>
        <v>1.2138249999999997</v>
      </c>
      <c r="S314" s="145">
        <f t="shared" si="90"/>
        <v>2.2331599999999998</v>
      </c>
      <c r="T314" s="11"/>
      <c r="U314" s="27"/>
    </row>
    <row r="315" spans="1:21" s="15" customFormat="1" ht="16.5" customHeight="1" x14ac:dyDescent="0.2">
      <c r="A315" s="265">
        <v>41173</v>
      </c>
      <c r="B315" s="272">
        <v>11.443</v>
      </c>
      <c r="C315" s="95">
        <f t="shared" si="83"/>
        <v>9.6570059999999991</v>
      </c>
      <c r="D315" s="95">
        <v>2.5</v>
      </c>
      <c r="E315" s="95">
        <v>1.6</v>
      </c>
      <c r="F315" s="268">
        <v>117.994</v>
      </c>
      <c r="G315" s="267">
        <f t="shared" si="81"/>
        <v>0.117994</v>
      </c>
      <c r="H315" s="274">
        <v>768</v>
      </c>
      <c r="I315" s="266">
        <v>285.36</v>
      </c>
      <c r="J315" s="270">
        <f t="shared" si="84"/>
        <v>0.28536</v>
      </c>
      <c r="K315" s="267">
        <f t="shared" si="85"/>
        <v>0.76800000000000002</v>
      </c>
      <c r="L315" s="278">
        <v>134</v>
      </c>
      <c r="M315" s="281">
        <f t="shared" si="86"/>
        <v>0.13400000000000001</v>
      </c>
      <c r="N315" s="123">
        <f t="shared" si="87"/>
        <v>6.7000000000000011E-3</v>
      </c>
      <c r="O315" s="124">
        <f t="shared" si="88"/>
        <v>0.89999999999999991</v>
      </c>
      <c r="P315" s="208">
        <v>11.48</v>
      </c>
      <c r="Q315" s="144">
        <f t="shared" si="89"/>
        <v>1.024694</v>
      </c>
      <c r="R315" s="178">
        <f t="shared" si="82"/>
        <v>0.27866000000000002</v>
      </c>
      <c r="S315" s="145">
        <f t="shared" si="90"/>
        <v>1.3033540000000001</v>
      </c>
      <c r="T315" s="11"/>
      <c r="U315" s="27"/>
    </row>
    <row r="316" spans="1:21" s="15" customFormat="1" ht="16.5" customHeight="1" x14ac:dyDescent="0.2">
      <c r="A316" s="265">
        <v>41174</v>
      </c>
      <c r="B316" s="273">
        <v>12.298</v>
      </c>
      <c r="C316" s="95">
        <f t="shared" si="83"/>
        <v>10.616553</v>
      </c>
      <c r="D316" s="95">
        <v>2.5</v>
      </c>
      <c r="E316" s="95">
        <v>1.6</v>
      </c>
      <c r="F316" s="268">
        <v>145.447</v>
      </c>
      <c r="G316" s="267">
        <f t="shared" si="81"/>
        <v>0.14544699999999999</v>
      </c>
      <c r="H316" s="275">
        <v>636</v>
      </c>
      <c r="I316" s="266">
        <v>830.10900000000004</v>
      </c>
      <c r="J316" s="270">
        <f t="shared" si="84"/>
        <v>0.83010899999999999</v>
      </c>
      <c r="K316" s="267">
        <f t="shared" si="85"/>
        <v>0.63600000000000001</v>
      </c>
      <c r="L316" s="279">
        <v>7</v>
      </c>
      <c r="M316" s="281">
        <f t="shared" si="86"/>
        <v>7.0000000000000001E-3</v>
      </c>
      <c r="N316" s="123">
        <f t="shared" si="87"/>
        <v>3.5000000000000005E-4</v>
      </c>
      <c r="O316" s="124">
        <f t="shared" si="88"/>
        <v>0.89999999999999991</v>
      </c>
      <c r="P316" s="208">
        <v>11.48</v>
      </c>
      <c r="Q316" s="144">
        <f t="shared" si="89"/>
        <v>1.0457969999999999</v>
      </c>
      <c r="R316" s="178">
        <f t="shared" si="82"/>
        <v>0.82975900000000002</v>
      </c>
      <c r="S316" s="145">
        <f t="shared" si="90"/>
        <v>1.875556</v>
      </c>
      <c r="T316" s="11"/>
      <c r="U316" s="27"/>
    </row>
    <row r="317" spans="1:21" s="15" customFormat="1" ht="16.5" customHeight="1" x14ac:dyDescent="0.2">
      <c r="A317" s="265">
        <v>41175</v>
      </c>
      <c r="B317" s="272">
        <v>11.763</v>
      </c>
      <c r="C317" s="95">
        <f t="shared" si="83"/>
        <v>10.110165</v>
      </c>
      <c r="D317" s="95">
        <v>2.5</v>
      </c>
      <c r="E317" s="95">
        <v>1.6</v>
      </c>
      <c r="F317" s="268">
        <v>111.83499999999999</v>
      </c>
      <c r="G317" s="267">
        <f t="shared" si="81"/>
        <v>0.11183499999999999</v>
      </c>
      <c r="H317" s="274">
        <v>641</v>
      </c>
      <c r="I317" s="266">
        <v>677.45100000000002</v>
      </c>
      <c r="J317" s="270">
        <f t="shared" si="84"/>
        <v>0.67745100000000003</v>
      </c>
      <c r="K317" s="267">
        <f t="shared" si="85"/>
        <v>0.64100000000000001</v>
      </c>
      <c r="L317" s="278">
        <v>7</v>
      </c>
      <c r="M317" s="281">
        <f t="shared" si="86"/>
        <v>7.0000000000000001E-3</v>
      </c>
      <c r="N317" s="123">
        <f t="shared" si="87"/>
        <v>3.5000000000000005E-4</v>
      </c>
      <c r="O317" s="124">
        <f t="shared" si="88"/>
        <v>0.89999999999999991</v>
      </c>
      <c r="P317" s="208">
        <v>11.59</v>
      </c>
      <c r="Q317" s="144">
        <f t="shared" si="89"/>
        <v>1.0121849999999999</v>
      </c>
      <c r="R317" s="178">
        <f t="shared" si="82"/>
        <v>0.67710100000000006</v>
      </c>
      <c r="S317" s="145">
        <f t="shared" si="90"/>
        <v>1.6892860000000001</v>
      </c>
      <c r="T317" s="11"/>
      <c r="U317" s="27"/>
    </row>
    <row r="318" spans="1:21" s="15" customFormat="1" ht="16.5" customHeight="1" x14ac:dyDescent="0.2">
      <c r="A318" s="265">
        <v>41176</v>
      </c>
      <c r="B318" s="273">
        <v>12.544</v>
      </c>
      <c r="C318" s="95">
        <f t="shared" si="83"/>
        <v>11.035539</v>
      </c>
      <c r="D318" s="95">
        <v>2.5</v>
      </c>
      <c r="E318" s="95">
        <v>1.6</v>
      </c>
      <c r="F318" s="268">
        <v>124.461</v>
      </c>
      <c r="G318" s="267">
        <f t="shared" si="81"/>
        <v>0.124461</v>
      </c>
      <c r="H318" s="275">
        <v>484</v>
      </c>
      <c r="I318" s="266">
        <v>787.95899999999995</v>
      </c>
      <c r="J318" s="270">
        <f t="shared" si="84"/>
        <v>0.78795899999999996</v>
      </c>
      <c r="K318" s="267">
        <f t="shared" si="85"/>
        <v>0.48399999999999999</v>
      </c>
      <c r="L318" s="279">
        <v>7</v>
      </c>
      <c r="M318" s="281">
        <f t="shared" si="86"/>
        <v>7.0000000000000001E-3</v>
      </c>
      <c r="N318" s="123">
        <f t="shared" si="87"/>
        <v>3.5000000000000005E-4</v>
      </c>
      <c r="O318" s="124">
        <f t="shared" si="88"/>
        <v>0.89999999999999991</v>
      </c>
      <c r="P318" s="208">
        <v>11.47</v>
      </c>
      <c r="Q318" s="144">
        <f t="shared" si="89"/>
        <v>1.0248109999999999</v>
      </c>
      <c r="R318" s="178">
        <f t="shared" si="82"/>
        <v>0.787609</v>
      </c>
      <c r="S318" s="145">
        <f t="shared" si="90"/>
        <v>1.8124199999999999</v>
      </c>
      <c r="T318" s="11"/>
      <c r="U318" s="27"/>
    </row>
    <row r="319" spans="1:21" s="15" customFormat="1" ht="16.5" customHeight="1" x14ac:dyDescent="0.2">
      <c r="A319" s="265">
        <v>41177</v>
      </c>
      <c r="B319" s="272">
        <v>11.613</v>
      </c>
      <c r="C319" s="95">
        <f t="shared" si="83"/>
        <v>9.9247119999999995</v>
      </c>
      <c r="D319" s="95">
        <v>2.5</v>
      </c>
      <c r="E319" s="95">
        <v>1.6</v>
      </c>
      <c r="F319" s="268">
        <v>103.288</v>
      </c>
      <c r="G319" s="267">
        <f t="shared" si="81"/>
        <v>0.10328799999999999</v>
      </c>
      <c r="H319" s="274">
        <v>685</v>
      </c>
      <c r="I319" s="266">
        <v>407.30700000000002</v>
      </c>
      <c r="J319" s="270">
        <f t="shared" si="84"/>
        <v>0.40730700000000003</v>
      </c>
      <c r="K319" s="267">
        <f t="shared" si="85"/>
        <v>0.68500000000000005</v>
      </c>
      <c r="L319" s="278">
        <v>7</v>
      </c>
      <c r="M319" s="281">
        <f t="shared" si="86"/>
        <v>7.0000000000000001E-3</v>
      </c>
      <c r="N319" s="123">
        <f t="shared" si="87"/>
        <v>3.5000000000000005E-4</v>
      </c>
      <c r="O319" s="124">
        <f t="shared" si="88"/>
        <v>0.89999999999999991</v>
      </c>
      <c r="P319" s="208">
        <v>11.13</v>
      </c>
      <c r="Q319" s="144">
        <f t="shared" si="89"/>
        <v>1.0036379999999998</v>
      </c>
      <c r="R319" s="178">
        <f t="shared" si="82"/>
        <v>0.40695700000000001</v>
      </c>
      <c r="S319" s="145">
        <f t="shared" si="90"/>
        <v>1.4105949999999998</v>
      </c>
      <c r="T319" s="11"/>
      <c r="U319" s="27"/>
    </row>
    <row r="320" spans="1:21" s="15" customFormat="1" ht="16.5" customHeight="1" x14ac:dyDescent="0.2">
      <c r="A320" s="265">
        <v>41178</v>
      </c>
      <c r="B320" s="273">
        <v>12.51</v>
      </c>
      <c r="C320" s="95">
        <f t="shared" si="83"/>
        <v>11.101155999999998</v>
      </c>
      <c r="D320" s="95">
        <v>2.5</v>
      </c>
      <c r="E320" s="95">
        <v>1.6</v>
      </c>
      <c r="F320" s="268">
        <v>96.843999999999994</v>
      </c>
      <c r="G320" s="267">
        <f t="shared" si="81"/>
        <v>9.6844E-2</v>
      </c>
      <c r="H320" s="275">
        <v>412</v>
      </c>
      <c r="I320" s="266">
        <v>427.25099999999998</v>
      </c>
      <c r="J320" s="270">
        <f t="shared" si="84"/>
        <v>0.42725099999999999</v>
      </c>
      <c r="K320" s="267">
        <f t="shared" si="85"/>
        <v>0.41199999999999998</v>
      </c>
      <c r="L320" s="279">
        <v>7</v>
      </c>
      <c r="M320" s="281">
        <f t="shared" si="86"/>
        <v>7.0000000000000001E-3</v>
      </c>
      <c r="N320" s="123">
        <f t="shared" si="87"/>
        <v>3.5000000000000005E-4</v>
      </c>
      <c r="O320" s="124">
        <f t="shared" si="88"/>
        <v>0.89999999999999991</v>
      </c>
      <c r="P320" s="208">
        <v>11.37</v>
      </c>
      <c r="Q320" s="144">
        <f t="shared" si="89"/>
        <v>0.99719399999999991</v>
      </c>
      <c r="R320" s="178">
        <f t="shared" si="82"/>
        <v>0.42690099999999997</v>
      </c>
      <c r="S320" s="145">
        <f t="shared" si="90"/>
        <v>1.4240949999999999</v>
      </c>
      <c r="T320" s="11"/>
      <c r="U320" s="27"/>
    </row>
    <row r="321" spans="1:21" s="15" customFormat="1" ht="16.5" customHeight="1" x14ac:dyDescent="0.2">
      <c r="A321" s="265">
        <v>41179</v>
      </c>
      <c r="B321" s="272">
        <v>11.675000000000001</v>
      </c>
      <c r="C321" s="95">
        <f t="shared" si="83"/>
        <v>10.292971999999999</v>
      </c>
      <c r="D321" s="95">
        <v>2.5</v>
      </c>
      <c r="E321" s="95">
        <v>1.6</v>
      </c>
      <c r="F321" s="268">
        <v>73.028000000000006</v>
      </c>
      <c r="G321" s="267">
        <f t="shared" si="81"/>
        <v>7.302800000000001E-2</v>
      </c>
      <c r="H321" s="274">
        <v>409</v>
      </c>
      <c r="I321" s="266">
        <v>362.06099999999998</v>
      </c>
      <c r="J321" s="270">
        <f t="shared" si="84"/>
        <v>0.36206099999999997</v>
      </c>
      <c r="K321" s="267">
        <f t="shared" si="85"/>
        <v>0.40899999999999997</v>
      </c>
      <c r="L321" s="278">
        <v>7</v>
      </c>
      <c r="M321" s="281">
        <f t="shared" si="86"/>
        <v>7.0000000000000001E-3</v>
      </c>
      <c r="N321" s="123">
        <f t="shared" si="87"/>
        <v>3.5000000000000005E-4</v>
      </c>
      <c r="O321" s="124">
        <f t="shared" si="88"/>
        <v>0.89999999999999991</v>
      </c>
      <c r="P321" s="208">
        <v>11.37</v>
      </c>
      <c r="Q321" s="144">
        <f t="shared" si="89"/>
        <v>0.97337799999999997</v>
      </c>
      <c r="R321" s="178">
        <f t="shared" si="82"/>
        <v>0.36171099999999995</v>
      </c>
      <c r="S321" s="145">
        <f t="shared" si="90"/>
        <v>1.335089</v>
      </c>
      <c r="T321" s="11"/>
      <c r="U321" s="27"/>
    </row>
    <row r="322" spans="1:21" s="15" customFormat="1" ht="16.5" customHeight="1" x14ac:dyDescent="0.2">
      <c r="A322" s="265">
        <v>41180</v>
      </c>
      <c r="B322" s="273">
        <v>13.926</v>
      </c>
      <c r="C322" s="95">
        <f>B322-G322-K322-O322</f>
        <v>12.282712999999999</v>
      </c>
      <c r="D322" s="95">
        <v>2.5</v>
      </c>
      <c r="E322" s="95">
        <v>1.6</v>
      </c>
      <c r="F322" s="268">
        <v>126.28700000000001</v>
      </c>
      <c r="G322" s="267">
        <f t="shared" si="81"/>
        <v>0.12628700000000001</v>
      </c>
      <c r="H322" s="275">
        <v>617</v>
      </c>
      <c r="I322" s="266">
        <v>700.57500000000005</v>
      </c>
      <c r="J322" s="270">
        <f t="shared" si="84"/>
        <v>0.70057500000000006</v>
      </c>
      <c r="K322" s="267">
        <f t="shared" si="85"/>
        <v>0.61699999999999999</v>
      </c>
      <c r="L322" s="279">
        <v>7</v>
      </c>
      <c r="M322" s="281">
        <f t="shared" si="86"/>
        <v>7.0000000000000001E-3</v>
      </c>
      <c r="N322" s="123">
        <f t="shared" si="87"/>
        <v>3.5000000000000005E-4</v>
      </c>
      <c r="O322" s="124">
        <f>D322-E322</f>
        <v>0.89999999999999991</v>
      </c>
      <c r="P322" s="208">
        <v>11.48</v>
      </c>
      <c r="Q322" s="144">
        <f>G322+N322+O322</f>
        <v>1.026637</v>
      </c>
      <c r="R322" s="178">
        <f t="shared" si="82"/>
        <v>0.7002250000000001</v>
      </c>
      <c r="S322" s="145">
        <f t="shared" si="90"/>
        <v>1.7268620000000001</v>
      </c>
      <c r="T322" s="11"/>
      <c r="U322" s="27"/>
    </row>
    <row r="323" spans="1:21" s="15" customFormat="1" ht="16.5" customHeight="1" x14ac:dyDescent="0.2">
      <c r="A323" s="265">
        <v>41181</v>
      </c>
      <c r="B323" s="272">
        <v>11.792</v>
      </c>
      <c r="C323" s="95">
        <f>B323-G323-K323-O323</f>
        <v>10.165232</v>
      </c>
      <c r="D323" s="95">
        <v>2.5</v>
      </c>
      <c r="E323" s="95">
        <v>1.6</v>
      </c>
      <c r="F323" s="268">
        <v>101.768</v>
      </c>
      <c r="G323" s="267">
        <f t="shared" si="81"/>
        <v>0.101768</v>
      </c>
      <c r="H323" s="274">
        <v>625</v>
      </c>
      <c r="I323" s="266">
        <v>621.024</v>
      </c>
      <c r="J323" s="270">
        <f t="shared" si="84"/>
        <v>0.62102400000000002</v>
      </c>
      <c r="K323" s="267">
        <f t="shared" si="85"/>
        <v>0.625</v>
      </c>
      <c r="L323" s="278">
        <v>7</v>
      </c>
      <c r="M323" s="281">
        <f t="shared" si="86"/>
        <v>7.0000000000000001E-3</v>
      </c>
      <c r="N323" s="123">
        <f t="shared" si="87"/>
        <v>3.5000000000000005E-4</v>
      </c>
      <c r="O323" s="124">
        <f>D323-E323</f>
        <v>0.89999999999999991</v>
      </c>
      <c r="P323" s="208">
        <v>12.83</v>
      </c>
      <c r="Q323" s="144">
        <f>G323+N323+O323</f>
        <v>1.0021179999999998</v>
      </c>
      <c r="R323" s="178">
        <f t="shared" si="82"/>
        <v>0.62067400000000006</v>
      </c>
      <c r="S323" s="145">
        <f t="shared" si="90"/>
        <v>1.622792</v>
      </c>
      <c r="T323" s="11"/>
      <c r="U323" s="27"/>
    </row>
    <row r="324" spans="1:21" s="15" customFormat="1" ht="16.5" customHeight="1" thickBot="1" x14ac:dyDescent="0.25">
      <c r="A324" s="265">
        <v>41182</v>
      </c>
      <c r="B324" s="273">
        <v>11.561</v>
      </c>
      <c r="C324" s="153">
        <f>B324-G324-K324-O324</f>
        <v>10.57404</v>
      </c>
      <c r="D324" s="153">
        <v>2.5</v>
      </c>
      <c r="E324" s="153">
        <v>1.6</v>
      </c>
      <c r="F324" s="268">
        <v>77.959999999999994</v>
      </c>
      <c r="G324" s="267">
        <f t="shared" si="81"/>
        <v>7.7959999999999988E-2</v>
      </c>
      <c r="H324" s="275">
        <v>9</v>
      </c>
      <c r="I324" s="266">
        <v>729.72</v>
      </c>
      <c r="J324" s="271">
        <f t="shared" si="84"/>
        <v>0.72972000000000004</v>
      </c>
      <c r="K324" s="277">
        <f t="shared" si="85"/>
        <v>8.9999999999999993E-3</v>
      </c>
      <c r="L324" s="279">
        <v>575</v>
      </c>
      <c r="M324" s="282">
        <f t="shared" si="86"/>
        <v>0.57499999999999996</v>
      </c>
      <c r="N324" s="156">
        <f t="shared" si="87"/>
        <v>2.8749999999999998E-2</v>
      </c>
      <c r="O324" s="157">
        <f>D324-E324</f>
        <v>0.89999999999999991</v>
      </c>
      <c r="P324" s="220">
        <v>12.23</v>
      </c>
      <c r="Q324" s="158">
        <f>G324+N324+O324</f>
        <v>1.00671</v>
      </c>
      <c r="R324" s="190">
        <f t="shared" si="82"/>
        <v>0.70097000000000009</v>
      </c>
      <c r="S324" s="159">
        <f t="shared" si="90"/>
        <v>1.7076800000000001</v>
      </c>
      <c r="T324" s="11"/>
      <c r="U324" s="27"/>
    </row>
    <row r="325" spans="1:21" s="15" customFormat="1" x14ac:dyDescent="0.2">
      <c r="A325" s="171"/>
      <c r="B325" s="172"/>
      <c r="C325" s="246"/>
      <c r="D325" s="173"/>
      <c r="E325" s="173"/>
      <c r="F325" s="173"/>
      <c r="G325" s="173"/>
      <c r="H325" s="246"/>
      <c r="I325" s="246"/>
      <c r="J325" s="246"/>
      <c r="K325" s="246"/>
      <c r="L325" s="246"/>
      <c r="M325" s="246"/>
      <c r="N325" s="171"/>
      <c r="O325" s="173"/>
      <c r="P325" s="173"/>
      <c r="Q325" s="246"/>
      <c r="R325" s="246"/>
      <c r="S325" s="246"/>
      <c r="T325" s="11"/>
      <c r="U325" s="27"/>
    </row>
    <row r="326" spans="1:21" s="15" customFormat="1" x14ac:dyDescent="0.2">
      <c r="A326" s="171"/>
      <c r="B326" s="172"/>
      <c r="C326" s="246"/>
      <c r="D326" s="173"/>
      <c r="E326" s="173"/>
      <c r="F326" s="173"/>
      <c r="G326" s="173"/>
      <c r="H326" s="246"/>
      <c r="I326" s="246"/>
      <c r="J326" s="246"/>
      <c r="K326" s="246"/>
      <c r="L326" s="246"/>
      <c r="M326" s="246"/>
      <c r="N326" s="171"/>
      <c r="O326" s="173"/>
      <c r="P326" s="173"/>
      <c r="Q326" s="246"/>
      <c r="R326" s="246"/>
      <c r="S326" s="246"/>
      <c r="T326" s="11"/>
      <c r="U326" s="27"/>
    </row>
    <row r="327" spans="1:21" s="15" customFormat="1" ht="13.5" thickBot="1" x14ac:dyDescent="0.25">
      <c r="A327" s="171"/>
      <c r="B327" s="172"/>
      <c r="C327" s="246"/>
      <c r="D327" s="173"/>
      <c r="E327" s="173"/>
      <c r="F327" s="173"/>
      <c r="G327" s="173"/>
      <c r="H327" s="246"/>
      <c r="I327" s="246"/>
      <c r="J327" s="246"/>
      <c r="K327" s="246"/>
      <c r="L327" s="246"/>
      <c r="M327" s="246"/>
      <c r="N327" s="171"/>
      <c r="O327" s="173"/>
      <c r="P327" s="173"/>
      <c r="Q327" s="246"/>
      <c r="R327" s="246"/>
      <c r="S327" s="246"/>
      <c r="T327" s="11"/>
      <c r="U327" s="27"/>
    </row>
    <row r="328" spans="1:21" s="15" customFormat="1" ht="36.75" customHeight="1" x14ac:dyDescent="0.2">
      <c r="A328" s="422" t="s">
        <v>0</v>
      </c>
      <c r="B328" s="428" t="s">
        <v>5</v>
      </c>
      <c r="C328" s="422" t="s">
        <v>7</v>
      </c>
      <c r="D328" s="422" t="s">
        <v>9</v>
      </c>
      <c r="E328" s="422" t="s">
        <v>32</v>
      </c>
      <c r="F328" s="422" t="s">
        <v>12</v>
      </c>
      <c r="G328" s="422" t="s">
        <v>12</v>
      </c>
      <c r="H328" s="422" t="s">
        <v>11</v>
      </c>
      <c r="I328" s="243" t="s">
        <v>73</v>
      </c>
      <c r="J328" s="422" t="s">
        <v>82</v>
      </c>
      <c r="K328" s="422" t="s">
        <v>74</v>
      </c>
      <c r="L328" s="422" t="s">
        <v>15</v>
      </c>
      <c r="M328" s="422" t="s">
        <v>75</v>
      </c>
      <c r="N328" s="422" t="s">
        <v>76</v>
      </c>
      <c r="O328" s="431" t="s">
        <v>77</v>
      </c>
      <c r="P328" s="422" t="s">
        <v>78</v>
      </c>
      <c r="Q328" s="422" t="s">
        <v>79</v>
      </c>
      <c r="R328" s="422" t="s">
        <v>80</v>
      </c>
      <c r="S328" s="422" t="s">
        <v>81</v>
      </c>
      <c r="T328" s="11"/>
      <c r="U328" s="27"/>
    </row>
    <row r="329" spans="1:21" s="15" customFormat="1" ht="11.25" customHeight="1" x14ac:dyDescent="0.2">
      <c r="A329" s="423"/>
      <c r="B329" s="429"/>
      <c r="C329" s="423"/>
      <c r="D329" s="425"/>
      <c r="E329" s="425"/>
      <c r="F329" s="425"/>
      <c r="G329" s="425"/>
      <c r="H329" s="423"/>
      <c r="I329" s="248"/>
      <c r="J329" s="423"/>
      <c r="K329" s="423"/>
      <c r="L329" s="423"/>
      <c r="M329" s="423"/>
      <c r="N329" s="423"/>
      <c r="O329" s="432"/>
      <c r="P329" s="425"/>
      <c r="Q329" s="423"/>
      <c r="R329" s="423"/>
      <c r="S329" s="423"/>
      <c r="T329" s="11"/>
      <c r="U329" s="27"/>
    </row>
    <row r="330" spans="1:21" s="15" customFormat="1" ht="12" customHeight="1" thickBot="1" x14ac:dyDescent="0.25">
      <c r="A330" s="427"/>
      <c r="B330" s="430"/>
      <c r="C330" s="424"/>
      <c r="D330" s="426"/>
      <c r="E330" s="426"/>
      <c r="F330" s="426"/>
      <c r="G330" s="426"/>
      <c r="H330" s="424"/>
      <c r="I330" s="249"/>
      <c r="J330" s="424"/>
      <c r="K330" s="424"/>
      <c r="L330" s="424"/>
      <c r="M330" s="424"/>
      <c r="N330" s="427"/>
      <c r="O330" s="433"/>
      <c r="P330" s="426"/>
      <c r="Q330" s="424"/>
      <c r="R330" s="424"/>
      <c r="S330" s="424"/>
      <c r="T330" s="11"/>
      <c r="U330" s="27"/>
    </row>
    <row r="331" spans="1:21" s="15" customFormat="1" ht="16.5" customHeight="1" x14ac:dyDescent="0.2">
      <c r="A331" s="185">
        <v>40817</v>
      </c>
      <c r="B331" s="395">
        <v>11.638999999999999</v>
      </c>
      <c r="C331" s="119">
        <f>B331-G331-K331-O331</f>
        <v>10.509099999999998</v>
      </c>
      <c r="D331" s="119">
        <v>2.5</v>
      </c>
      <c r="E331" s="119">
        <v>1.7</v>
      </c>
      <c r="F331" s="387">
        <v>96.9</v>
      </c>
      <c r="G331" s="118">
        <f>F331/1000</f>
        <v>9.69E-2</v>
      </c>
      <c r="H331" s="387">
        <v>233</v>
      </c>
      <c r="I331" s="387">
        <v>0</v>
      </c>
      <c r="J331" s="264">
        <f>I331/1000</f>
        <v>0</v>
      </c>
      <c r="K331" s="118">
        <f>H331/1000</f>
        <v>0.23300000000000001</v>
      </c>
      <c r="L331" s="387">
        <v>34</v>
      </c>
      <c r="M331" s="119">
        <f>L331/1000</f>
        <v>3.4000000000000002E-2</v>
      </c>
      <c r="N331" s="120">
        <f>M331*0.05</f>
        <v>1.7000000000000001E-3</v>
      </c>
      <c r="O331" s="222">
        <f>D331-E331</f>
        <v>0.8</v>
      </c>
      <c r="P331" s="119">
        <v>11.73</v>
      </c>
      <c r="Q331" s="223">
        <f>G331+N331+O331</f>
        <v>0.89860000000000007</v>
      </c>
      <c r="R331" s="223" t="str">
        <f t="shared" ref="R331:R361" si="91">IF(J331&lt;N331, "0.00", J331-N331)</f>
        <v>0.00</v>
      </c>
      <c r="S331" s="181">
        <f>Q331+R331</f>
        <v>0.89860000000000007</v>
      </c>
      <c r="T331" s="11"/>
      <c r="U331" s="27"/>
    </row>
    <row r="332" spans="1:21" s="15" customFormat="1" ht="16.5" customHeight="1" x14ac:dyDescent="0.2">
      <c r="A332" s="188">
        <v>40818</v>
      </c>
      <c r="B332" s="396">
        <v>12.099</v>
      </c>
      <c r="C332" s="95">
        <f t="shared" ref="C332:C361" si="92">B332-G332-K332-O332</f>
        <v>10.7836</v>
      </c>
      <c r="D332" s="95">
        <v>2.5</v>
      </c>
      <c r="E332" s="95">
        <v>1.7</v>
      </c>
      <c r="F332" s="389">
        <v>54.4</v>
      </c>
      <c r="G332" s="116">
        <f t="shared" ref="G332:G361" si="93">F332/1000</f>
        <v>5.4399999999999997E-2</v>
      </c>
      <c r="H332" s="389">
        <v>461</v>
      </c>
      <c r="I332" s="389">
        <v>653</v>
      </c>
      <c r="J332" s="116">
        <f>I332/1000</f>
        <v>0.65300000000000002</v>
      </c>
      <c r="K332" s="116">
        <f t="shared" ref="K332:K361" si="94">H332/1000</f>
        <v>0.46100000000000002</v>
      </c>
      <c r="L332" s="389">
        <v>0</v>
      </c>
      <c r="M332" s="95">
        <f t="shared" ref="M332:M361" si="95">L332/1000</f>
        <v>0</v>
      </c>
      <c r="N332" s="123">
        <f t="shared" ref="N332:N361" si="96">M332*0.05</f>
        <v>0</v>
      </c>
      <c r="O332" s="164">
        <f t="shared" ref="O332:O361" si="97">D332-E332</f>
        <v>0.8</v>
      </c>
      <c r="P332" s="95">
        <v>11.32</v>
      </c>
      <c r="Q332" s="178">
        <f t="shared" ref="Q332:Q361" si="98">G332+N332+O332</f>
        <v>0.85440000000000005</v>
      </c>
      <c r="R332" s="178">
        <f t="shared" si="91"/>
        <v>0.65300000000000002</v>
      </c>
      <c r="S332" s="182">
        <f>Q332+R332</f>
        <v>1.5074000000000001</v>
      </c>
      <c r="T332" s="11"/>
      <c r="U332" s="27"/>
    </row>
    <row r="333" spans="1:21" s="15" customFormat="1" ht="16.5" customHeight="1" x14ac:dyDescent="0.2">
      <c r="A333" s="188">
        <v>40819</v>
      </c>
      <c r="B333" s="395">
        <v>11.696999999999999</v>
      </c>
      <c r="C333" s="95">
        <f t="shared" si="92"/>
        <v>10.343399999999999</v>
      </c>
      <c r="D333" s="95">
        <v>2.5</v>
      </c>
      <c r="E333" s="95">
        <v>1.7</v>
      </c>
      <c r="F333" s="387">
        <v>92.6</v>
      </c>
      <c r="G333" s="116">
        <f t="shared" si="93"/>
        <v>9.2599999999999988E-2</v>
      </c>
      <c r="H333" s="387">
        <v>461</v>
      </c>
      <c r="I333" s="387">
        <v>0</v>
      </c>
      <c r="J333" s="116">
        <f t="shared" ref="J333:J361" si="99">I333/1000</f>
        <v>0</v>
      </c>
      <c r="K333" s="116">
        <f t="shared" si="94"/>
        <v>0.46100000000000002</v>
      </c>
      <c r="L333" s="387">
        <v>0</v>
      </c>
      <c r="M333" s="95">
        <f t="shared" si="95"/>
        <v>0</v>
      </c>
      <c r="N333" s="123">
        <f t="shared" si="96"/>
        <v>0</v>
      </c>
      <c r="O333" s="164">
        <f t="shared" si="97"/>
        <v>0.8</v>
      </c>
      <c r="P333" s="95">
        <v>11.13</v>
      </c>
      <c r="Q333" s="178">
        <f t="shared" si="98"/>
        <v>0.89260000000000006</v>
      </c>
      <c r="R333" s="178">
        <f t="shared" si="91"/>
        <v>0</v>
      </c>
      <c r="S333" s="182">
        <f t="shared" ref="S333:S361" si="100">Q333+R333</f>
        <v>0.89260000000000006</v>
      </c>
      <c r="T333" s="11"/>
      <c r="U333" s="27"/>
    </row>
    <row r="334" spans="1:21" s="15" customFormat="1" ht="16.5" customHeight="1" x14ac:dyDescent="0.2">
      <c r="A334" s="188">
        <v>40820</v>
      </c>
      <c r="B334" s="396">
        <v>11.976000000000001</v>
      </c>
      <c r="C334" s="95">
        <f t="shared" si="92"/>
        <v>10.754600000000002</v>
      </c>
      <c r="D334" s="95">
        <v>2.5</v>
      </c>
      <c r="E334" s="95">
        <v>1.7</v>
      </c>
      <c r="F334" s="389">
        <v>96.4</v>
      </c>
      <c r="G334" s="116">
        <f t="shared" si="93"/>
        <v>9.64E-2</v>
      </c>
      <c r="H334" s="389">
        <v>325</v>
      </c>
      <c r="I334" s="389">
        <v>577.1</v>
      </c>
      <c r="J334" s="116">
        <f t="shared" si="99"/>
        <v>0.57710000000000006</v>
      </c>
      <c r="K334" s="116">
        <f t="shared" si="94"/>
        <v>0.32500000000000001</v>
      </c>
      <c r="L334" s="389">
        <v>0</v>
      </c>
      <c r="M334" s="95">
        <f t="shared" si="95"/>
        <v>0</v>
      </c>
      <c r="N334" s="123">
        <f t="shared" si="96"/>
        <v>0</v>
      </c>
      <c r="O334" s="164">
        <f t="shared" si="97"/>
        <v>0.8</v>
      </c>
      <c r="P334" s="95">
        <v>11</v>
      </c>
      <c r="Q334" s="178">
        <f t="shared" si="98"/>
        <v>0.89640000000000009</v>
      </c>
      <c r="R334" s="178">
        <f t="shared" si="91"/>
        <v>0.57710000000000006</v>
      </c>
      <c r="S334" s="182">
        <f t="shared" si="100"/>
        <v>1.4735</v>
      </c>
      <c r="T334" s="11"/>
      <c r="U334" s="27"/>
    </row>
    <row r="335" spans="1:21" s="15" customFormat="1" ht="16.5" customHeight="1" x14ac:dyDescent="0.2">
      <c r="A335" s="188">
        <v>40821</v>
      </c>
      <c r="B335" s="395">
        <v>11.212999999999999</v>
      </c>
      <c r="C335" s="95">
        <f t="shared" si="92"/>
        <v>10.034199999999998</v>
      </c>
      <c r="D335" s="95">
        <v>2.5</v>
      </c>
      <c r="E335" s="95">
        <v>1.7</v>
      </c>
      <c r="F335" s="387">
        <v>53.8</v>
      </c>
      <c r="G335" s="116">
        <f t="shared" si="93"/>
        <v>5.3800000000000001E-2</v>
      </c>
      <c r="H335" s="387">
        <v>325</v>
      </c>
      <c r="I335" s="387">
        <v>0</v>
      </c>
      <c r="J335" s="116">
        <f t="shared" si="99"/>
        <v>0</v>
      </c>
      <c r="K335" s="116">
        <f t="shared" si="94"/>
        <v>0.32500000000000001</v>
      </c>
      <c r="L335" s="387">
        <v>0</v>
      </c>
      <c r="M335" s="95">
        <f t="shared" si="95"/>
        <v>0</v>
      </c>
      <c r="N335" s="123">
        <f t="shared" si="96"/>
        <v>0</v>
      </c>
      <c r="O335" s="164">
        <f t="shared" si="97"/>
        <v>0.8</v>
      </c>
      <c r="P335" s="95">
        <v>10.64</v>
      </c>
      <c r="Q335" s="178">
        <f t="shared" si="98"/>
        <v>0.8538</v>
      </c>
      <c r="R335" s="178">
        <f t="shared" si="91"/>
        <v>0</v>
      </c>
      <c r="S335" s="182">
        <f t="shared" si="100"/>
        <v>0.8538</v>
      </c>
      <c r="T335" s="11"/>
      <c r="U335" s="27"/>
    </row>
    <row r="336" spans="1:21" s="15" customFormat="1" ht="16.5" customHeight="1" x14ac:dyDescent="0.2">
      <c r="A336" s="188">
        <v>40822</v>
      </c>
      <c r="B336" s="396">
        <v>10.624000000000001</v>
      </c>
      <c r="C336" s="95">
        <f t="shared" si="92"/>
        <v>9.5181000000000004</v>
      </c>
      <c r="D336" s="95">
        <v>2.5</v>
      </c>
      <c r="E336" s="95">
        <v>1.7</v>
      </c>
      <c r="F336" s="389">
        <v>89.9</v>
      </c>
      <c r="G336" s="116">
        <f t="shared" si="93"/>
        <v>8.9900000000000008E-2</v>
      </c>
      <c r="H336" s="389">
        <v>216</v>
      </c>
      <c r="I336" s="389">
        <v>0</v>
      </c>
      <c r="J336" s="116">
        <f t="shared" si="99"/>
        <v>0</v>
      </c>
      <c r="K336" s="116">
        <f t="shared" si="94"/>
        <v>0.216</v>
      </c>
      <c r="L336" s="389">
        <v>0</v>
      </c>
      <c r="M336" s="95">
        <f t="shared" si="95"/>
        <v>0</v>
      </c>
      <c r="N336" s="123">
        <f t="shared" si="96"/>
        <v>0</v>
      </c>
      <c r="O336" s="164">
        <f t="shared" si="97"/>
        <v>0.8</v>
      </c>
      <c r="P336" s="95">
        <v>10.64</v>
      </c>
      <c r="Q336" s="178">
        <f t="shared" si="98"/>
        <v>0.88990000000000002</v>
      </c>
      <c r="R336" s="178">
        <f t="shared" si="91"/>
        <v>0</v>
      </c>
      <c r="S336" s="182">
        <f t="shared" si="100"/>
        <v>0.88990000000000002</v>
      </c>
      <c r="T336" s="11"/>
      <c r="U336" s="27"/>
    </row>
    <row r="337" spans="1:21" s="15" customFormat="1" ht="16.5" customHeight="1" x14ac:dyDescent="0.2">
      <c r="A337" s="188">
        <v>40823</v>
      </c>
      <c r="B337" s="395">
        <v>11.173999999999999</v>
      </c>
      <c r="C337" s="95">
        <f t="shared" si="92"/>
        <v>9.6438999999999986</v>
      </c>
      <c r="D337" s="95">
        <v>2.5</v>
      </c>
      <c r="E337" s="95">
        <v>1.7</v>
      </c>
      <c r="F337" s="387">
        <v>128.1</v>
      </c>
      <c r="G337" s="116">
        <f t="shared" si="93"/>
        <v>0.12809999999999999</v>
      </c>
      <c r="H337" s="387">
        <v>602</v>
      </c>
      <c r="I337" s="387">
        <v>767.5</v>
      </c>
      <c r="J337" s="116">
        <f t="shared" si="99"/>
        <v>0.76749999999999996</v>
      </c>
      <c r="K337" s="116">
        <f t="shared" si="94"/>
        <v>0.60199999999999998</v>
      </c>
      <c r="L337" s="387">
        <v>0</v>
      </c>
      <c r="M337" s="95">
        <f t="shared" si="95"/>
        <v>0</v>
      </c>
      <c r="N337" s="123">
        <f t="shared" si="96"/>
        <v>0</v>
      </c>
      <c r="O337" s="164">
        <f t="shared" si="97"/>
        <v>0.8</v>
      </c>
      <c r="P337" s="95">
        <v>10.29</v>
      </c>
      <c r="Q337" s="178">
        <f t="shared" si="98"/>
        <v>0.92810000000000004</v>
      </c>
      <c r="R337" s="178">
        <f t="shared" si="91"/>
        <v>0.76749999999999996</v>
      </c>
      <c r="S337" s="182">
        <f t="shared" si="100"/>
        <v>1.6956</v>
      </c>
      <c r="T337" s="11"/>
      <c r="U337" s="27"/>
    </row>
    <row r="338" spans="1:21" s="15" customFormat="1" ht="16.5" customHeight="1" x14ac:dyDescent="0.2">
      <c r="A338" s="188">
        <v>40824</v>
      </c>
      <c r="B338" s="396">
        <v>11.302</v>
      </c>
      <c r="C338" s="95">
        <f t="shared" si="92"/>
        <v>9.7757999999999985</v>
      </c>
      <c r="D338" s="95">
        <v>2.5</v>
      </c>
      <c r="E338" s="95">
        <v>1.7</v>
      </c>
      <c r="F338" s="389">
        <v>124.2</v>
      </c>
      <c r="G338" s="116">
        <f t="shared" si="93"/>
        <v>0.1242</v>
      </c>
      <c r="H338" s="389">
        <v>602</v>
      </c>
      <c r="I338" s="389">
        <v>433.9</v>
      </c>
      <c r="J338" s="116">
        <f t="shared" si="99"/>
        <v>0.43389999999999995</v>
      </c>
      <c r="K338" s="116">
        <f t="shared" si="94"/>
        <v>0.60199999999999998</v>
      </c>
      <c r="L338" s="389">
        <v>0</v>
      </c>
      <c r="M338" s="95">
        <f t="shared" si="95"/>
        <v>0</v>
      </c>
      <c r="N338" s="123">
        <f t="shared" si="96"/>
        <v>0</v>
      </c>
      <c r="O338" s="164">
        <f t="shared" si="97"/>
        <v>0.8</v>
      </c>
      <c r="P338" s="95">
        <v>9.58</v>
      </c>
      <c r="Q338" s="178">
        <f t="shared" si="98"/>
        <v>0.92420000000000002</v>
      </c>
      <c r="R338" s="178">
        <f t="shared" si="91"/>
        <v>0.43389999999999995</v>
      </c>
      <c r="S338" s="182">
        <f t="shared" si="100"/>
        <v>1.3580999999999999</v>
      </c>
      <c r="T338" s="11"/>
      <c r="U338" s="27"/>
    </row>
    <row r="339" spans="1:21" s="15" customFormat="1" ht="16.5" customHeight="1" x14ac:dyDescent="0.2">
      <c r="A339" s="188">
        <v>40825</v>
      </c>
      <c r="B339" s="395">
        <v>11.201000000000001</v>
      </c>
      <c r="C339" s="95">
        <f t="shared" si="92"/>
        <v>9.7574000000000005</v>
      </c>
      <c r="D339" s="95">
        <v>2.5</v>
      </c>
      <c r="E339" s="95">
        <v>1.7</v>
      </c>
      <c r="F339" s="387">
        <v>101.6</v>
      </c>
      <c r="G339" s="116">
        <f t="shared" si="93"/>
        <v>0.1016</v>
      </c>
      <c r="H339" s="387">
        <v>542</v>
      </c>
      <c r="I339" s="387">
        <v>433.5</v>
      </c>
      <c r="J339" s="116">
        <f t="shared" si="99"/>
        <v>0.4335</v>
      </c>
      <c r="K339" s="116">
        <f t="shared" si="94"/>
        <v>0.54200000000000004</v>
      </c>
      <c r="L339" s="387">
        <v>0</v>
      </c>
      <c r="M339" s="95">
        <f t="shared" si="95"/>
        <v>0</v>
      </c>
      <c r="N339" s="123">
        <f t="shared" si="96"/>
        <v>0</v>
      </c>
      <c r="O339" s="164">
        <f t="shared" si="97"/>
        <v>0.8</v>
      </c>
      <c r="P339" s="95">
        <v>9.7200000000000006</v>
      </c>
      <c r="Q339" s="178">
        <f t="shared" si="98"/>
        <v>0.90160000000000007</v>
      </c>
      <c r="R339" s="178">
        <f t="shared" si="91"/>
        <v>0.4335</v>
      </c>
      <c r="S339" s="182">
        <f t="shared" si="100"/>
        <v>1.3351000000000002</v>
      </c>
      <c r="T339" s="11"/>
      <c r="U339" s="27"/>
    </row>
    <row r="340" spans="1:21" s="15" customFormat="1" ht="16.5" customHeight="1" x14ac:dyDescent="0.2">
      <c r="A340" s="188">
        <v>40826</v>
      </c>
      <c r="B340" s="396">
        <v>11.968</v>
      </c>
      <c r="C340" s="95">
        <f t="shared" si="92"/>
        <v>10.514799999999999</v>
      </c>
      <c r="D340" s="95">
        <v>2.5</v>
      </c>
      <c r="E340" s="95">
        <v>1.7</v>
      </c>
      <c r="F340" s="389">
        <v>111.2</v>
      </c>
      <c r="G340" s="116">
        <f t="shared" si="93"/>
        <v>0.11120000000000001</v>
      </c>
      <c r="H340" s="389">
        <v>542</v>
      </c>
      <c r="I340" s="389">
        <v>488.5</v>
      </c>
      <c r="J340" s="116">
        <f t="shared" si="99"/>
        <v>0.48849999999999999</v>
      </c>
      <c r="K340" s="116">
        <f t="shared" si="94"/>
        <v>0.54200000000000004</v>
      </c>
      <c r="L340" s="389">
        <v>0</v>
      </c>
      <c r="M340" s="95">
        <f t="shared" si="95"/>
        <v>0</v>
      </c>
      <c r="N340" s="123">
        <f t="shared" si="96"/>
        <v>0</v>
      </c>
      <c r="O340" s="164">
        <f t="shared" si="97"/>
        <v>0.8</v>
      </c>
      <c r="P340" s="95">
        <v>9.89</v>
      </c>
      <c r="Q340" s="178">
        <f t="shared" si="98"/>
        <v>0.91120000000000001</v>
      </c>
      <c r="R340" s="178">
        <f t="shared" si="91"/>
        <v>0.48849999999999999</v>
      </c>
      <c r="S340" s="182">
        <f t="shared" si="100"/>
        <v>1.3996999999999999</v>
      </c>
      <c r="T340" s="11"/>
      <c r="U340" s="27"/>
    </row>
    <row r="341" spans="1:21" s="15" customFormat="1" ht="16.5" customHeight="1" x14ac:dyDescent="0.2">
      <c r="A341" s="188">
        <v>40827</v>
      </c>
      <c r="B341" s="395">
        <v>11.662000000000001</v>
      </c>
      <c r="C341" s="95">
        <f t="shared" si="92"/>
        <v>10.376700000000001</v>
      </c>
      <c r="D341" s="95">
        <v>2.5</v>
      </c>
      <c r="E341" s="95">
        <v>1.7</v>
      </c>
      <c r="F341" s="387">
        <v>77.3</v>
      </c>
      <c r="G341" s="116">
        <f t="shared" si="93"/>
        <v>7.7299999999999994E-2</v>
      </c>
      <c r="H341" s="387">
        <v>408</v>
      </c>
      <c r="I341" s="387">
        <v>741</v>
      </c>
      <c r="J341" s="116">
        <f t="shared" si="99"/>
        <v>0.74099999999999999</v>
      </c>
      <c r="K341" s="116">
        <f t="shared" si="94"/>
        <v>0.40799999999999997</v>
      </c>
      <c r="L341" s="387">
        <v>241</v>
      </c>
      <c r="M341" s="95">
        <f t="shared" si="95"/>
        <v>0.24099999999999999</v>
      </c>
      <c r="N341" s="123">
        <f t="shared" si="96"/>
        <v>1.205E-2</v>
      </c>
      <c r="O341" s="164">
        <f t="shared" si="97"/>
        <v>0.8</v>
      </c>
      <c r="P341" s="95">
        <v>10.029999999999999</v>
      </c>
      <c r="Q341" s="178">
        <f t="shared" si="98"/>
        <v>0.88935000000000008</v>
      </c>
      <c r="R341" s="178">
        <f t="shared" si="91"/>
        <v>0.72894999999999999</v>
      </c>
      <c r="S341" s="182">
        <f t="shared" si="100"/>
        <v>1.6183000000000001</v>
      </c>
      <c r="T341" s="11"/>
      <c r="U341" s="27"/>
    </row>
    <row r="342" spans="1:21" s="15" customFormat="1" ht="16.5" customHeight="1" x14ac:dyDescent="0.2">
      <c r="A342" s="188">
        <v>40828</v>
      </c>
      <c r="B342" s="396">
        <v>12.664</v>
      </c>
      <c r="C342" s="95">
        <f t="shared" si="92"/>
        <v>11.1465</v>
      </c>
      <c r="D342" s="95">
        <v>2.5</v>
      </c>
      <c r="E342" s="95">
        <v>1.7</v>
      </c>
      <c r="F342" s="389">
        <v>89.5</v>
      </c>
      <c r="G342" s="116">
        <f t="shared" si="93"/>
        <v>8.9499999999999996E-2</v>
      </c>
      <c r="H342" s="389">
        <v>628</v>
      </c>
      <c r="I342" s="389">
        <v>596.79999999999995</v>
      </c>
      <c r="J342" s="116">
        <f t="shared" si="99"/>
        <v>0.5968</v>
      </c>
      <c r="K342" s="116">
        <f t="shared" si="94"/>
        <v>0.628</v>
      </c>
      <c r="L342" s="389">
        <v>239</v>
      </c>
      <c r="M342" s="95">
        <f t="shared" si="95"/>
        <v>0.23899999999999999</v>
      </c>
      <c r="N342" s="123">
        <f t="shared" si="96"/>
        <v>1.1950000000000001E-2</v>
      </c>
      <c r="O342" s="164">
        <f t="shared" si="97"/>
        <v>0.8</v>
      </c>
      <c r="P342" s="95">
        <v>10.89</v>
      </c>
      <c r="Q342" s="178">
        <f t="shared" si="98"/>
        <v>0.90145000000000008</v>
      </c>
      <c r="R342" s="178">
        <f t="shared" si="91"/>
        <v>0.58484999999999998</v>
      </c>
      <c r="S342" s="182">
        <f t="shared" si="100"/>
        <v>1.4863</v>
      </c>
      <c r="T342" s="11"/>
      <c r="U342" s="27"/>
    </row>
    <row r="343" spans="1:21" s="15" customFormat="1" ht="16.5" customHeight="1" x14ac:dyDescent="0.2">
      <c r="A343" s="188">
        <v>40829</v>
      </c>
      <c r="B343" s="395">
        <v>11.971</v>
      </c>
      <c r="C343" s="95">
        <f t="shared" si="92"/>
        <v>10.4489</v>
      </c>
      <c r="D343" s="95">
        <v>2.5</v>
      </c>
      <c r="E343" s="95">
        <v>1.7</v>
      </c>
      <c r="F343" s="387">
        <v>94.1</v>
      </c>
      <c r="G343" s="116">
        <f t="shared" si="93"/>
        <v>9.4099999999999989E-2</v>
      </c>
      <c r="H343" s="387">
        <v>628</v>
      </c>
      <c r="I343" s="387">
        <v>675.6</v>
      </c>
      <c r="J343" s="116">
        <f t="shared" si="99"/>
        <v>0.67559999999999998</v>
      </c>
      <c r="K343" s="116">
        <f t="shared" si="94"/>
        <v>0.628</v>
      </c>
      <c r="L343" s="387">
        <v>300</v>
      </c>
      <c r="M343" s="95">
        <f t="shared" si="95"/>
        <v>0.3</v>
      </c>
      <c r="N343" s="123">
        <f t="shared" si="96"/>
        <v>1.4999999999999999E-2</v>
      </c>
      <c r="O343" s="164">
        <f t="shared" si="97"/>
        <v>0.8</v>
      </c>
      <c r="P343" s="95">
        <v>11.12</v>
      </c>
      <c r="Q343" s="178">
        <f t="shared" si="98"/>
        <v>0.90910000000000002</v>
      </c>
      <c r="R343" s="178">
        <f t="shared" si="91"/>
        <v>0.66059999999999997</v>
      </c>
      <c r="S343" s="182">
        <f t="shared" si="100"/>
        <v>1.5697000000000001</v>
      </c>
      <c r="T343" s="11"/>
      <c r="U343" s="27"/>
    </row>
    <row r="344" spans="1:21" s="15" customFormat="1" ht="16.5" customHeight="1" x14ac:dyDescent="0.2">
      <c r="A344" s="188">
        <v>40830</v>
      </c>
      <c r="B344" s="396">
        <v>11.978999999999999</v>
      </c>
      <c r="C344" s="95">
        <f t="shared" si="92"/>
        <v>10.480299999999998</v>
      </c>
      <c r="D344" s="95">
        <v>2.5</v>
      </c>
      <c r="E344" s="95">
        <v>1.7</v>
      </c>
      <c r="F344" s="389">
        <v>92.7</v>
      </c>
      <c r="G344" s="116">
        <f t="shared" si="93"/>
        <v>9.2700000000000005E-2</v>
      </c>
      <c r="H344" s="389">
        <v>606</v>
      </c>
      <c r="I344" s="389">
        <v>934.2</v>
      </c>
      <c r="J344" s="116">
        <f t="shared" si="99"/>
        <v>0.93420000000000003</v>
      </c>
      <c r="K344" s="116">
        <f t="shared" si="94"/>
        <v>0.60599999999999998</v>
      </c>
      <c r="L344" s="389">
        <v>252</v>
      </c>
      <c r="M344" s="95">
        <f t="shared" si="95"/>
        <v>0.252</v>
      </c>
      <c r="N344" s="123">
        <f t="shared" si="96"/>
        <v>1.26E-2</v>
      </c>
      <c r="O344" s="164">
        <f t="shared" si="97"/>
        <v>0.8</v>
      </c>
      <c r="P344" s="95">
        <v>10.56</v>
      </c>
      <c r="Q344" s="178">
        <f t="shared" si="98"/>
        <v>0.90529999999999999</v>
      </c>
      <c r="R344" s="178">
        <f t="shared" si="91"/>
        <v>0.92159999999999997</v>
      </c>
      <c r="S344" s="182">
        <f t="shared" si="100"/>
        <v>1.8269</v>
      </c>
      <c r="T344" s="11"/>
      <c r="U344" s="27"/>
    </row>
    <row r="345" spans="1:21" s="15" customFormat="1" ht="16.5" customHeight="1" x14ac:dyDescent="0.2">
      <c r="A345" s="188">
        <v>40831</v>
      </c>
      <c r="B345" s="395">
        <v>12.747999999999999</v>
      </c>
      <c r="C345" s="95">
        <f t="shared" si="92"/>
        <v>11.260099999999998</v>
      </c>
      <c r="D345" s="95">
        <v>2.5</v>
      </c>
      <c r="E345" s="95">
        <v>1.7</v>
      </c>
      <c r="F345" s="387">
        <v>89.9</v>
      </c>
      <c r="G345" s="116">
        <f t="shared" si="93"/>
        <v>8.9900000000000008E-2</v>
      </c>
      <c r="H345" s="387">
        <v>598</v>
      </c>
      <c r="I345" s="387">
        <v>1199.2</v>
      </c>
      <c r="J345" s="116">
        <f t="shared" si="99"/>
        <v>1.1992</v>
      </c>
      <c r="K345" s="116">
        <f t="shared" si="94"/>
        <v>0.59799999999999998</v>
      </c>
      <c r="L345" s="387">
        <v>311</v>
      </c>
      <c r="M345" s="95">
        <f t="shared" si="95"/>
        <v>0.311</v>
      </c>
      <c r="N345" s="123">
        <f t="shared" si="96"/>
        <v>1.5550000000000001E-2</v>
      </c>
      <c r="O345" s="164">
        <f t="shared" si="97"/>
        <v>0.8</v>
      </c>
      <c r="P345" s="95">
        <v>10.039999999999999</v>
      </c>
      <c r="Q345" s="178">
        <f t="shared" si="98"/>
        <v>0.90545000000000009</v>
      </c>
      <c r="R345" s="178">
        <f t="shared" si="91"/>
        <v>1.1836500000000001</v>
      </c>
      <c r="S345" s="182">
        <f t="shared" si="100"/>
        <v>2.0891000000000002</v>
      </c>
      <c r="T345" s="11"/>
      <c r="U345" s="27"/>
    </row>
    <row r="346" spans="1:21" s="15" customFormat="1" ht="16.5" customHeight="1" x14ac:dyDescent="0.2">
      <c r="A346" s="188">
        <v>40832</v>
      </c>
      <c r="B346" s="396">
        <v>11.96</v>
      </c>
      <c r="C346" s="95">
        <f t="shared" si="92"/>
        <v>10.4466</v>
      </c>
      <c r="D346" s="95">
        <v>2.5</v>
      </c>
      <c r="E346" s="95">
        <v>1.7</v>
      </c>
      <c r="F346" s="389">
        <v>90.4</v>
      </c>
      <c r="G346" s="116">
        <f t="shared" si="93"/>
        <v>9.0400000000000008E-2</v>
      </c>
      <c r="H346" s="389">
        <v>623</v>
      </c>
      <c r="I346" s="389">
        <v>922.7</v>
      </c>
      <c r="J346" s="116">
        <f t="shared" si="99"/>
        <v>0.92270000000000008</v>
      </c>
      <c r="K346" s="116">
        <f t="shared" si="94"/>
        <v>0.623</v>
      </c>
      <c r="L346" s="389">
        <v>434</v>
      </c>
      <c r="M346" s="95">
        <f t="shared" si="95"/>
        <v>0.434</v>
      </c>
      <c r="N346" s="123">
        <f t="shared" si="96"/>
        <v>2.1700000000000001E-2</v>
      </c>
      <c r="O346" s="164">
        <f t="shared" si="97"/>
        <v>0.8</v>
      </c>
      <c r="P346" s="95">
        <v>10.210000000000001</v>
      </c>
      <c r="Q346" s="178">
        <f t="shared" si="98"/>
        <v>0.91210000000000002</v>
      </c>
      <c r="R346" s="178">
        <f t="shared" si="91"/>
        <v>0.90100000000000002</v>
      </c>
      <c r="S346" s="182">
        <f t="shared" si="100"/>
        <v>1.8130999999999999</v>
      </c>
      <c r="T346" s="11"/>
      <c r="U346" s="27"/>
    </row>
    <row r="347" spans="1:21" s="15" customFormat="1" ht="16.5" customHeight="1" x14ac:dyDescent="0.2">
      <c r="A347" s="188">
        <v>40833</v>
      </c>
      <c r="B347" s="395">
        <v>12.801</v>
      </c>
      <c r="C347" s="95">
        <f t="shared" si="92"/>
        <v>11.2529</v>
      </c>
      <c r="D347" s="95">
        <v>2.5</v>
      </c>
      <c r="E347" s="95">
        <v>1.7</v>
      </c>
      <c r="F347" s="387">
        <v>125.1</v>
      </c>
      <c r="G347" s="116">
        <f t="shared" si="93"/>
        <v>0.12509999999999999</v>
      </c>
      <c r="H347" s="387">
        <v>623</v>
      </c>
      <c r="I347" s="387">
        <v>1061.4000000000001</v>
      </c>
      <c r="J347" s="116">
        <f t="shared" si="99"/>
        <v>1.0614000000000001</v>
      </c>
      <c r="K347" s="116">
        <f t="shared" si="94"/>
        <v>0.623</v>
      </c>
      <c r="L347" s="387">
        <v>521</v>
      </c>
      <c r="M347" s="95">
        <f t="shared" si="95"/>
        <v>0.52100000000000002</v>
      </c>
      <c r="N347" s="123">
        <f t="shared" si="96"/>
        <v>2.6050000000000004E-2</v>
      </c>
      <c r="O347" s="164">
        <f t="shared" si="97"/>
        <v>0.8</v>
      </c>
      <c r="P347" s="95">
        <v>10.16</v>
      </c>
      <c r="Q347" s="178">
        <f t="shared" si="98"/>
        <v>0.95115000000000005</v>
      </c>
      <c r="R347" s="178">
        <f t="shared" si="91"/>
        <v>1.0353500000000002</v>
      </c>
      <c r="S347" s="182">
        <f t="shared" si="100"/>
        <v>1.9865000000000004</v>
      </c>
      <c r="T347" s="11"/>
      <c r="U347" s="27"/>
    </row>
    <row r="348" spans="1:21" s="15" customFormat="1" ht="16.5" customHeight="1" x14ac:dyDescent="0.2">
      <c r="A348" s="188">
        <v>40834</v>
      </c>
      <c r="B348" s="396">
        <v>11.808999999999999</v>
      </c>
      <c r="C348" s="95">
        <f t="shared" si="92"/>
        <v>10.482799999999999</v>
      </c>
      <c r="D348" s="95">
        <v>2.5</v>
      </c>
      <c r="E348" s="95">
        <v>1.7</v>
      </c>
      <c r="F348" s="389">
        <v>116.2</v>
      </c>
      <c r="G348" s="116">
        <f t="shared" si="93"/>
        <v>0.1162</v>
      </c>
      <c r="H348" s="389">
        <v>410</v>
      </c>
      <c r="I348" s="389">
        <v>861.6</v>
      </c>
      <c r="J348" s="116">
        <f t="shared" si="99"/>
        <v>0.86160000000000003</v>
      </c>
      <c r="K348" s="116">
        <f t="shared" si="94"/>
        <v>0.41</v>
      </c>
      <c r="L348" s="389">
        <v>480</v>
      </c>
      <c r="M348" s="95">
        <f t="shared" si="95"/>
        <v>0.48</v>
      </c>
      <c r="N348" s="123">
        <f t="shared" si="96"/>
        <v>2.4E-2</v>
      </c>
      <c r="O348" s="164">
        <f t="shared" si="97"/>
        <v>0.8</v>
      </c>
      <c r="P348" s="95">
        <v>10.23</v>
      </c>
      <c r="Q348" s="178">
        <f t="shared" si="98"/>
        <v>0.94020000000000004</v>
      </c>
      <c r="R348" s="178">
        <f t="shared" si="91"/>
        <v>0.83760000000000001</v>
      </c>
      <c r="S348" s="182">
        <f t="shared" si="100"/>
        <v>1.7778</v>
      </c>
      <c r="T348" s="11"/>
      <c r="U348" s="27"/>
    </row>
    <row r="349" spans="1:21" s="15" customFormat="1" ht="16.5" customHeight="1" x14ac:dyDescent="0.2">
      <c r="A349" s="188">
        <v>40835</v>
      </c>
      <c r="B349" s="395">
        <v>12.509</v>
      </c>
      <c r="C349" s="95">
        <f t="shared" si="92"/>
        <v>10.992999999999999</v>
      </c>
      <c r="D349" s="95">
        <v>2.5</v>
      </c>
      <c r="E349" s="95">
        <v>1.7</v>
      </c>
      <c r="F349" s="387">
        <v>101</v>
      </c>
      <c r="G349" s="116">
        <f t="shared" si="93"/>
        <v>0.10100000000000001</v>
      </c>
      <c r="H349" s="387">
        <v>615</v>
      </c>
      <c r="I349" s="387">
        <v>561.5</v>
      </c>
      <c r="J349" s="116">
        <f t="shared" si="99"/>
        <v>0.5615</v>
      </c>
      <c r="K349" s="116">
        <f t="shared" si="94"/>
        <v>0.61499999999999999</v>
      </c>
      <c r="L349" s="387">
        <v>450</v>
      </c>
      <c r="M349" s="95">
        <f t="shared" si="95"/>
        <v>0.45</v>
      </c>
      <c r="N349" s="123">
        <f t="shared" si="96"/>
        <v>2.2500000000000003E-2</v>
      </c>
      <c r="O349" s="164">
        <f t="shared" si="97"/>
        <v>0.8</v>
      </c>
      <c r="P349" s="95">
        <v>11.34</v>
      </c>
      <c r="Q349" s="178">
        <f t="shared" si="98"/>
        <v>0.9235000000000001</v>
      </c>
      <c r="R349" s="178">
        <f t="shared" si="91"/>
        <v>0.53900000000000003</v>
      </c>
      <c r="S349" s="182">
        <f t="shared" si="100"/>
        <v>1.4625000000000001</v>
      </c>
      <c r="T349" s="11"/>
      <c r="U349" s="27"/>
    </row>
    <row r="350" spans="1:21" s="15" customFormat="1" ht="16.5" customHeight="1" x14ac:dyDescent="0.2">
      <c r="A350" s="188">
        <v>40836</v>
      </c>
      <c r="B350" s="396">
        <v>11.858000000000001</v>
      </c>
      <c r="C350" s="95">
        <f t="shared" si="92"/>
        <v>10.3256</v>
      </c>
      <c r="D350" s="95">
        <v>2.5</v>
      </c>
      <c r="E350" s="95">
        <v>1.7</v>
      </c>
      <c r="F350" s="389">
        <v>117.4</v>
      </c>
      <c r="G350" s="116">
        <f t="shared" si="93"/>
        <v>0.1174</v>
      </c>
      <c r="H350" s="389">
        <v>615</v>
      </c>
      <c r="I350" s="389">
        <v>1277.3</v>
      </c>
      <c r="J350" s="116">
        <f t="shared" si="99"/>
        <v>1.2772999999999999</v>
      </c>
      <c r="K350" s="116">
        <f t="shared" si="94"/>
        <v>0.61499999999999999</v>
      </c>
      <c r="L350" s="389">
        <v>424</v>
      </c>
      <c r="M350" s="95">
        <f t="shared" si="95"/>
        <v>0.42399999999999999</v>
      </c>
      <c r="N350" s="123">
        <f t="shared" si="96"/>
        <v>2.12E-2</v>
      </c>
      <c r="O350" s="164">
        <f t="shared" si="97"/>
        <v>0.8</v>
      </c>
      <c r="P350" s="95">
        <v>10.46</v>
      </c>
      <c r="Q350" s="178">
        <f t="shared" si="98"/>
        <v>0.9386000000000001</v>
      </c>
      <c r="R350" s="178">
        <f t="shared" si="91"/>
        <v>1.2560999999999998</v>
      </c>
      <c r="S350" s="182">
        <f t="shared" si="100"/>
        <v>2.1947000000000001</v>
      </c>
      <c r="T350" s="11"/>
      <c r="U350" s="27"/>
    </row>
    <row r="351" spans="1:21" s="15" customFormat="1" ht="16.5" customHeight="1" x14ac:dyDescent="0.2">
      <c r="A351" s="188">
        <v>40837</v>
      </c>
      <c r="B351" s="395">
        <v>11.756</v>
      </c>
      <c r="C351" s="95">
        <f t="shared" si="92"/>
        <v>10.263299999999999</v>
      </c>
      <c r="D351" s="95">
        <v>2.5</v>
      </c>
      <c r="E351" s="95">
        <v>1.7</v>
      </c>
      <c r="F351" s="387">
        <v>92.7</v>
      </c>
      <c r="G351" s="116">
        <f t="shared" si="93"/>
        <v>9.2700000000000005E-2</v>
      </c>
      <c r="H351" s="387">
        <v>600</v>
      </c>
      <c r="I351" s="387">
        <v>804.5</v>
      </c>
      <c r="J351" s="116">
        <f t="shared" si="99"/>
        <v>0.80449999999999999</v>
      </c>
      <c r="K351" s="116">
        <f t="shared" si="94"/>
        <v>0.6</v>
      </c>
      <c r="L351" s="387">
        <v>395</v>
      </c>
      <c r="M351" s="95">
        <f t="shared" si="95"/>
        <v>0.39500000000000002</v>
      </c>
      <c r="N351" s="123">
        <f t="shared" si="96"/>
        <v>1.9750000000000004E-2</v>
      </c>
      <c r="O351" s="164">
        <f t="shared" si="97"/>
        <v>0.8</v>
      </c>
      <c r="P351" s="95">
        <v>10.65</v>
      </c>
      <c r="Q351" s="178">
        <f t="shared" si="98"/>
        <v>0.91245000000000009</v>
      </c>
      <c r="R351" s="178">
        <f t="shared" si="91"/>
        <v>0.78474999999999995</v>
      </c>
      <c r="S351" s="182">
        <f t="shared" si="100"/>
        <v>1.6972</v>
      </c>
      <c r="T351" s="11"/>
      <c r="U351" s="27"/>
    </row>
    <row r="352" spans="1:21" s="15" customFormat="1" ht="16.5" customHeight="1" x14ac:dyDescent="0.2">
      <c r="A352" s="188">
        <v>40838</v>
      </c>
      <c r="B352" s="396">
        <v>13.018000000000001</v>
      </c>
      <c r="C352" s="95">
        <f t="shared" si="92"/>
        <v>11.4826</v>
      </c>
      <c r="D352" s="95">
        <v>2.5</v>
      </c>
      <c r="E352" s="95">
        <v>1.7</v>
      </c>
      <c r="F352" s="389">
        <v>141.4</v>
      </c>
      <c r="G352" s="116">
        <f t="shared" si="93"/>
        <v>0.1414</v>
      </c>
      <c r="H352" s="389">
        <v>594</v>
      </c>
      <c r="I352" s="389">
        <v>1444</v>
      </c>
      <c r="J352" s="116">
        <f t="shared" si="99"/>
        <v>1.444</v>
      </c>
      <c r="K352" s="116">
        <f t="shared" si="94"/>
        <v>0.59399999999999997</v>
      </c>
      <c r="L352" s="389">
        <v>525</v>
      </c>
      <c r="M352" s="95">
        <f t="shared" si="95"/>
        <v>0.52500000000000002</v>
      </c>
      <c r="N352" s="123">
        <f t="shared" si="96"/>
        <v>2.6250000000000002E-2</v>
      </c>
      <c r="O352" s="164">
        <f t="shared" si="97"/>
        <v>0.8</v>
      </c>
      <c r="P352" s="95">
        <v>9.6999999999999993</v>
      </c>
      <c r="Q352" s="178">
        <f t="shared" si="98"/>
        <v>0.96765000000000001</v>
      </c>
      <c r="R352" s="178">
        <f t="shared" si="91"/>
        <v>1.4177499999999998</v>
      </c>
      <c r="S352" s="182">
        <f t="shared" si="100"/>
        <v>2.3853999999999997</v>
      </c>
      <c r="T352" s="11"/>
      <c r="U352" s="27"/>
    </row>
    <row r="353" spans="1:21" s="15" customFormat="1" ht="16.5" customHeight="1" x14ac:dyDescent="0.2">
      <c r="A353" s="188">
        <v>40839</v>
      </c>
      <c r="B353" s="395">
        <v>12.612</v>
      </c>
      <c r="C353" s="95">
        <f t="shared" si="92"/>
        <v>11.2157</v>
      </c>
      <c r="D353" s="95">
        <v>2.5</v>
      </c>
      <c r="E353" s="95">
        <v>1.7</v>
      </c>
      <c r="F353" s="387">
        <v>162.30000000000001</v>
      </c>
      <c r="G353" s="116">
        <f t="shared" si="93"/>
        <v>0.1623</v>
      </c>
      <c r="H353" s="387">
        <v>434</v>
      </c>
      <c r="I353" s="387">
        <v>828.9</v>
      </c>
      <c r="J353" s="116">
        <f t="shared" si="99"/>
        <v>0.82889999999999997</v>
      </c>
      <c r="K353" s="116">
        <f t="shared" si="94"/>
        <v>0.434</v>
      </c>
      <c r="L353" s="387">
        <v>630</v>
      </c>
      <c r="M353" s="95">
        <f t="shared" si="95"/>
        <v>0.63</v>
      </c>
      <c r="N353" s="123">
        <f t="shared" si="96"/>
        <v>3.15E-2</v>
      </c>
      <c r="O353" s="164">
        <f t="shared" si="97"/>
        <v>0.8</v>
      </c>
      <c r="P353" s="95">
        <v>9.82</v>
      </c>
      <c r="Q353" s="178">
        <f t="shared" si="98"/>
        <v>0.99380000000000002</v>
      </c>
      <c r="R353" s="178">
        <f t="shared" si="91"/>
        <v>0.7974</v>
      </c>
      <c r="S353" s="182">
        <f t="shared" si="100"/>
        <v>1.7911999999999999</v>
      </c>
      <c r="T353" s="11"/>
      <c r="U353" s="27"/>
    </row>
    <row r="354" spans="1:21" s="15" customFormat="1" ht="16.5" customHeight="1" x14ac:dyDescent="0.2">
      <c r="A354" s="188">
        <v>40840</v>
      </c>
      <c r="B354" s="396">
        <v>12.317</v>
      </c>
      <c r="C354" s="95">
        <f t="shared" si="92"/>
        <v>10.924599999999998</v>
      </c>
      <c r="D354" s="95">
        <v>2.5</v>
      </c>
      <c r="E354" s="95">
        <v>1.7</v>
      </c>
      <c r="F354" s="389">
        <v>157.4</v>
      </c>
      <c r="G354" s="116">
        <f t="shared" si="93"/>
        <v>0.15740000000000001</v>
      </c>
      <c r="H354" s="389">
        <v>435</v>
      </c>
      <c r="I354" s="389">
        <v>1075.5999999999999</v>
      </c>
      <c r="J354" s="116">
        <f t="shared" si="99"/>
        <v>1.0755999999999999</v>
      </c>
      <c r="K354" s="116">
        <f t="shared" si="94"/>
        <v>0.435</v>
      </c>
      <c r="L354" s="389">
        <v>630</v>
      </c>
      <c r="M354" s="95">
        <f t="shared" si="95"/>
        <v>0.63</v>
      </c>
      <c r="N354" s="123">
        <f t="shared" si="96"/>
        <v>3.15E-2</v>
      </c>
      <c r="O354" s="164">
        <f t="shared" si="97"/>
        <v>0.8</v>
      </c>
      <c r="P354" s="95">
        <v>10.06</v>
      </c>
      <c r="Q354" s="178">
        <f t="shared" si="98"/>
        <v>0.98890000000000011</v>
      </c>
      <c r="R354" s="178">
        <f t="shared" si="91"/>
        <v>1.0440999999999998</v>
      </c>
      <c r="S354" s="182">
        <f t="shared" si="100"/>
        <v>2.0329999999999999</v>
      </c>
      <c r="T354" s="11"/>
      <c r="U354" s="27"/>
    </row>
    <row r="355" spans="1:21" s="15" customFormat="1" ht="16.5" customHeight="1" x14ac:dyDescent="0.2">
      <c r="A355" s="188">
        <v>40841</v>
      </c>
      <c r="B355" s="395">
        <v>12.513</v>
      </c>
      <c r="C355" s="95">
        <f t="shared" si="92"/>
        <v>11.179499999999999</v>
      </c>
      <c r="D355" s="95">
        <v>2.5</v>
      </c>
      <c r="E355" s="95">
        <v>1.7</v>
      </c>
      <c r="F355" s="387">
        <v>144.5</v>
      </c>
      <c r="G355" s="116">
        <f t="shared" si="93"/>
        <v>0.14449999999999999</v>
      </c>
      <c r="H355" s="387">
        <v>389</v>
      </c>
      <c r="I355" s="387">
        <v>1257.9000000000001</v>
      </c>
      <c r="J355" s="116">
        <f t="shared" si="99"/>
        <v>1.2579</v>
      </c>
      <c r="K355" s="116">
        <f t="shared" si="94"/>
        <v>0.38900000000000001</v>
      </c>
      <c r="L355" s="387">
        <v>574</v>
      </c>
      <c r="M355" s="95">
        <f t="shared" si="95"/>
        <v>0.57399999999999995</v>
      </c>
      <c r="N355" s="123">
        <f t="shared" si="96"/>
        <v>2.87E-2</v>
      </c>
      <c r="O355" s="164">
        <f t="shared" si="97"/>
        <v>0.8</v>
      </c>
      <c r="P355" s="95">
        <v>10.06</v>
      </c>
      <c r="Q355" s="178">
        <f t="shared" si="98"/>
        <v>0.97320000000000007</v>
      </c>
      <c r="R355" s="178">
        <f t="shared" si="91"/>
        <v>1.2292000000000001</v>
      </c>
      <c r="S355" s="182">
        <f t="shared" si="100"/>
        <v>2.2023999999999999</v>
      </c>
      <c r="T355" s="11"/>
      <c r="U355" s="27"/>
    </row>
    <row r="356" spans="1:21" s="15" customFormat="1" ht="16.5" customHeight="1" x14ac:dyDescent="0.2">
      <c r="A356" s="188">
        <v>40842</v>
      </c>
      <c r="B356" s="396">
        <v>13.369</v>
      </c>
      <c r="C356" s="95">
        <f t="shared" si="92"/>
        <v>11.8584</v>
      </c>
      <c r="D356" s="95">
        <v>2.5</v>
      </c>
      <c r="E356" s="95">
        <v>1.7</v>
      </c>
      <c r="F356" s="389">
        <v>116.6</v>
      </c>
      <c r="G356" s="116">
        <f t="shared" si="93"/>
        <v>0.1166</v>
      </c>
      <c r="H356" s="389">
        <v>594</v>
      </c>
      <c r="I356" s="389">
        <v>1225.2</v>
      </c>
      <c r="J356" s="116">
        <f t="shared" si="99"/>
        <v>1.2252000000000001</v>
      </c>
      <c r="K356" s="116">
        <f t="shared" si="94"/>
        <v>0.59399999999999997</v>
      </c>
      <c r="L356" s="389">
        <v>348</v>
      </c>
      <c r="M356" s="95">
        <f t="shared" si="95"/>
        <v>0.34799999999999998</v>
      </c>
      <c r="N356" s="123">
        <f t="shared" si="96"/>
        <v>1.7399999999999999E-2</v>
      </c>
      <c r="O356" s="164">
        <f t="shared" si="97"/>
        <v>0.8</v>
      </c>
      <c r="P356" s="95">
        <v>9.92</v>
      </c>
      <c r="Q356" s="178">
        <f t="shared" si="98"/>
        <v>0.93400000000000005</v>
      </c>
      <c r="R356" s="178">
        <f t="shared" si="91"/>
        <v>1.2078</v>
      </c>
      <c r="S356" s="182">
        <f t="shared" si="100"/>
        <v>2.1417999999999999</v>
      </c>
      <c r="T356" s="11"/>
      <c r="U356" s="27"/>
    </row>
    <row r="357" spans="1:21" s="15" customFormat="1" ht="16.5" customHeight="1" x14ac:dyDescent="0.2">
      <c r="A357" s="188">
        <v>40843</v>
      </c>
      <c r="B357" s="395">
        <v>10.939</v>
      </c>
      <c r="C357" s="95">
        <f t="shared" si="92"/>
        <v>9.4707999999999988</v>
      </c>
      <c r="D357" s="95">
        <v>2.5</v>
      </c>
      <c r="E357" s="95">
        <v>1.7</v>
      </c>
      <c r="F357" s="387">
        <v>73.2</v>
      </c>
      <c r="G357" s="116">
        <f t="shared" si="93"/>
        <v>7.3200000000000001E-2</v>
      </c>
      <c r="H357" s="387">
        <v>595</v>
      </c>
      <c r="I357" s="387">
        <v>416.8</v>
      </c>
      <c r="J357" s="116">
        <f t="shared" si="99"/>
        <v>0.4168</v>
      </c>
      <c r="K357" s="116">
        <f t="shared" si="94"/>
        <v>0.59499999999999997</v>
      </c>
      <c r="L357" s="387">
        <v>0</v>
      </c>
      <c r="M357" s="95">
        <f t="shared" si="95"/>
        <v>0</v>
      </c>
      <c r="N357" s="123">
        <f t="shared" si="96"/>
        <v>0</v>
      </c>
      <c r="O357" s="164">
        <f t="shared" si="97"/>
        <v>0.8</v>
      </c>
      <c r="P357" s="95">
        <v>10.27</v>
      </c>
      <c r="Q357" s="178">
        <f t="shared" si="98"/>
        <v>0.87320000000000009</v>
      </c>
      <c r="R357" s="178">
        <f t="shared" si="91"/>
        <v>0.4168</v>
      </c>
      <c r="S357" s="182">
        <f t="shared" si="100"/>
        <v>1.29</v>
      </c>
      <c r="T357" s="11"/>
      <c r="U357" s="27"/>
    </row>
    <row r="358" spans="1:21" s="15" customFormat="1" ht="16.5" customHeight="1" x14ac:dyDescent="0.2">
      <c r="A358" s="188">
        <v>40844</v>
      </c>
      <c r="B358" s="396">
        <v>10.903</v>
      </c>
      <c r="C358" s="95">
        <f>B358-G358-K358-O358</f>
        <v>9.4242000000000008</v>
      </c>
      <c r="D358" s="95">
        <v>2.5</v>
      </c>
      <c r="E358" s="95">
        <v>1.7</v>
      </c>
      <c r="F358" s="389">
        <v>132.80000000000001</v>
      </c>
      <c r="G358" s="116">
        <f t="shared" si="93"/>
        <v>0.1328</v>
      </c>
      <c r="H358" s="389">
        <v>546</v>
      </c>
      <c r="I358" s="389">
        <v>0</v>
      </c>
      <c r="J358" s="116">
        <f t="shared" si="99"/>
        <v>0</v>
      </c>
      <c r="K358" s="116">
        <f t="shared" si="94"/>
        <v>0.54600000000000004</v>
      </c>
      <c r="L358" s="389">
        <v>0</v>
      </c>
      <c r="M358" s="95">
        <f t="shared" si="95"/>
        <v>0</v>
      </c>
      <c r="N358" s="123">
        <f t="shared" si="96"/>
        <v>0</v>
      </c>
      <c r="O358" s="164">
        <f>D358-E358</f>
        <v>0.8</v>
      </c>
      <c r="P358" s="95">
        <v>10.119999999999999</v>
      </c>
      <c r="Q358" s="178">
        <f>G358+N358+O358</f>
        <v>0.93280000000000007</v>
      </c>
      <c r="R358" s="178">
        <f t="shared" si="91"/>
        <v>0</v>
      </c>
      <c r="S358" s="182">
        <f t="shared" si="100"/>
        <v>0.93280000000000007</v>
      </c>
      <c r="T358" s="11"/>
      <c r="U358" s="27"/>
    </row>
    <row r="359" spans="1:21" s="15" customFormat="1" ht="16.5" customHeight="1" x14ac:dyDescent="0.2">
      <c r="A359" s="188">
        <v>40845</v>
      </c>
      <c r="B359" s="395">
        <v>11.622999999999999</v>
      </c>
      <c r="C359" s="95">
        <f>B359-G359-K359-O359</f>
        <v>10.131099999999998</v>
      </c>
      <c r="D359" s="95">
        <v>2.5</v>
      </c>
      <c r="E359" s="95">
        <v>1.7</v>
      </c>
      <c r="F359" s="387">
        <v>149.9</v>
      </c>
      <c r="G359" s="116">
        <f t="shared" si="93"/>
        <v>0.14990000000000001</v>
      </c>
      <c r="H359" s="387">
        <v>542</v>
      </c>
      <c r="I359" s="387">
        <v>984.2</v>
      </c>
      <c r="J359" s="116">
        <f t="shared" si="99"/>
        <v>0.98420000000000007</v>
      </c>
      <c r="K359" s="116">
        <f t="shared" si="94"/>
        <v>0.54200000000000004</v>
      </c>
      <c r="L359" s="387">
        <v>0</v>
      </c>
      <c r="M359" s="95">
        <f t="shared" si="95"/>
        <v>0</v>
      </c>
      <c r="N359" s="123">
        <f t="shared" si="96"/>
        <v>0</v>
      </c>
      <c r="O359" s="164">
        <f>D359-E359</f>
        <v>0.8</v>
      </c>
      <c r="P359" s="95">
        <v>9.89</v>
      </c>
      <c r="Q359" s="178">
        <f>G359+N359+O359</f>
        <v>0.94990000000000008</v>
      </c>
      <c r="R359" s="178">
        <f t="shared" si="91"/>
        <v>0.98420000000000007</v>
      </c>
      <c r="S359" s="182">
        <f t="shared" si="100"/>
        <v>1.9341000000000002</v>
      </c>
      <c r="T359" s="11"/>
      <c r="U359" s="27"/>
    </row>
    <row r="360" spans="1:21" s="15" customFormat="1" ht="16.5" customHeight="1" x14ac:dyDescent="0.2">
      <c r="A360" s="188">
        <v>40846</v>
      </c>
      <c r="B360" s="396">
        <v>10.641</v>
      </c>
      <c r="C360" s="95">
        <f>B360-G360-K360-O360</f>
        <v>9.0893999999999995</v>
      </c>
      <c r="D360" s="95">
        <v>2.5</v>
      </c>
      <c r="E360" s="95">
        <v>1.7</v>
      </c>
      <c r="F360" s="389">
        <v>145.6</v>
      </c>
      <c r="G360" s="116">
        <f t="shared" si="93"/>
        <v>0.14560000000000001</v>
      </c>
      <c r="H360" s="389">
        <v>606</v>
      </c>
      <c r="I360" s="389">
        <v>329.4</v>
      </c>
      <c r="J360" s="116">
        <f t="shared" si="99"/>
        <v>0.32939999999999997</v>
      </c>
      <c r="K360" s="116">
        <f t="shared" si="94"/>
        <v>0.60599999999999998</v>
      </c>
      <c r="L360" s="389">
        <v>0</v>
      </c>
      <c r="M360" s="95">
        <f t="shared" si="95"/>
        <v>0</v>
      </c>
      <c r="N360" s="123">
        <f t="shared" si="96"/>
        <v>0</v>
      </c>
      <c r="O360" s="164">
        <f>D360-E360</f>
        <v>0.8</v>
      </c>
      <c r="P360" s="95">
        <v>9.83</v>
      </c>
      <c r="Q360" s="178">
        <f>G360+N360+O360</f>
        <v>0.9456</v>
      </c>
      <c r="R360" s="178">
        <f t="shared" si="91"/>
        <v>0.32939999999999997</v>
      </c>
      <c r="S360" s="182">
        <f t="shared" si="100"/>
        <v>1.2749999999999999</v>
      </c>
      <c r="T360" s="11"/>
      <c r="U360" s="27"/>
    </row>
    <row r="361" spans="1:21" s="15" customFormat="1" ht="16.5" customHeight="1" thickBot="1" x14ac:dyDescent="0.25">
      <c r="A361" s="189">
        <v>40847</v>
      </c>
      <c r="B361" s="395">
        <v>11.589</v>
      </c>
      <c r="C361" s="153">
        <f t="shared" si="92"/>
        <v>10.0067</v>
      </c>
      <c r="D361" s="153">
        <v>2.5</v>
      </c>
      <c r="E361" s="153">
        <v>1.7</v>
      </c>
      <c r="F361" s="387">
        <v>176.3</v>
      </c>
      <c r="G361" s="152">
        <f t="shared" si="93"/>
        <v>0.17630000000000001</v>
      </c>
      <c r="H361" s="387">
        <v>606</v>
      </c>
      <c r="I361" s="387">
        <v>409.5</v>
      </c>
      <c r="J361" s="303">
        <f t="shared" si="99"/>
        <v>0.40949999999999998</v>
      </c>
      <c r="K361" s="152">
        <f t="shared" si="94"/>
        <v>0.60599999999999998</v>
      </c>
      <c r="L361" s="387">
        <v>0</v>
      </c>
      <c r="M361" s="153">
        <f t="shared" si="95"/>
        <v>0</v>
      </c>
      <c r="N361" s="156">
        <f t="shared" si="96"/>
        <v>0</v>
      </c>
      <c r="O361" s="169">
        <f t="shared" si="97"/>
        <v>0.8</v>
      </c>
      <c r="P361" s="153">
        <v>9.6199999999999992</v>
      </c>
      <c r="Q361" s="190">
        <f t="shared" si="98"/>
        <v>0.97630000000000006</v>
      </c>
      <c r="R361" s="190">
        <f t="shared" si="91"/>
        <v>0.40949999999999998</v>
      </c>
      <c r="S361" s="191">
        <f t="shared" si="100"/>
        <v>1.3858000000000001</v>
      </c>
      <c r="T361" s="11"/>
      <c r="U361" s="27"/>
    </row>
    <row r="362" spans="1:21" s="15" customFormat="1" ht="13.5" thickBot="1" x14ac:dyDescent="0.25">
      <c r="A362" s="171"/>
      <c r="B362" s="172"/>
      <c r="C362" s="246"/>
      <c r="D362" s="173"/>
      <c r="E362" s="173"/>
      <c r="F362" s="173"/>
      <c r="G362" s="173"/>
      <c r="H362" s="246"/>
      <c r="I362" s="246"/>
      <c r="J362" s="246"/>
      <c r="K362" s="246"/>
      <c r="L362" s="246"/>
      <c r="M362" s="246"/>
      <c r="N362" s="171"/>
      <c r="O362" s="173"/>
      <c r="P362" s="173"/>
      <c r="Q362" s="246"/>
      <c r="R362" s="246"/>
      <c r="S362" s="246"/>
      <c r="T362" s="11"/>
      <c r="U362" s="27"/>
    </row>
    <row r="363" spans="1:21" s="15" customFormat="1" ht="33" customHeight="1" x14ac:dyDescent="0.2">
      <c r="A363" s="422" t="s">
        <v>0</v>
      </c>
      <c r="B363" s="428" t="s">
        <v>5</v>
      </c>
      <c r="C363" s="422" t="s">
        <v>7</v>
      </c>
      <c r="D363" s="422" t="s">
        <v>9</v>
      </c>
      <c r="E363" s="422" t="s">
        <v>32</v>
      </c>
      <c r="F363" s="422" t="s">
        <v>12</v>
      </c>
      <c r="G363" s="422" t="s">
        <v>12</v>
      </c>
      <c r="H363" s="422" t="s">
        <v>11</v>
      </c>
      <c r="I363" s="243" t="s">
        <v>73</v>
      </c>
      <c r="J363" s="422" t="s">
        <v>82</v>
      </c>
      <c r="K363" s="422" t="s">
        <v>74</v>
      </c>
      <c r="L363" s="422" t="s">
        <v>15</v>
      </c>
      <c r="M363" s="422" t="s">
        <v>75</v>
      </c>
      <c r="N363" s="422" t="s">
        <v>76</v>
      </c>
      <c r="O363" s="431" t="s">
        <v>77</v>
      </c>
      <c r="P363" s="422" t="s">
        <v>78</v>
      </c>
      <c r="Q363" s="422" t="s">
        <v>79</v>
      </c>
      <c r="R363" s="422" t="s">
        <v>80</v>
      </c>
      <c r="S363" s="422" t="s">
        <v>81</v>
      </c>
      <c r="T363" s="11"/>
      <c r="U363" s="27"/>
    </row>
    <row r="364" spans="1:21" s="15" customFormat="1" ht="11.25" customHeight="1" x14ac:dyDescent="0.2">
      <c r="A364" s="423"/>
      <c r="B364" s="429"/>
      <c r="C364" s="423"/>
      <c r="D364" s="425"/>
      <c r="E364" s="425"/>
      <c r="F364" s="425"/>
      <c r="G364" s="425"/>
      <c r="H364" s="423"/>
      <c r="I364" s="248"/>
      <c r="J364" s="423"/>
      <c r="K364" s="423"/>
      <c r="L364" s="423"/>
      <c r="M364" s="423"/>
      <c r="N364" s="423"/>
      <c r="O364" s="432"/>
      <c r="P364" s="425"/>
      <c r="Q364" s="423"/>
      <c r="R364" s="423"/>
      <c r="S364" s="423"/>
      <c r="T364" s="11"/>
      <c r="U364" s="27"/>
    </row>
    <row r="365" spans="1:21" s="15" customFormat="1" ht="12" customHeight="1" thickBot="1" x14ac:dyDescent="0.25">
      <c r="A365" s="427"/>
      <c r="B365" s="430"/>
      <c r="C365" s="424"/>
      <c r="D365" s="426"/>
      <c r="E365" s="426"/>
      <c r="F365" s="426"/>
      <c r="G365" s="426"/>
      <c r="H365" s="424"/>
      <c r="I365" s="249"/>
      <c r="J365" s="424"/>
      <c r="K365" s="424"/>
      <c r="L365" s="424"/>
      <c r="M365" s="424"/>
      <c r="N365" s="427"/>
      <c r="O365" s="433"/>
      <c r="P365" s="426"/>
      <c r="Q365" s="424"/>
      <c r="R365" s="424"/>
      <c r="S365" s="424"/>
      <c r="T365" s="11"/>
      <c r="U365" s="27"/>
    </row>
    <row r="366" spans="1:21" s="15" customFormat="1" ht="16.5" customHeight="1" x14ac:dyDescent="0.2">
      <c r="A366" s="226">
        <v>40848</v>
      </c>
      <c r="B366" s="395">
        <v>11.782</v>
      </c>
      <c r="C366" s="94">
        <f>B366-G366-K366-O366</f>
        <v>10.3993</v>
      </c>
      <c r="D366" s="119">
        <v>2.2999999999999998</v>
      </c>
      <c r="E366" s="94">
        <v>1.6</v>
      </c>
      <c r="F366" s="387">
        <v>128.69999999999999</v>
      </c>
      <c r="G366" s="118">
        <f>F366/1000</f>
        <v>0.12869999999999998</v>
      </c>
      <c r="H366" s="387">
        <v>554</v>
      </c>
      <c r="I366" s="387">
        <v>584.79999999999995</v>
      </c>
      <c r="J366" s="118">
        <f>I366/1000</f>
        <v>0.58479999999999999</v>
      </c>
      <c r="K366" s="118">
        <f>H366/1000</f>
        <v>0.55400000000000005</v>
      </c>
      <c r="L366" s="387">
        <v>0</v>
      </c>
      <c r="M366" s="119">
        <f>L366/1000</f>
        <v>0</v>
      </c>
      <c r="N366" s="120">
        <f>M366*0.05</f>
        <v>0</v>
      </c>
      <c r="O366" s="161">
        <f>D366-E366</f>
        <v>0.69999999999999973</v>
      </c>
      <c r="P366" s="162">
        <v>10.48</v>
      </c>
      <c r="Q366" s="177">
        <f>G366+N366+O366</f>
        <v>0.82869999999999977</v>
      </c>
      <c r="R366" s="223">
        <f t="shared" ref="R366:R395" si="101">IF(J366&lt;N366, "0.00", J366-N366)</f>
        <v>0.58479999999999999</v>
      </c>
      <c r="S366" s="181">
        <f>Q366+R366</f>
        <v>1.4134999999999998</v>
      </c>
      <c r="T366" s="11"/>
      <c r="U366" s="27"/>
    </row>
    <row r="367" spans="1:21" s="15" customFormat="1" ht="16.5" customHeight="1" x14ac:dyDescent="0.2">
      <c r="A367" s="188">
        <v>40849</v>
      </c>
      <c r="B367" s="396">
        <v>11.458</v>
      </c>
      <c r="C367" s="95">
        <f t="shared" ref="C367:C395" si="102">B367-G367-K367-O367</f>
        <v>9.6067000000000018</v>
      </c>
      <c r="D367" s="95">
        <v>2.2999999999999998</v>
      </c>
      <c r="E367" s="95">
        <v>1.6</v>
      </c>
      <c r="F367" s="389">
        <v>153.30000000000001</v>
      </c>
      <c r="G367" s="116">
        <f t="shared" ref="G367:G395" si="103">F367/1000</f>
        <v>0.15330000000000002</v>
      </c>
      <c r="H367" s="389">
        <v>998</v>
      </c>
      <c r="I367" s="389">
        <v>558.5</v>
      </c>
      <c r="J367" s="116">
        <f t="shared" ref="J367:J395" si="104">I367/1000</f>
        <v>0.5585</v>
      </c>
      <c r="K367" s="116">
        <f t="shared" ref="K367:K395" si="105">H367/1000</f>
        <v>0.998</v>
      </c>
      <c r="L367" s="389">
        <v>0</v>
      </c>
      <c r="M367" s="95">
        <f t="shared" ref="M367:M395" si="106">L367/1000</f>
        <v>0</v>
      </c>
      <c r="N367" s="123">
        <f t="shared" ref="N367:N395" si="107">M367*0.05</f>
        <v>0</v>
      </c>
      <c r="O367" s="164">
        <f t="shared" ref="O367:O395" si="108">D367-E367</f>
        <v>0.69999999999999973</v>
      </c>
      <c r="P367" s="165">
        <v>10.029999999999999</v>
      </c>
      <c r="Q367" s="178">
        <f t="shared" ref="Q367:Q395" si="109">G367+N367+O367</f>
        <v>0.85329999999999973</v>
      </c>
      <c r="R367" s="178">
        <f t="shared" si="101"/>
        <v>0.5585</v>
      </c>
      <c r="S367" s="182">
        <f>Q367+R367</f>
        <v>1.4117999999999997</v>
      </c>
      <c r="T367" s="11"/>
      <c r="U367" s="27"/>
    </row>
    <row r="368" spans="1:21" s="15" customFormat="1" ht="16.5" customHeight="1" x14ac:dyDescent="0.2">
      <c r="A368" s="188">
        <v>40850</v>
      </c>
      <c r="B368" s="395">
        <v>11.747</v>
      </c>
      <c r="C368" s="95">
        <f t="shared" si="102"/>
        <v>9.9611000000000018</v>
      </c>
      <c r="D368" s="95">
        <v>2.2999999999999998</v>
      </c>
      <c r="E368" s="95">
        <v>1.6</v>
      </c>
      <c r="F368" s="387">
        <v>87.9</v>
      </c>
      <c r="G368" s="116">
        <f t="shared" si="103"/>
        <v>8.7900000000000006E-2</v>
      </c>
      <c r="H368" s="387">
        <v>998</v>
      </c>
      <c r="I368" s="387">
        <v>541.5</v>
      </c>
      <c r="J368" s="116">
        <f t="shared" si="104"/>
        <v>0.54149999999999998</v>
      </c>
      <c r="K368" s="116">
        <f t="shared" si="105"/>
        <v>0.998</v>
      </c>
      <c r="L368" s="387">
        <v>0</v>
      </c>
      <c r="M368" s="95">
        <f t="shared" si="106"/>
        <v>0</v>
      </c>
      <c r="N368" s="123">
        <f t="shared" si="107"/>
        <v>0</v>
      </c>
      <c r="O368" s="164">
        <f t="shared" si="108"/>
        <v>0.69999999999999973</v>
      </c>
      <c r="P368" s="165">
        <v>10.31</v>
      </c>
      <c r="Q368" s="178">
        <f t="shared" si="109"/>
        <v>0.78789999999999971</v>
      </c>
      <c r="R368" s="178">
        <f t="shared" si="101"/>
        <v>0.54149999999999998</v>
      </c>
      <c r="S368" s="182">
        <f t="shared" ref="S368:S395" si="110">Q368+R368</f>
        <v>1.3293999999999997</v>
      </c>
      <c r="T368" s="11"/>
      <c r="U368" s="27"/>
    </row>
    <row r="369" spans="1:21" s="15" customFormat="1" ht="16.5" customHeight="1" x14ac:dyDescent="0.2">
      <c r="A369" s="188">
        <v>40851</v>
      </c>
      <c r="B369" s="396">
        <v>11.16</v>
      </c>
      <c r="C369" s="95">
        <f t="shared" si="102"/>
        <v>9.8167000000000009</v>
      </c>
      <c r="D369" s="95">
        <v>2.2999999999999998</v>
      </c>
      <c r="E369" s="95">
        <v>1.6</v>
      </c>
      <c r="F369" s="389">
        <v>90.3</v>
      </c>
      <c r="G369" s="116">
        <f t="shared" si="103"/>
        <v>9.0299999999999991E-2</v>
      </c>
      <c r="H369" s="389">
        <v>553</v>
      </c>
      <c r="I369" s="389">
        <v>590.9</v>
      </c>
      <c r="J369" s="116">
        <f t="shared" si="104"/>
        <v>0.59089999999999998</v>
      </c>
      <c r="K369" s="116">
        <f t="shared" si="105"/>
        <v>0.55300000000000005</v>
      </c>
      <c r="L369" s="389">
        <v>0</v>
      </c>
      <c r="M369" s="95">
        <f t="shared" si="106"/>
        <v>0</v>
      </c>
      <c r="N369" s="123">
        <f t="shared" si="107"/>
        <v>0</v>
      </c>
      <c r="O369" s="164">
        <f t="shared" si="108"/>
        <v>0.69999999999999973</v>
      </c>
      <c r="P369" s="165">
        <v>11.38</v>
      </c>
      <c r="Q369" s="178">
        <f t="shared" si="109"/>
        <v>0.79029999999999978</v>
      </c>
      <c r="R369" s="178">
        <f t="shared" si="101"/>
        <v>0.59089999999999998</v>
      </c>
      <c r="S369" s="182">
        <f t="shared" si="110"/>
        <v>1.3811999999999998</v>
      </c>
      <c r="T369" s="11"/>
      <c r="U369" s="27"/>
    </row>
    <row r="370" spans="1:21" s="15" customFormat="1" ht="16.5" customHeight="1" x14ac:dyDescent="0.2">
      <c r="A370" s="188">
        <v>40852</v>
      </c>
      <c r="B370" s="395">
        <v>10.241</v>
      </c>
      <c r="C370" s="95">
        <f t="shared" si="102"/>
        <v>9.1046000000000014</v>
      </c>
      <c r="D370" s="95">
        <v>2.2999999999999998</v>
      </c>
      <c r="E370" s="95">
        <v>1.6</v>
      </c>
      <c r="F370" s="387">
        <v>134.4</v>
      </c>
      <c r="G370" s="116">
        <f t="shared" si="103"/>
        <v>0.13440000000000002</v>
      </c>
      <c r="H370" s="387">
        <v>302</v>
      </c>
      <c r="I370" s="387">
        <v>0</v>
      </c>
      <c r="J370" s="116">
        <f t="shared" si="104"/>
        <v>0</v>
      </c>
      <c r="K370" s="116">
        <f t="shared" si="105"/>
        <v>0.30199999999999999</v>
      </c>
      <c r="L370" s="387">
        <v>0</v>
      </c>
      <c r="M370" s="95">
        <f t="shared" si="106"/>
        <v>0</v>
      </c>
      <c r="N370" s="123">
        <f t="shared" si="107"/>
        <v>0</v>
      </c>
      <c r="O370" s="164">
        <f t="shared" si="108"/>
        <v>0.69999999999999973</v>
      </c>
      <c r="P370" s="165">
        <v>10.62</v>
      </c>
      <c r="Q370" s="178">
        <f t="shared" si="109"/>
        <v>0.83439999999999981</v>
      </c>
      <c r="R370" s="178">
        <f t="shared" si="101"/>
        <v>0</v>
      </c>
      <c r="S370" s="182">
        <f t="shared" si="110"/>
        <v>0.83439999999999981</v>
      </c>
      <c r="T370" s="11"/>
      <c r="U370" s="27"/>
    </row>
    <row r="371" spans="1:21" s="15" customFormat="1" ht="16.5" customHeight="1" x14ac:dyDescent="0.2">
      <c r="A371" s="188">
        <v>40853</v>
      </c>
      <c r="B371" s="396">
        <v>11.2</v>
      </c>
      <c r="C371" s="95">
        <f t="shared" si="102"/>
        <v>9.9329999999999998</v>
      </c>
      <c r="D371" s="95">
        <v>2.2999999999999998</v>
      </c>
      <c r="E371" s="95">
        <v>1.6</v>
      </c>
      <c r="F371" s="389">
        <v>111</v>
      </c>
      <c r="G371" s="116">
        <f t="shared" si="103"/>
        <v>0.111</v>
      </c>
      <c r="H371" s="389">
        <v>456</v>
      </c>
      <c r="I371" s="389">
        <v>546.70000000000005</v>
      </c>
      <c r="J371" s="116">
        <f t="shared" si="104"/>
        <v>0.54670000000000007</v>
      </c>
      <c r="K371" s="116">
        <f t="shared" si="105"/>
        <v>0.45600000000000002</v>
      </c>
      <c r="L371" s="389">
        <v>0</v>
      </c>
      <c r="M371" s="95">
        <f t="shared" si="106"/>
        <v>0</v>
      </c>
      <c r="N371" s="123">
        <f t="shared" si="107"/>
        <v>0</v>
      </c>
      <c r="O371" s="164">
        <f t="shared" si="108"/>
        <v>0.69999999999999973</v>
      </c>
      <c r="P371" s="165">
        <v>10.87</v>
      </c>
      <c r="Q371" s="178">
        <f t="shared" si="109"/>
        <v>0.81099999999999972</v>
      </c>
      <c r="R371" s="178">
        <f t="shared" si="101"/>
        <v>0.54670000000000007</v>
      </c>
      <c r="S371" s="182">
        <f t="shared" si="110"/>
        <v>1.3576999999999999</v>
      </c>
      <c r="T371" s="11"/>
      <c r="U371" s="27"/>
    </row>
    <row r="372" spans="1:21" s="15" customFormat="1" ht="16.5" customHeight="1" x14ac:dyDescent="0.2">
      <c r="A372" s="188">
        <v>40854</v>
      </c>
      <c r="B372" s="395">
        <v>11.051</v>
      </c>
      <c r="C372" s="95">
        <f t="shared" si="102"/>
        <v>9.7254000000000005</v>
      </c>
      <c r="D372" s="95">
        <v>2.2999999999999998</v>
      </c>
      <c r="E372" s="95">
        <v>1.6</v>
      </c>
      <c r="F372" s="387">
        <v>168.6</v>
      </c>
      <c r="G372" s="116">
        <f t="shared" si="103"/>
        <v>0.1686</v>
      </c>
      <c r="H372" s="387">
        <v>457</v>
      </c>
      <c r="I372" s="387">
        <v>328.6</v>
      </c>
      <c r="J372" s="116">
        <f t="shared" si="104"/>
        <v>0.3286</v>
      </c>
      <c r="K372" s="116">
        <f t="shared" si="105"/>
        <v>0.45700000000000002</v>
      </c>
      <c r="L372" s="387">
        <v>0</v>
      </c>
      <c r="M372" s="95">
        <f t="shared" si="106"/>
        <v>0</v>
      </c>
      <c r="N372" s="123">
        <f t="shared" si="107"/>
        <v>0</v>
      </c>
      <c r="O372" s="164">
        <f t="shared" si="108"/>
        <v>0.69999999999999973</v>
      </c>
      <c r="P372" s="165">
        <v>10.94</v>
      </c>
      <c r="Q372" s="178">
        <f t="shared" si="109"/>
        <v>0.86859999999999971</v>
      </c>
      <c r="R372" s="178">
        <f t="shared" si="101"/>
        <v>0.3286</v>
      </c>
      <c r="S372" s="182">
        <f t="shared" si="110"/>
        <v>1.1971999999999996</v>
      </c>
      <c r="T372" s="11"/>
      <c r="U372" s="27"/>
    </row>
    <row r="373" spans="1:21" s="15" customFormat="1" ht="16.5" customHeight="1" x14ac:dyDescent="0.2">
      <c r="A373" s="188">
        <v>40855</v>
      </c>
      <c r="B373" s="396">
        <v>10.752000000000001</v>
      </c>
      <c r="C373" s="95">
        <f t="shared" si="102"/>
        <v>9.6277000000000008</v>
      </c>
      <c r="D373" s="95">
        <v>2.2999999999999998</v>
      </c>
      <c r="E373" s="95">
        <v>1.6</v>
      </c>
      <c r="F373" s="389">
        <v>105.3</v>
      </c>
      <c r="G373" s="116">
        <f t="shared" si="103"/>
        <v>0.10529999999999999</v>
      </c>
      <c r="H373" s="389">
        <v>319</v>
      </c>
      <c r="I373" s="389">
        <v>136.80000000000001</v>
      </c>
      <c r="J373" s="116">
        <f t="shared" si="104"/>
        <v>0.1368</v>
      </c>
      <c r="K373" s="116">
        <f t="shared" si="105"/>
        <v>0.31900000000000001</v>
      </c>
      <c r="L373" s="389">
        <v>0</v>
      </c>
      <c r="M373" s="95">
        <f t="shared" si="106"/>
        <v>0</v>
      </c>
      <c r="N373" s="123">
        <f t="shared" si="107"/>
        <v>0</v>
      </c>
      <c r="O373" s="164">
        <f t="shared" si="108"/>
        <v>0.69999999999999973</v>
      </c>
      <c r="P373" s="165">
        <v>10.43</v>
      </c>
      <c r="Q373" s="178">
        <f t="shared" si="109"/>
        <v>0.80529999999999968</v>
      </c>
      <c r="R373" s="178">
        <f t="shared" si="101"/>
        <v>0.1368</v>
      </c>
      <c r="S373" s="182">
        <f t="shared" si="110"/>
        <v>0.94209999999999972</v>
      </c>
      <c r="T373" s="11"/>
      <c r="U373" s="27"/>
    </row>
    <row r="374" spans="1:21" s="15" customFormat="1" ht="16.5" customHeight="1" x14ac:dyDescent="0.2">
      <c r="A374" s="188">
        <v>40856</v>
      </c>
      <c r="B374" s="395">
        <v>11.792</v>
      </c>
      <c r="C374" s="95">
        <f t="shared" si="102"/>
        <v>10.312700000000001</v>
      </c>
      <c r="D374" s="95">
        <v>2.2999999999999998</v>
      </c>
      <c r="E374" s="95">
        <v>1.6</v>
      </c>
      <c r="F374" s="387">
        <v>160.30000000000001</v>
      </c>
      <c r="G374" s="116">
        <f t="shared" si="103"/>
        <v>0.1603</v>
      </c>
      <c r="H374" s="387">
        <v>619</v>
      </c>
      <c r="I374" s="387">
        <v>619.4</v>
      </c>
      <c r="J374" s="116">
        <f t="shared" si="104"/>
        <v>0.61939999999999995</v>
      </c>
      <c r="K374" s="116">
        <f t="shared" si="105"/>
        <v>0.61899999999999999</v>
      </c>
      <c r="L374" s="387">
        <v>0</v>
      </c>
      <c r="M374" s="95">
        <f t="shared" si="106"/>
        <v>0</v>
      </c>
      <c r="N374" s="123">
        <f t="shared" si="107"/>
        <v>0</v>
      </c>
      <c r="O374" s="164">
        <f t="shared" si="108"/>
        <v>0.69999999999999973</v>
      </c>
      <c r="P374" s="165">
        <v>10.45</v>
      </c>
      <c r="Q374" s="178">
        <f t="shared" si="109"/>
        <v>0.86029999999999973</v>
      </c>
      <c r="R374" s="178">
        <f t="shared" si="101"/>
        <v>0.61939999999999995</v>
      </c>
      <c r="S374" s="182">
        <f t="shared" si="110"/>
        <v>1.4796999999999998</v>
      </c>
      <c r="T374" s="11"/>
      <c r="U374" s="27"/>
    </row>
    <row r="375" spans="1:21" s="15" customFormat="1" ht="16.5" customHeight="1" x14ac:dyDescent="0.2">
      <c r="A375" s="188">
        <v>40857</v>
      </c>
      <c r="B375" s="396">
        <v>10.772</v>
      </c>
      <c r="C375" s="95">
        <f t="shared" si="102"/>
        <v>9.3064000000000018</v>
      </c>
      <c r="D375" s="95">
        <v>2.2999999999999998</v>
      </c>
      <c r="E375" s="95">
        <v>1.6</v>
      </c>
      <c r="F375" s="389">
        <v>146.6</v>
      </c>
      <c r="G375" s="116">
        <f t="shared" si="103"/>
        <v>0.14660000000000001</v>
      </c>
      <c r="H375" s="389">
        <v>619</v>
      </c>
      <c r="I375" s="389">
        <v>557.1</v>
      </c>
      <c r="J375" s="116">
        <f t="shared" si="104"/>
        <v>0.55710000000000004</v>
      </c>
      <c r="K375" s="116">
        <f t="shared" si="105"/>
        <v>0.61899999999999999</v>
      </c>
      <c r="L375" s="389">
        <v>0</v>
      </c>
      <c r="M375" s="95">
        <f t="shared" si="106"/>
        <v>0</v>
      </c>
      <c r="N375" s="123">
        <f t="shared" si="107"/>
        <v>0</v>
      </c>
      <c r="O375" s="164">
        <f t="shared" si="108"/>
        <v>0.69999999999999973</v>
      </c>
      <c r="P375" s="165">
        <v>10.36</v>
      </c>
      <c r="Q375" s="178">
        <f t="shared" si="109"/>
        <v>0.8465999999999998</v>
      </c>
      <c r="R375" s="178">
        <f t="shared" si="101"/>
        <v>0.55710000000000004</v>
      </c>
      <c r="S375" s="182">
        <f t="shared" si="110"/>
        <v>1.4036999999999997</v>
      </c>
      <c r="T375" s="11"/>
      <c r="U375" s="27"/>
    </row>
    <row r="376" spans="1:21" s="15" customFormat="1" ht="16.5" customHeight="1" x14ac:dyDescent="0.2">
      <c r="A376" s="188">
        <v>40858</v>
      </c>
      <c r="B376" s="395">
        <v>10.589</v>
      </c>
      <c r="C376" s="95">
        <f t="shared" si="102"/>
        <v>9.2007000000000012</v>
      </c>
      <c r="D376" s="95">
        <v>2.2999999999999998</v>
      </c>
      <c r="E376" s="95">
        <v>1.6</v>
      </c>
      <c r="F376" s="387">
        <v>146.30000000000001</v>
      </c>
      <c r="G376" s="116">
        <f t="shared" si="103"/>
        <v>0.14630000000000001</v>
      </c>
      <c r="H376" s="387">
        <v>542</v>
      </c>
      <c r="I376" s="387">
        <v>569.4</v>
      </c>
      <c r="J376" s="116">
        <f t="shared" si="104"/>
        <v>0.56940000000000002</v>
      </c>
      <c r="K376" s="116">
        <f t="shared" si="105"/>
        <v>0.54200000000000004</v>
      </c>
      <c r="L376" s="387">
        <v>0</v>
      </c>
      <c r="M376" s="95">
        <f t="shared" si="106"/>
        <v>0</v>
      </c>
      <c r="N376" s="123">
        <f t="shared" si="107"/>
        <v>0</v>
      </c>
      <c r="O376" s="164">
        <f t="shared" si="108"/>
        <v>0.69999999999999973</v>
      </c>
      <c r="P376" s="165">
        <v>10.1</v>
      </c>
      <c r="Q376" s="178">
        <f t="shared" si="109"/>
        <v>0.84629999999999972</v>
      </c>
      <c r="R376" s="178">
        <f t="shared" si="101"/>
        <v>0.56940000000000002</v>
      </c>
      <c r="S376" s="182">
        <f t="shared" si="110"/>
        <v>1.4156999999999997</v>
      </c>
      <c r="T376" s="11"/>
      <c r="U376" s="27"/>
    </row>
    <row r="377" spans="1:21" s="15" customFormat="1" ht="16.5" customHeight="1" x14ac:dyDescent="0.2">
      <c r="A377" s="188">
        <v>40859</v>
      </c>
      <c r="B377" s="396">
        <v>12.356999999999999</v>
      </c>
      <c r="C377" s="95">
        <f t="shared" si="102"/>
        <v>10.7813</v>
      </c>
      <c r="D377" s="95">
        <v>2.2999999999999998</v>
      </c>
      <c r="E377" s="95">
        <v>1.6</v>
      </c>
      <c r="F377" s="389">
        <v>121.7</v>
      </c>
      <c r="G377" s="116">
        <f t="shared" si="103"/>
        <v>0.1217</v>
      </c>
      <c r="H377" s="389">
        <v>754</v>
      </c>
      <c r="I377" s="389">
        <v>848</v>
      </c>
      <c r="J377" s="116">
        <f t="shared" si="104"/>
        <v>0.84799999999999998</v>
      </c>
      <c r="K377" s="116">
        <f t="shared" si="105"/>
        <v>0.754</v>
      </c>
      <c r="L377" s="389">
        <v>0</v>
      </c>
      <c r="M377" s="95">
        <f t="shared" si="106"/>
        <v>0</v>
      </c>
      <c r="N377" s="123">
        <f t="shared" si="107"/>
        <v>0</v>
      </c>
      <c r="O377" s="164">
        <f t="shared" si="108"/>
        <v>0.69999999999999973</v>
      </c>
      <c r="P377" s="165">
        <v>9.7899999999999991</v>
      </c>
      <c r="Q377" s="178">
        <f t="shared" si="109"/>
        <v>0.82169999999999976</v>
      </c>
      <c r="R377" s="178">
        <f t="shared" si="101"/>
        <v>0.84799999999999998</v>
      </c>
      <c r="S377" s="182">
        <f t="shared" si="110"/>
        <v>1.6696999999999997</v>
      </c>
      <c r="T377" s="11"/>
      <c r="U377" s="27"/>
    </row>
    <row r="378" spans="1:21" s="15" customFormat="1" ht="16.5" customHeight="1" x14ac:dyDescent="0.2">
      <c r="A378" s="188">
        <v>40860</v>
      </c>
      <c r="B378" s="395">
        <v>11.082000000000001</v>
      </c>
      <c r="C378" s="95">
        <f t="shared" si="102"/>
        <v>9.527000000000001</v>
      </c>
      <c r="D378" s="95">
        <v>2.2999999999999998</v>
      </c>
      <c r="E378" s="95">
        <v>1.6</v>
      </c>
      <c r="F378" s="387">
        <v>101</v>
      </c>
      <c r="G378" s="116">
        <f t="shared" si="103"/>
        <v>0.10100000000000001</v>
      </c>
      <c r="H378" s="387">
        <v>754</v>
      </c>
      <c r="I378" s="387">
        <v>361.4</v>
      </c>
      <c r="J378" s="116">
        <f t="shared" si="104"/>
        <v>0.3614</v>
      </c>
      <c r="K378" s="116">
        <f t="shared" si="105"/>
        <v>0.754</v>
      </c>
      <c r="L378" s="387">
        <v>0</v>
      </c>
      <c r="M378" s="95">
        <f t="shared" si="106"/>
        <v>0</v>
      </c>
      <c r="N378" s="123">
        <f t="shared" si="107"/>
        <v>0</v>
      </c>
      <c r="O378" s="164">
        <f t="shared" si="108"/>
        <v>0.69999999999999973</v>
      </c>
      <c r="P378" s="165">
        <v>9.6999999999999993</v>
      </c>
      <c r="Q378" s="178">
        <f t="shared" si="109"/>
        <v>0.80099999999999971</v>
      </c>
      <c r="R378" s="178">
        <f t="shared" si="101"/>
        <v>0.3614</v>
      </c>
      <c r="S378" s="182">
        <f t="shared" si="110"/>
        <v>1.1623999999999997</v>
      </c>
      <c r="T378" s="11"/>
      <c r="U378" s="27"/>
    </row>
    <row r="379" spans="1:21" s="15" customFormat="1" ht="16.5" customHeight="1" x14ac:dyDescent="0.2">
      <c r="A379" s="188">
        <v>40861</v>
      </c>
      <c r="B379" s="396">
        <v>10.917999999999999</v>
      </c>
      <c r="C379" s="95">
        <f t="shared" si="102"/>
        <v>9.7036999999999995</v>
      </c>
      <c r="D379" s="95">
        <v>2.2999999999999998</v>
      </c>
      <c r="E379" s="95">
        <v>1.6</v>
      </c>
      <c r="F379" s="389">
        <v>104.3</v>
      </c>
      <c r="G379" s="116">
        <f t="shared" si="103"/>
        <v>0.1043</v>
      </c>
      <c r="H379" s="389">
        <v>410</v>
      </c>
      <c r="I379" s="389">
        <v>289.89999999999998</v>
      </c>
      <c r="J379" s="116">
        <f t="shared" si="104"/>
        <v>0.28989999999999999</v>
      </c>
      <c r="K379" s="116">
        <f t="shared" si="105"/>
        <v>0.41</v>
      </c>
      <c r="L379" s="389">
        <v>0</v>
      </c>
      <c r="M379" s="95">
        <f t="shared" si="106"/>
        <v>0</v>
      </c>
      <c r="N379" s="123">
        <f t="shared" si="107"/>
        <v>0</v>
      </c>
      <c r="O379" s="164">
        <f t="shared" si="108"/>
        <v>0.69999999999999973</v>
      </c>
      <c r="P379" s="165">
        <v>9.9600000000000009</v>
      </c>
      <c r="Q379" s="178">
        <f t="shared" si="109"/>
        <v>0.80429999999999979</v>
      </c>
      <c r="R379" s="178">
        <f t="shared" si="101"/>
        <v>0.28989999999999999</v>
      </c>
      <c r="S379" s="182">
        <f t="shared" si="110"/>
        <v>1.0941999999999998</v>
      </c>
      <c r="T379" s="11"/>
      <c r="U379" s="27"/>
    </row>
    <row r="380" spans="1:21" s="15" customFormat="1" ht="16.5" customHeight="1" x14ac:dyDescent="0.2">
      <c r="A380" s="188">
        <v>40862</v>
      </c>
      <c r="B380" s="395">
        <v>10.433</v>
      </c>
      <c r="C380" s="95">
        <f t="shared" si="102"/>
        <v>9.2066000000000017</v>
      </c>
      <c r="D380" s="95">
        <v>2.2999999999999998</v>
      </c>
      <c r="E380" s="95">
        <v>1.6</v>
      </c>
      <c r="F380" s="387">
        <v>118.4</v>
      </c>
      <c r="G380" s="116">
        <f t="shared" si="103"/>
        <v>0.11840000000000001</v>
      </c>
      <c r="H380" s="387">
        <v>408</v>
      </c>
      <c r="I380" s="387">
        <v>184.4</v>
      </c>
      <c r="J380" s="116">
        <f t="shared" si="104"/>
        <v>0.18440000000000001</v>
      </c>
      <c r="K380" s="116">
        <f t="shared" si="105"/>
        <v>0.40799999999999997</v>
      </c>
      <c r="L380" s="387">
        <v>0</v>
      </c>
      <c r="M380" s="95">
        <f t="shared" si="106"/>
        <v>0</v>
      </c>
      <c r="N380" s="123">
        <f t="shared" si="107"/>
        <v>0</v>
      </c>
      <c r="O380" s="164">
        <f t="shared" si="108"/>
        <v>0.69999999999999973</v>
      </c>
      <c r="P380" s="165">
        <v>10.23</v>
      </c>
      <c r="Q380" s="178">
        <f t="shared" si="109"/>
        <v>0.81839999999999979</v>
      </c>
      <c r="R380" s="178">
        <f t="shared" si="101"/>
        <v>0.18440000000000001</v>
      </c>
      <c r="S380" s="182">
        <f t="shared" si="110"/>
        <v>1.0027999999999997</v>
      </c>
      <c r="T380" s="11"/>
      <c r="U380" s="27"/>
    </row>
    <row r="381" spans="1:21" s="15" customFormat="1" ht="16.5" customHeight="1" x14ac:dyDescent="0.2">
      <c r="A381" s="188">
        <v>40863</v>
      </c>
      <c r="B381" s="396">
        <v>10.935</v>
      </c>
      <c r="C381" s="95">
        <f t="shared" si="102"/>
        <v>9.4728000000000012</v>
      </c>
      <c r="D381" s="95">
        <v>2.2999999999999998</v>
      </c>
      <c r="E381" s="95">
        <v>1.6</v>
      </c>
      <c r="F381" s="389">
        <v>173.2</v>
      </c>
      <c r="G381" s="116">
        <f t="shared" si="103"/>
        <v>0.17319999999999999</v>
      </c>
      <c r="H381" s="389">
        <v>589</v>
      </c>
      <c r="I381" s="389">
        <v>399.8</v>
      </c>
      <c r="J381" s="116">
        <f t="shared" si="104"/>
        <v>0.39979999999999999</v>
      </c>
      <c r="K381" s="116">
        <f t="shared" si="105"/>
        <v>0.58899999999999997</v>
      </c>
      <c r="L381" s="389">
        <v>0</v>
      </c>
      <c r="M381" s="95">
        <f t="shared" si="106"/>
        <v>0</v>
      </c>
      <c r="N381" s="123">
        <f t="shared" si="107"/>
        <v>0</v>
      </c>
      <c r="O381" s="164">
        <f t="shared" si="108"/>
        <v>0.69999999999999973</v>
      </c>
      <c r="P381" s="165">
        <v>10.08</v>
      </c>
      <c r="Q381" s="178">
        <f t="shared" si="109"/>
        <v>0.87319999999999975</v>
      </c>
      <c r="R381" s="178">
        <f t="shared" si="101"/>
        <v>0.39979999999999999</v>
      </c>
      <c r="S381" s="182">
        <f t="shared" si="110"/>
        <v>1.2729999999999997</v>
      </c>
      <c r="T381" s="11"/>
      <c r="U381" s="27"/>
    </row>
    <row r="382" spans="1:21" s="15" customFormat="1" ht="16.5" customHeight="1" x14ac:dyDescent="0.2">
      <c r="A382" s="188">
        <v>40864</v>
      </c>
      <c r="B382" s="395">
        <v>10.968999999999999</v>
      </c>
      <c r="C382" s="95">
        <f t="shared" si="102"/>
        <v>9.5621999999999989</v>
      </c>
      <c r="D382" s="95">
        <v>2.2999999999999998</v>
      </c>
      <c r="E382" s="95">
        <v>1.6</v>
      </c>
      <c r="F382" s="387">
        <v>117.8</v>
      </c>
      <c r="G382" s="116">
        <f t="shared" si="103"/>
        <v>0.1178</v>
      </c>
      <c r="H382" s="387">
        <v>589</v>
      </c>
      <c r="I382" s="387">
        <v>418.4</v>
      </c>
      <c r="J382" s="116">
        <f t="shared" si="104"/>
        <v>0.41839999999999999</v>
      </c>
      <c r="K382" s="116">
        <f t="shared" si="105"/>
        <v>0.58899999999999997</v>
      </c>
      <c r="L382" s="387">
        <v>0</v>
      </c>
      <c r="M382" s="95">
        <f t="shared" si="106"/>
        <v>0</v>
      </c>
      <c r="N382" s="123">
        <f t="shared" si="107"/>
        <v>0</v>
      </c>
      <c r="O382" s="164">
        <f t="shared" si="108"/>
        <v>0.69999999999999973</v>
      </c>
      <c r="P382" s="165">
        <v>10.199999999999999</v>
      </c>
      <c r="Q382" s="178">
        <f t="shared" si="109"/>
        <v>0.81779999999999975</v>
      </c>
      <c r="R382" s="178">
        <f t="shared" si="101"/>
        <v>0.41839999999999999</v>
      </c>
      <c r="S382" s="182">
        <f t="shared" si="110"/>
        <v>1.2361999999999997</v>
      </c>
      <c r="T382" s="11"/>
      <c r="U382" s="27"/>
    </row>
    <row r="383" spans="1:21" s="15" customFormat="1" ht="16.5" customHeight="1" x14ac:dyDescent="0.2">
      <c r="A383" s="188">
        <v>40865</v>
      </c>
      <c r="B383" s="396">
        <v>11.076000000000001</v>
      </c>
      <c r="C383" s="95">
        <f t="shared" si="102"/>
        <v>9.6528000000000009</v>
      </c>
      <c r="D383" s="95">
        <v>2.2999999999999998</v>
      </c>
      <c r="E383" s="95">
        <v>1.6</v>
      </c>
      <c r="F383" s="389">
        <v>133.19999999999999</v>
      </c>
      <c r="G383" s="116">
        <f t="shared" si="103"/>
        <v>0.13319999999999999</v>
      </c>
      <c r="H383" s="389">
        <v>590</v>
      </c>
      <c r="I383" s="389">
        <v>681.8</v>
      </c>
      <c r="J383" s="116">
        <f t="shared" si="104"/>
        <v>0.68179999999999996</v>
      </c>
      <c r="K383" s="116">
        <f t="shared" si="105"/>
        <v>0.59</v>
      </c>
      <c r="L383" s="389">
        <v>0</v>
      </c>
      <c r="M383" s="95">
        <f t="shared" si="106"/>
        <v>0</v>
      </c>
      <c r="N383" s="123">
        <f t="shared" si="107"/>
        <v>0</v>
      </c>
      <c r="O383" s="164">
        <f t="shared" si="108"/>
        <v>0.69999999999999973</v>
      </c>
      <c r="P383" s="165">
        <v>9.5399999999999991</v>
      </c>
      <c r="Q383" s="178">
        <f t="shared" si="109"/>
        <v>0.83319999999999972</v>
      </c>
      <c r="R383" s="178">
        <f t="shared" si="101"/>
        <v>0.68179999999999996</v>
      </c>
      <c r="S383" s="182">
        <f t="shared" si="110"/>
        <v>1.5149999999999997</v>
      </c>
      <c r="T383" s="11"/>
      <c r="U383" s="27"/>
    </row>
    <row r="384" spans="1:21" s="15" customFormat="1" ht="16.5" customHeight="1" x14ac:dyDescent="0.2">
      <c r="A384" s="188">
        <v>40866</v>
      </c>
      <c r="B384" s="395">
        <v>11.817</v>
      </c>
      <c r="C384" s="95">
        <f t="shared" si="102"/>
        <v>10.4091</v>
      </c>
      <c r="D384" s="95">
        <v>2.2999999999999998</v>
      </c>
      <c r="E384" s="95">
        <v>1.6</v>
      </c>
      <c r="F384" s="387">
        <v>117.9</v>
      </c>
      <c r="G384" s="116">
        <f t="shared" si="103"/>
        <v>0.1179</v>
      </c>
      <c r="H384" s="387">
        <v>590</v>
      </c>
      <c r="I384" s="387">
        <v>792.1</v>
      </c>
      <c r="J384" s="116">
        <f t="shared" si="104"/>
        <v>0.79210000000000003</v>
      </c>
      <c r="K384" s="116">
        <f t="shared" si="105"/>
        <v>0.59</v>
      </c>
      <c r="L384" s="387">
        <v>0</v>
      </c>
      <c r="M384" s="95">
        <f t="shared" si="106"/>
        <v>0</v>
      </c>
      <c r="N384" s="123">
        <f t="shared" si="107"/>
        <v>0</v>
      </c>
      <c r="O384" s="164">
        <f t="shared" si="108"/>
        <v>0.69999999999999973</v>
      </c>
      <c r="P384" s="165">
        <v>9.74</v>
      </c>
      <c r="Q384" s="178">
        <f t="shared" si="109"/>
        <v>0.81789999999999974</v>
      </c>
      <c r="R384" s="178">
        <f t="shared" si="101"/>
        <v>0.79210000000000003</v>
      </c>
      <c r="S384" s="182">
        <f t="shared" si="110"/>
        <v>1.6099999999999999</v>
      </c>
      <c r="T384" s="11"/>
      <c r="U384" s="27"/>
    </row>
    <row r="385" spans="1:21" s="15" customFormat="1" ht="16.5" customHeight="1" x14ac:dyDescent="0.2">
      <c r="A385" s="188">
        <v>40867</v>
      </c>
      <c r="B385" s="396">
        <v>10.840999999999999</v>
      </c>
      <c r="C385" s="95">
        <f t="shared" si="102"/>
        <v>9.5645000000000007</v>
      </c>
      <c r="D385" s="95">
        <v>2.2999999999999998</v>
      </c>
      <c r="E385" s="95">
        <v>1.6</v>
      </c>
      <c r="F385" s="389">
        <v>165.5</v>
      </c>
      <c r="G385" s="116">
        <f t="shared" si="103"/>
        <v>0.16550000000000001</v>
      </c>
      <c r="H385" s="389">
        <v>411</v>
      </c>
      <c r="I385" s="389">
        <v>278</v>
      </c>
      <c r="J385" s="116">
        <f t="shared" si="104"/>
        <v>0.27800000000000002</v>
      </c>
      <c r="K385" s="116">
        <f t="shared" si="105"/>
        <v>0.41099999999999998</v>
      </c>
      <c r="L385" s="389">
        <v>0</v>
      </c>
      <c r="M385" s="95">
        <f t="shared" si="106"/>
        <v>0</v>
      </c>
      <c r="N385" s="123">
        <f t="shared" si="107"/>
        <v>0</v>
      </c>
      <c r="O385" s="164">
        <f t="shared" si="108"/>
        <v>0.69999999999999973</v>
      </c>
      <c r="P385" s="165">
        <v>9.84</v>
      </c>
      <c r="Q385" s="178">
        <f t="shared" si="109"/>
        <v>0.86549999999999971</v>
      </c>
      <c r="R385" s="178">
        <f t="shared" si="101"/>
        <v>0.27800000000000002</v>
      </c>
      <c r="S385" s="182">
        <f t="shared" si="110"/>
        <v>1.1434999999999997</v>
      </c>
      <c r="T385" s="11"/>
      <c r="U385" s="27"/>
    </row>
    <row r="386" spans="1:21" s="15" customFormat="1" ht="16.5" customHeight="1" x14ac:dyDescent="0.2">
      <c r="A386" s="188">
        <v>40868</v>
      </c>
      <c r="B386" s="395">
        <v>10.009</v>
      </c>
      <c r="C386" s="95">
        <f t="shared" si="102"/>
        <v>8.7508000000000017</v>
      </c>
      <c r="D386" s="95">
        <v>2.2999999999999998</v>
      </c>
      <c r="E386" s="95">
        <v>1.6</v>
      </c>
      <c r="F386" s="387">
        <v>148.19999999999999</v>
      </c>
      <c r="G386" s="116">
        <f t="shared" si="103"/>
        <v>0.1482</v>
      </c>
      <c r="H386" s="387">
        <v>410</v>
      </c>
      <c r="I386" s="387">
        <v>381.1</v>
      </c>
      <c r="J386" s="116">
        <f t="shared" si="104"/>
        <v>0.38110000000000005</v>
      </c>
      <c r="K386" s="116">
        <f t="shared" si="105"/>
        <v>0.41</v>
      </c>
      <c r="L386" s="387">
        <v>0</v>
      </c>
      <c r="M386" s="95">
        <f t="shared" si="106"/>
        <v>0</v>
      </c>
      <c r="N386" s="123">
        <f t="shared" si="107"/>
        <v>0</v>
      </c>
      <c r="O386" s="164">
        <f t="shared" si="108"/>
        <v>0.69999999999999973</v>
      </c>
      <c r="P386" s="165">
        <v>9.44</v>
      </c>
      <c r="Q386" s="178">
        <f t="shared" si="109"/>
        <v>0.84819999999999973</v>
      </c>
      <c r="R386" s="178">
        <f t="shared" si="101"/>
        <v>0.38110000000000005</v>
      </c>
      <c r="S386" s="182">
        <f t="shared" si="110"/>
        <v>1.2292999999999998</v>
      </c>
      <c r="T386" s="11"/>
      <c r="U386" s="27"/>
    </row>
    <row r="387" spans="1:21" s="15" customFormat="1" ht="16.5" customHeight="1" x14ac:dyDescent="0.2">
      <c r="A387" s="188">
        <v>40869</v>
      </c>
      <c r="B387" s="396">
        <v>9.1189999999999998</v>
      </c>
      <c r="C387" s="95">
        <f t="shared" si="102"/>
        <v>7.9097000000000008</v>
      </c>
      <c r="D387" s="95">
        <v>2.2999999999999998</v>
      </c>
      <c r="E387" s="95">
        <v>1.6</v>
      </c>
      <c r="F387" s="389">
        <v>99.3</v>
      </c>
      <c r="G387" s="116">
        <f t="shared" si="103"/>
        <v>9.9299999999999999E-2</v>
      </c>
      <c r="H387" s="389">
        <v>410</v>
      </c>
      <c r="I387" s="389">
        <v>179.9</v>
      </c>
      <c r="J387" s="116">
        <f t="shared" si="104"/>
        <v>0.1799</v>
      </c>
      <c r="K387" s="116">
        <f t="shared" si="105"/>
        <v>0.41</v>
      </c>
      <c r="L387" s="389">
        <v>0</v>
      </c>
      <c r="M387" s="95">
        <f t="shared" si="106"/>
        <v>0</v>
      </c>
      <c r="N387" s="123">
        <f t="shared" si="107"/>
        <v>0</v>
      </c>
      <c r="O387" s="164">
        <f t="shared" si="108"/>
        <v>0.69999999999999973</v>
      </c>
      <c r="P387" s="165">
        <v>9.5399999999999991</v>
      </c>
      <c r="Q387" s="178">
        <f t="shared" si="109"/>
        <v>0.79929999999999968</v>
      </c>
      <c r="R387" s="178">
        <f t="shared" si="101"/>
        <v>0.1799</v>
      </c>
      <c r="S387" s="182">
        <f t="shared" si="110"/>
        <v>0.97919999999999963</v>
      </c>
      <c r="T387" s="11"/>
      <c r="U387" s="27"/>
    </row>
    <row r="388" spans="1:21" s="15" customFormat="1" ht="16.5" customHeight="1" x14ac:dyDescent="0.2">
      <c r="A388" s="188">
        <v>40870</v>
      </c>
      <c r="B388" s="395">
        <v>10.041</v>
      </c>
      <c r="C388" s="95">
        <f t="shared" si="102"/>
        <v>8.6557000000000013</v>
      </c>
      <c r="D388" s="95">
        <v>2.2999999999999998</v>
      </c>
      <c r="E388" s="95">
        <v>1.6</v>
      </c>
      <c r="F388" s="387">
        <v>143.30000000000001</v>
      </c>
      <c r="G388" s="116">
        <f t="shared" si="103"/>
        <v>0.14330000000000001</v>
      </c>
      <c r="H388" s="387">
        <v>542</v>
      </c>
      <c r="I388" s="387">
        <v>556.6</v>
      </c>
      <c r="J388" s="116">
        <f t="shared" si="104"/>
        <v>0.55659999999999998</v>
      </c>
      <c r="K388" s="116">
        <f t="shared" si="105"/>
        <v>0.54200000000000004</v>
      </c>
      <c r="L388" s="387">
        <v>0</v>
      </c>
      <c r="M388" s="95">
        <f t="shared" si="106"/>
        <v>0</v>
      </c>
      <c r="N388" s="123">
        <f t="shared" si="107"/>
        <v>0</v>
      </c>
      <c r="O388" s="164">
        <f t="shared" si="108"/>
        <v>0.69999999999999973</v>
      </c>
      <c r="P388" s="165">
        <v>10.74</v>
      </c>
      <c r="Q388" s="178">
        <f t="shared" si="109"/>
        <v>0.84329999999999972</v>
      </c>
      <c r="R388" s="178">
        <f t="shared" si="101"/>
        <v>0.55659999999999998</v>
      </c>
      <c r="S388" s="182">
        <f t="shared" si="110"/>
        <v>1.3998999999999997</v>
      </c>
      <c r="T388" s="11"/>
      <c r="U388" s="27"/>
    </row>
    <row r="389" spans="1:21" s="15" customFormat="1" ht="16.5" customHeight="1" x14ac:dyDescent="0.2">
      <c r="A389" s="188">
        <v>40871</v>
      </c>
      <c r="B389" s="396">
        <v>10.917999999999999</v>
      </c>
      <c r="C389" s="95">
        <f t="shared" si="102"/>
        <v>9.5528999999999993</v>
      </c>
      <c r="D389" s="95">
        <v>2.2999999999999998</v>
      </c>
      <c r="E389" s="95">
        <v>1.6</v>
      </c>
      <c r="F389" s="389">
        <v>120.1</v>
      </c>
      <c r="G389" s="116">
        <f t="shared" si="103"/>
        <v>0.1201</v>
      </c>
      <c r="H389" s="389">
        <v>545</v>
      </c>
      <c r="I389" s="389">
        <v>627.6</v>
      </c>
      <c r="J389" s="116">
        <f t="shared" si="104"/>
        <v>0.62760000000000005</v>
      </c>
      <c r="K389" s="116">
        <f t="shared" si="105"/>
        <v>0.54500000000000004</v>
      </c>
      <c r="L389" s="389">
        <v>0</v>
      </c>
      <c r="M389" s="95">
        <f t="shared" si="106"/>
        <v>0</v>
      </c>
      <c r="N389" s="123">
        <f t="shared" si="107"/>
        <v>0</v>
      </c>
      <c r="O389" s="164">
        <f t="shared" si="108"/>
        <v>0.69999999999999973</v>
      </c>
      <c r="P389" s="165">
        <v>8.94</v>
      </c>
      <c r="Q389" s="178">
        <f t="shared" si="109"/>
        <v>0.82009999999999972</v>
      </c>
      <c r="R389" s="178">
        <f t="shared" si="101"/>
        <v>0.62760000000000005</v>
      </c>
      <c r="S389" s="182">
        <f t="shared" si="110"/>
        <v>1.4476999999999998</v>
      </c>
      <c r="T389" s="11"/>
      <c r="U389" s="27"/>
    </row>
    <row r="390" spans="1:21" s="15" customFormat="1" ht="16.5" customHeight="1" x14ac:dyDescent="0.2">
      <c r="A390" s="188">
        <v>40872</v>
      </c>
      <c r="B390" s="395">
        <v>10.082000000000001</v>
      </c>
      <c r="C390" s="95">
        <f t="shared" si="102"/>
        <v>8.7060000000000013</v>
      </c>
      <c r="D390" s="95">
        <v>2.2999999999999998</v>
      </c>
      <c r="E390" s="95">
        <v>1.6</v>
      </c>
      <c r="F390" s="387">
        <v>131</v>
      </c>
      <c r="G390" s="116">
        <f t="shared" si="103"/>
        <v>0.13100000000000001</v>
      </c>
      <c r="H390" s="387">
        <v>545</v>
      </c>
      <c r="I390" s="387">
        <v>545.5</v>
      </c>
      <c r="J390" s="116">
        <f t="shared" si="104"/>
        <v>0.54549999999999998</v>
      </c>
      <c r="K390" s="116">
        <f t="shared" si="105"/>
        <v>0.54500000000000004</v>
      </c>
      <c r="L390" s="387">
        <v>0</v>
      </c>
      <c r="M390" s="95">
        <f t="shared" si="106"/>
        <v>0</v>
      </c>
      <c r="N390" s="123">
        <f t="shared" si="107"/>
        <v>0</v>
      </c>
      <c r="O390" s="164">
        <f t="shared" si="108"/>
        <v>0.69999999999999973</v>
      </c>
      <c r="P390" s="165">
        <v>8.39</v>
      </c>
      <c r="Q390" s="178">
        <f t="shared" si="109"/>
        <v>0.83099999999999974</v>
      </c>
      <c r="R390" s="178">
        <f t="shared" si="101"/>
        <v>0.54549999999999998</v>
      </c>
      <c r="S390" s="182">
        <f t="shared" si="110"/>
        <v>1.3764999999999996</v>
      </c>
      <c r="T390" s="11"/>
      <c r="U390" s="27"/>
    </row>
    <row r="391" spans="1:21" s="15" customFormat="1" ht="16.5" customHeight="1" x14ac:dyDescent="0.2">
      <c r="A391" s="188">
        <v>40873</v>
      </c>
      <c r="B391" s="396">
        <v>12.069000000000001</v>
      </c>
      <c r="C391" s="95">
        <f t="shared" si="102"/>
        <v>10.598400000000002</v>
      </c>
      <c r="D391" s="95">
        <v>2.2999999999999998</v>
      </c>
      <c r="E391" s="95">
        <v>1.6</v>
      </c>
      <c r="F391" s="389">
        <v>160.6</v>
      </c>
      <c r="G391" s="116">
        <f t="shared" si="103"/>
        <v>0.16059999999999999</v>
      </c>
      <c r="H391" s="389">
        <v>610</v>
      </c>
      <c r="I391" s="389">
        <v>1055.7</v>
      </c>
      <c r="J391" s="116">
        <f t="shared" si="104"/>
        <v>1.0557000000000001</v>
      </c>
      <c r="K391" s="116">
        <f t="shared" si="105"/>
        <v>0.61</v>
      </c>
      <c r="L391" s="389">
        <v>460</v>
      </c>
      <c r="M391" s="95">
        <f t="shared" si="106"/>
        <v>0.46</v>
      </c>
      <c r="N391" s="123">
        <f t="shared" si="107"/>
        <v>2.3000000000000003E-2</v>
      </c>
      <c r="O391" s="164">
        <f t="shared" si="108"/>
        <v>0.69999999999999973</v>
      </c>
      <c r="P391" s="165">
        <v>8.4700000000000006</v>
      </c>
      <c r="Q391" s="178">
        <f t="shared" si="109"/>
        <v>0.88359999999999972</v>
      </c>
      <c r="R391" s="178">
        <f t="shared" si="101"/>
        <v>1.0327000000000002</v>
      </c>
      <c r="S391" s="182">
        <f t="shared" si="110"/>
        <v>1.9162999999999999</v>
      </c>
      <c r="T391" s="11"/>
      <c r="U391" s="27"/>
    </row>
    <row r="392" spans="1:21" s="15" customFormat="1" ht="16.5" customHeight="1" x14ac:dyDescent="0.2">
      <c r="A392" s="188">
        <v>40874</v>
      </c>
      <c r="B392" s="395">
        <v>10.616</v>
      </c>
      <c r="C392" s="95">
        <f t="shared" si="102"/>
        <v>9.1289999999999996</v>
      </c>
      <c r="D392" s="95">
        <v>2.2999999999999998</v>
      </c>
      <c r="E392" s="95">
        <v>1.6</v>
      </c>
      <c r="F392" s="387">
        <v>176</v>
      </c>
      <c r="G392" s="116">
        <f t="shared" si="103"/>
        <v>0.17599999999999999</v>
      </c>
      <c r="H392" s="387">
        <v>611</v>
      </c>
      <c r="I392" s="387">
        <v>710.3</v>
      </c>
      <c r="J392" s="116">
        <f t="shared" si="104"/>
        <v>0.71029999999999993</v>
      </c>
      <c r="K392" s="116">
        <f t="shared" si="105"/>
        <v>0.61099999999999999</v>
      </c>
      <c r="L392" s="387">
        <v>475</v>
      </c>
      <c r="M392" s="95">
        <f t="shared" si="106"/>
        <v>0.47499999999999998</v>
      </c>
      <c r="N392" s="123">
        <f t="shared" si="107"/>
        <v>2.375E-2</v>
      </c>
      <c r="O392" s="164">
        <f t="shared" si="108"/>
        <v>0.69999999999999973</v>
      </c>
      <c r="P392" s="165">
        <v>9.08</v>
      </c>
      <c r="Q392" s="178">
        <f t="shared" si="109"/>
        <v>0.89974999999999972</v>
      </c>
      <c r="R392" s="178">
        <f t="shared" si="101"/>
        <v>0.68654999999999988</v>
      </c>
      <c r="S392" s="182">
        <f t="shared" si="110"/>
        <v>1.5862999999999996</v>
      </c>
      <c r="T392" s="11"/>
      <c r="U392" s="27"/>
    </row>
    <row r="393" spans="1:21" s="15" customFormat="1" ht="16.5" customHeight="1" x14ac:dyDescent="0.2">
      <c r="A393" s="188">
        <v>40875</v>
      </c>
      <c r="B393" s="396">
        <v>11.052</v>
      </c>
      <c r="C393" s="95">
        <f t="shared" si="102"/>
        <v>9.8106999999999989</v>
      </c>
      <c r="D393" s="95">
        <v>2.2999999999999998</v>
      </c>
      <c r="E393" s="95">
        <v>1.6</v>
      </c>
      <c r="F393" s="389">
        <v>132.30000000000001</v>
      </c>
      <c r="G393" s="116">
        <f t="shared" si="103"/>
        <v>0.1323</v>
      </c>
      <c r="H393" s="389">
        <v>409</v>
      </c>
      <c r="I393" s="389">
        <v>677</v>
      </c>
      <c r="J393" s="116">
        <f t="shared" si="104"/>
        <v>0.67700000000000005</v>
      </c>
      <c r="K393" s="116">
        <f t="shared" si="105"/>
        <v>0.40899999999999997</v>
      </c>
      <c r="L393" s="389">
        <v>296</v>
      </c>
      <c r="M393" s="95">
        <f t="shared" si="106"/>
        <v>0.29599999999999999</v>
      </c>
      <c r="N393" s="123">
        <f t="shared" si="107"/>
        <v>1.4800000000000001E-2</v>
      </c>
      <c r="O393" s="164">
        <f t="shared" si="108"/>
        <v>0.69999999999999973</v>
      </c>
      <c r="P393" s="165">
        <v>9.48</v>
      </c>
      <c r="Q393" s="178">
        <f t="shared" si="109"/>
        <v>0.84709999999999974</v>
      </c>
      <c r="R393" s="178">
        <f t="shared" si="101"/>
        <v>0.66220000000000001</v>
      </c>
      <c r="S393" s="182">
        <f t="shared" si="110"/>
        <v>1.5092999999999996</v>
      </c>
      <c r="T393" s="11"/>
      <c r="U393" s="27"/>
    </row>
    <row r="394" spans="1:21" s="15" customFormat="1" ht="16.5" customHeight="1" x14ac:dyDescent="0.2">
      <c r="A394" s="188">
        <v>40876</v>
      </c>
      <c r="B394" s="395">
        <v>11.7</v>
      </c>
      <c r="C394" s="95">
        <f t="shared" si="102"/>
        <v>10.356199999999999</v>
      </c>
      <c r="D394" s="95">
        <v>2.2999999999999998</v>
      </c>
      <c r="E394" s="95">
        <v>1.6</v>
      </c>
      <c r="F394" s="387">
        <v>131.80000000000001</v>
      </c>
      <c r="G394" s="116">
        <f t="shared" si="103"/>
        <v>0.1318</v>
      </c>
      <c r="H394" s="387">
        <v>512</v>
      </c>
      <c r="I394" s="387">
        <v>741.1</v>
      </c>
      <c r="J394" s="116">
        <f t="shared" si="104"/>
        <v>0.74109999999999998</v>
      </c>
      <c r="K394" s="116">
        <f t="shared" si="105"/>
        <v>0.51200000000000001</v>
      </c>
      <c r="L394" s="387">
        <v>299</v>
      </c>
      <c r="M394" s="95">
        <f t="shared" si="106"/>
        <v>0.29899999999999999</v>
      </c>
      <c r="N394" s="123">
        <f t="shared" si="107"/>
        <v>1.495E-2</v>
      </c>
      <c r="O394" s="164">
        <f t="shared" si="108"/>
        <v>0.69999999999999973</v>
      </c>
      <c r="P394" s="165">
        <v>10.220000000000001</v>
      </c>
      <c r="Q394" s="178">
        <f t="shared" si="109"/>
        <v>0.84674999999999967</v>
      </c>
      <c r="R394" s="178">
        <f t="shared" si="101"/>
        <v>0.72614999999999996</v>
      </c>
      <c r="S394" s="182">
        <f t="shared" si="110"/>
        <v>1.5728999999999997</v>
      </c>
      <c r="T394" s="11"/>
      <c r="U394" s="27"/>
    </row>
    <row r="395" spans="1:21" s="15" customFormat="1" ht="16.5" customHeight="1" thickBot="1" x14ac:dyDescent="0.25">
      <c r="A395" s="189">
        <v>40877</v>
      </c>
      <c r="B395" s="396">
        <v>10.868</v>
      </c>
      <c r="C395" s="153">
        <f t="shared" si="102"/>
        <v>9.5431000000000008</v>
      </c>
      <c r="D395" s="153">
        <v>2.2999999999999998</v>
      </c>
      <c r="E395" s="153">
        <v>1.6</v>
      </c>
      <c r="F395" s="389">
        <v>112.9</v>
      </c>
      <c r="G395" s="152">
        <f t="shared" si="103"/>
        <v>0.1129</v>
      </c>
      <c r="H395" s="389">
        <v>512</v>
      </c>
      <c r="I395" s="389">
        <v>452.2</v>
      </c>
      <c r="J395" s="152">
        <f t="shared" si="104"/>
        <v>0.45219999999999999</v>
      </c>
      <c r="K395" s="152">
        <f t="shared" si="105"/>
        <v>0.51200000000000001</v>
      </c>
      <c r="L395" s="389">
        <v>303</v>
      </c>
      <c r="M395" s="153">
        <f t="shared" si="106"/>
        <v>0.30299999999999999</v>
      </c>
      <c r="N395" s="156">
        <f t="shared" si="107"/>
        <v>1.515E-2</v>
      </c>
      <c r="O395" s="169">
        <f t="shared" si="108"/>
        <v>0.69999999999999973</v>
      </c>
      <c r="P395" s="170">
        <v>10.1</v>
      </c>
      <c r="Q395" s="190">
        <f t="shared" si="109"/>
        <v>0.82804999999999973</v>
      </c>
      <c r="R395" s="190">
        <f t="shared" si="101"/>
        <v>0.43704999999999999</v>
      </c>
      <c r="S395" s="191">
        <f t="shared" si="110"/>
        <v>1.2650999999999997</v>
      </c>
      <c r="T395" s="11"/>
      <c r="U395" s="27"/>
    </row>
    <row r="396" spans="1:21" s="15" customFormat="1" x14ac:dyDescent="0.2">
      <c r="A396" s="171"/>
      <c r="B396" s="172"/>
      <c r="C396" s="246"/>
      <c r="D396" s="173"/>
      <c r="E396" s="173"/>
      <c r="F396" s="173"/>
      <c r="G396" s="173"/>
      <c r="H396" s="246"/>
      <c r="I396" s="246"/>
      <c r="J396" s="246"/>
      <c r="K396" s="246"/>
      <c r="L396" s="246"/>
      <c r="M396" s="246"/>
      <c r="N396" s="171"/>
      <c r="O396" s="173"/>
      <c r="P396" s="173"/>
      <c r="Q396" s="246"/>
      <c r="R396" s="246"/>
      <c r="S396" s="246"/>
      <c r="T396" s="11"/>
      <c r="U396" s="27"/>
    </row>
    <row r="397" spans="1:21" s="15" customFormat="1" x14ac:dyDescent="0.2">
      <c r="A397" s="171"/>
      <c r="B397" s="172"/>
      <c r="C397" s="246"/>
      <c r="D397" s="173"/>
      <c r="E397" s="173"/>
      <c r="F397" s="173"/>
      <c r="G397" s="173"/>
      <c r="H397" s="246"/>
      <c r="I397" s="246"/>
      <c r="J397" s="246"/>
      <c r="K397" s="246"/>
      <c r="L397" s="246"/>
      <c r="M397" s="246"/>
      <c r="N397" s="171"/>
      <c r="O397" s="173"/>
      <c r="P397" s="173"/>
      <c r="Q397" s="246"/>
      <c r="R397" s="246"/>
      <c r="S397" s="246"/>
      <c r="T397" s="11"/>
      <c r="U397" s="27"/>
    </row>
    <row r="398" spans="1:21" s="15" customFormat="1" ht="13.5" thickBot="1" x14ac:dyDescent="0.25">
      <c r="A398" s="171"/>
      <c r="B398" s="172"/>
      <c r="C398" s="246"/>
      <c r="D398" s="173"/>
      <c r="E398" s="173"/>
      <c r="F398" s="173"/>
      <c r="G398" s="173"/>
      <c r="H398" s="246"/>
      <c r="I398" s="246"/>
      <c r="J398" s="246"/>
      <c r="K398" s="246"/>
      <c r="L398" s="246"/>
      <c r="M398" s="246"/>
      <c r="N398" s="171"/>
      <c r="O398" s="173"/>
      <c r="P398" s="173"/>
      <c r="Q398" s="246"/>
      <c r="R398" s="246"/>
      <c r="S398" s="246"/>
      <c r="T398" s="11"/>
      <c r="U398" s="27"/>
    </row>
    <row r="399" spans="1:21" s="15" customFormat="1" ht="36.75" customHeight="1" x14ac:dyDescent="0.2">
      <c r="A399" s="422" t="s">
        <v>0</v>
      </c>
      <c r="B399" s="428" t="s">
        <v>5</v>
      </c>
      <c r="C399" s="422" t="s">
        <v>7</v>
      </c>
      <c r="D399" s="422" t="s">
        <v>9</v>
      </c>
      <c r="E399" s="422" t="s">
        <v>32</v>
      </c>
      <c r="F399" s="422" t="s">
        <v>12</v>
      </c>
      <c r="G399" s="422" t="s">
        <v>12</v>
      </c>
      <c r="H399" s="422" t="s">
        <v>11</v>
      </c>
      <c r="I399" s="243" t="s">
        <v>73</v>
      </c>
      <c r="J399" s="422" t="s">
        <v>82</v>
      </c>
      <c r="K399" s="422" t="s">
        <v>74</v>
      </c>
      <c r="L399" s="422" t="s">
        <v>15</v>
      </c>
      <c r="M399" s="422" t="s">
        <v>75</v>
      </c>
      <c r="N399" s="422" t="s">
        <v>76</v>
      </c>
      <c r="O399" s="431" t="s">
        <v>77</v>
      </c>
      <c r="P399" s="422" t="s">
        <v>78</v>
      </c>
      <c r="Q399" s="422" t="s">
        <v>79</v>
      </c>
      <c r="R399" s="422" t="s">
        <v>80</v>
      </c>
      <c r="S399" s="422" t="s">
        <v>81</v>
      </c>
      <c r="T399" s="11"/>
      <c r="U399" s="27"/>
    </row>
    <row r="400" spans="1:21" s="15" customFormat="1" ht="11.25" x14ac:dyDescent="0.2">
      <c r="A400" s="423"/>
      <c r="B400" s="429"/>
      <c r="C400" s="423"/>
      <c r="D400" s="425"/>
      <c r="E400" s="425"/>
      <c r="F400" s="425"/>
      <c r="G400" s="425"/>
      <c r="H400" s="423"/>
      <c r="I400" s="248"/>
      <c r="J400" s="423"/>
      <c r="K400" s="423"/>
      <c r="L400" s="423"/>
      <c r="M400" s="423"/>
      <c r="N400" s="423"/>
      <c r="O400" s="432"/>
      <c r="P400" s="425"/>
      <c r="Q400" s="423"/>
      <c r="R400" s="423"/>
      <c r="S400" s="423"/>
      <c r="T400" s="11"/>
      <c r="U400" s="27"/>
    </row>
    <row r="401" spans="1:21" s="15" customFormat="1" ht="12" thickBot="1" x14ac:dyDescent="0.25">
      <c r="A401" s="427"/>
      <c r="B401" s="430"/>
      <c r="C401" s="424"/>
      <c r="D401" s="426"/>
      <c r="E401" s="426"/>
      <c r="F401" s="426"/>
      <c r="G401" s="426"/>
      <c r="H401" s="424"/>
      <c r="I401" s="249"/>
      <c r="J401" s="424"/>
      <c r="K401" s="424"/>
      <c r="L401" s="424"/>
      <c r="M401" s="424"/>
      <c r="N401" s="427"/>
      <c r="O401" s="433"/>
      <c r="P401" s="426"/>
      <c r="Q401" s="424"/>
      <c r="R401" s="424"/>
      <c r="S401" s="424"/>
      <c r="T401" s="11"/>
      <c r="U401" s="27"/>
    </row>
    <row r="402" spans="1:21" s="15" customFormat="1" ht="15.75" customHeight="1" x14ac:dyDescent="0.2">
      <c r="A402" s="204">
        <v>40878</v>
      </c>
      <c r="B402" s="393">
        <v>11.492000000000001</v>
      </c>
      <c r="C402" s="94">
        <f>B402-G402-K402-O402</f>
        <v>10.116300000000001</v>
      </c>
      <c r="D402" s="94">
        <v>2</v>
      </c>
      <c r="E402" s="119">
        <v>1.4</v>
      </c>
      <c r="F402" s="387">
        <v>94.7</v>
      </c>
      <c r="G402" s="118">
        <f>F402/1000</f>
        <v>9.4700000000000006E-2</v>
      </c>
      <c r="H402" s="387">
        <v>681</v>
      </c>
      <c r="I402" s="387">
        <v>802.3</v>
      </c>
      <c r="J402" s="118">
        <f>I402/1000</f>
        <v>0.8022999999999999</v>
      </c>
      <c r="K402" s="118">
        <f>H402/1000</f>
        <v>0.68100000000000005</v>
      </c>
      <c r="L402" s="387">
        <v>356</v>
      </c>
      <c r="M402" s="119">
        <f>L402/1000</f>
        <v>0.35599999999999998</v>
      </c>
      <c r="N402" s="120">
        <f>M402*0.05</f>
        <v>1.78E-2</v>
      </c>
      <c r="O402" s="121">
        <f>D402-E402</f>
        <v>0.60000000000000009</v>
      </c>
      <c r="P402" s="89">
        <v>9.65</v>
      </c>
      <c r="Q402" s="142">
        <f>G402+N402+O402</f>
        <v>0.71250000000000013</v>
      </c>
      <c r="R402" s="223">
        <f t="shared" ref="R402:R432" si="111">IF(J402&lt;N402, "0.00", J402-N402)</f>
        <v>0.78449999999999986</v>
      </c>
      <c r="S402" s="143">
        <f>Q402+R402</f>
        <v>1.4969999999999999</v>
      </c>
      <c r="T402" s="11"/>
      <c r="U402" s="27"/>
    </row>
    <row r="403" spans="1:21" s="15" customFormat="1" ht="15.75" customHeight="1" x14ac:dyDescent="0.2">
      <c r="A403" s="148">
        <v>40879</v>
      </c>
      <c r="B403" s="394">
        <v>11.8</v>
      </c>
      <c r="C403" s="95">
        <f t="shared" ref="C403:C432" si="112">B403-G403-K403-O403</f>
        <v>10.450699999999999</v>
      </c>
      <c r="D403" s="95">
        <v>2</v>
      </c>
      <c r="E403" s="95">
        <v>1.4</v>
      </c>
      <c r="F403" s="389">
        <v>68.3</v>
      </c>
      <c r="G403" s="116">
        <f t="shared" ref="G403:G432" si="113">F403/1000</f>
        <v>6.83E-2</v>
      </c>
      <c r="H403" s="389">
        <v>681</v>
      </c>
      <c r="I403" s="389">
        <v>844.3</v>
      </c>
      <c r="J403" s="116">
        <f t="shared" ref="J403:J432" si="114">I403/1000</f>
        <v>0.84429999999999994</v>
      </c>
      <c r="K403" s="116">
        <f t="shared" ref="K403:K432" si="115">H403/1000</f>
        <v>0.68100000000000005</v>
      </c>
      <c r="L403" s="389">
        <v>291</v>
      </c>
      <c r="M403" s="95">
        <f t="shared" ref="M403:M432" si="116">L403/1000</f>
        <v>0.29099999999999998</v>
      </c>
      <c r="N403" s="123">
        <f t="shared" ref="N403:N432" si="117">M403*0.05</f>
        <v>1.455E-2</v>
      </c>
      <c r="O403" s="124">
        <f t="shared" ref="O403:O432" si="118">D403-E403</f>
        <v>0.60000000000000009</v>
      </c>
      <c r="P403" s="73">
        <v>9.6999999999999993</v>
      </c>
      <c r="Q403" s="144">
        <f t="shared" ref="Q403:Q432" si="119">G403+N403+O403</f>
        <v>0.68285000000000007</v>
      </c>
      <c r="R403" s="178">
        <f t="shared" si="111"/>
        <v>0.82974999999999999</v>
      </c>
      <c r="S403" s="145">
        <f>Q403+R403</f>
        <v>1.5125999999999999</v>
      </c>
      <c r="T403" s="11"/>
      <c r="U403" s="27"/>
    </row>
    <row r="404" spans="1:21" s="15" customFormat="1" ht="15.75" customHeight="1" x14ac:dyDescent="0.2">
      <c r="A404" s="148">
        <v>40880</v>
      </c>
      <c r="B404" s="393">
        <v>11.923999999999999</v>
      </c>
      <c r="C404" s="95">
        <f t="shared" si="112"/>
        <v>10.636100000000001</v>
      </c>
      <c r="D404" s="95">
        <v>2</v>
      </c>
      <c r="E404" s="95">
        <v>1.4</v>
      </c>
      <c r="F404" s="387">
        <v>142.9</v>
      </c>
      <c r="G404" s="116">
        <f t="shared" si="113"/>
        <v>0.1429</v>
      </c>
      <c r="H404" s="387">
        <v>545</v>
      </c>
      <c r="I404" s="387">
        <v>1431.6</v>
      </c>
      <c r="J404" s="116">
        <f t="shared" si="114"/>
        <v>1.4316</v>
      </c>
      <c r="K404" s="116">
        <f t="shared" si="115"/>
        <v>0.54500000000000004</v>
      </c>
      <c r="L404" s="387">
        <v>395</v>
      </c>
      <c r="M404" s="95">
        <f t="shared" si="116"/>
        <v>0.39500000000000002</v>
      </c>
      <c r="N404" s="123">
        <f t="shared" si="117"/>
        <v>1.9750000000000004E-2</v>
      </c>
      <c r="O404" s="124">
        <f t="shared" si="118"/>
        <v>0.60000000000000009</v>
      </c>
      <c r="P404" s="73">
        <v>9.26</v>
      </c>
      <c r="Q404" s="144">
        <f t="shared" si="119"/>
        <v>0.76265000000000005</v>
      </c>
      <c r="R404" s="178">
        <f t="shared" si="111"/>
        <v>1.41185</v>
      </c>
      <c r="S404" s="145">
        <f t="shared" ref="S404:S432" si="120">Q404+R404</f>
        <v>2.1745000000000001</v>
      </c>
      <c r="T404" s="11"/>
      <c r="U404" s="27"/>
    </row>
    <row r="405" spans="1:21" s="15" customFormat="1" ht="15.75" customHeight="1" x14ac:dyDescent="0.2">
      <c r="A405" s="148">
        <v>40881</v>
      </c>
      <c r="B405" s="394">
        <v>11.74</v>
      </c>
      <c r="C405" s="95">
        <f t="shared" si="112"/>
        <v>10.611599999999999</v>
      </c>
      <c r="D405" s="95">
        <v>2</v>
      </c>
      <c r="E405" s="95">
        <v>1.4</v>
      </c>
      <c r="F405" s="389">
        <v>119.4</v>
      </c>
      <c r="G405" s="116">
        <f t="shared" si="113"/>
        <v>0.11940000000000001</v>
      </c>
      <c r="H405" s="389">
        <v>409</v>
      </c>
      <c r="I405" s="389">
        <v>506.7</v>
      </c>
      <c r="J405" s="116">
        <f t="shared" si="114"/>
        <v>0.50670000000000004</v>
      </c>
      <c r="K405" s="116">
        <f t="shared" si="115"/>
        <v>0.40899999999999997</v>
      </c>
      <c r="L405" s="389">
        <v>418</v>
      </c>
      <c r="M405" s="95">
        <f t="shared" si="116"/>
        <v>0.41799999999999998</v>
      </c>
      <c r="N405" s="123">
        <f t="shared" si="117"/>
        <v>2.0900000000000002E-2</v>
      </c>
      <c r="O405" s="124">
        <f t="shared" si="118"/>
        <v>0.60000000000000009</v>
      </c>
      <c r="P405" s="73">
        <v>9.24</v>
      </c>
      <c r="Q405" s="144">
        <f t="shared" si="119"/>
        <v>0.74030000000000007</v>
      </c>
      <c r="R405" s="178">
        <f t="shared" si="111"/>
        <v>0.48580000000000001</v>
      </c>
      <c r="S405" s="145">
        <f t="shared" si="120"/>
        <v>1.2261000000000002</v>
      </c>
      <c r="T405" s="11"/>
      <c r="U405" s="27"/>
    </row>
    <row r="406" spans="1:21" s="15" customFormat="1" ht="15.75" customHeight="1" x14ac:dyDescent="0.2">
      <c r="A406" s="148">
        <v>40882</v>
      </c>
      <c r="B406" s="393">
        <v>12.118</v>
      </c>
      <c r="C406" s="95">
        <f t="shared" si="112"/>
        <v>10.957100000000001</v>
      </c>
      <c r="D406" s="95">
        <v>2</v>
      </c>
      <c r="E406" s="95">
        <v>1.4</v>
      </c>
      <c r="F406" s="387">
        <v>152.9</v>
      </c>
      <c r="G406" s="116">
        <f t="shared" si="113"/>
        <v>0.15290000000000001</v>
      </c>
      <c r="H406" s="387">
        <v>408</v>
      </c>
      <c r="I406" s="387">
        <v>969.8</v>
      </c>
      <c r="J406" s="116">
        <f t="shared" si="114"/>
        <v>0.9698</v>
      </c>
      <c r="K406" s="116">
        <f t="shared" si="115"/>
        <v>0.40799999999999997</v>
      </c>
      <c r="L406" s="387">
        <v>439</v>
      </c>
      <c r="M406" s="95">
        <f t="shared" si="116"/>
        <v>0.439</v>
      </c>
      <c r="N406" s="123">
        <f t="shared" si="117"/>
        <v>2.1950000000000001E-2</v>
      </c>
      <c r="O406" s="124">
        <f t="shared" si="118"/>
        <v>0.60000000000000009</v>
      </c>
      <c r="P406" s="73">
        <v>9.51</v>
      </c>
      <c r="Q406" s="144">
        <f t="shared" si="119"/>
        <v>0.77485000000000004</v>
      </c>
      <c r="R406" s="178">
        <f t="shared" si="111"/>
        <v>0.94784999999999997</v>
      </c>
      <c r="S406" s="145">
        <f t="shared" si="120"/>
        <v>1.7227000000000001</v>
      </c>
      <c r="T406" s="11"/>
      <c r="U406" s="27"/>
    </row>
    <row r="407" spans="1:21" s="15" customFormat="1" ht="15.75" customHeight="1" x14ac:dyDescent="0.2">
      <c r="A407" s="148">
        <v>40883</v>
      </c>
      <c r="B407" s="394">
        <v>11.9</v>
      </c>
      <c r="C407" s="95">
        <f t="shared" si="112"/>
        <v>10.706000000000001</v>
      </c>
      <c r="D407" s="95">
        <v>2</v>
      </c>
      <c r="E407" s="95">
        <v>1.4</v>
      </c>
      <c r="F407" s="389">
        <v>186</v>
      </c>
      <c r="G407" s="116">
        <f t="shared" si="113"/>
        <v>0.186</v>
      </c>
      <c r="H407" s="389">
        <v>408</v>
      </c>
      <c r="I407" s="389">
        <v>1066</v>
      </c>
      <c r="J407" s="116">
        <f t="shared" si="114"/>
        <v>1.0660000000000001</v>
      </c>
      <c r="K407" s="116">
        <f t="shared" si="115"/>
        <v>0.40799999999999997</v>
      </c>
      <c r="L407" s="389">
        <v>709</v>
      </c>
      <c r="M407" s="95">
        <f t="shared" si="116"/>
        <v>0.70899999999999996</v>
      </c>
      <c r="N407" s="123">
        <f t="shared" si="117"/>
        <v>3.5450000000000002E-2</v>
      </c>
      <c r="O407" s="124">
        <f t="shared" si="118"/>
        <v>0.60000000000000009</v>
      </c>
      <c r="P407" s="73">
        <v>10.039999999999999</v>
      </c>
      <c r="Q407" s="144">
        <f t="shared" si="119"/>
        <v>0.82145000000000012</v>
      </c>
      <c r="R407" s="178">
        <f t="shared" si="111"/>
        <v>1.0305500000000001</v>
      </c>
      <c r="S407" s="145">
        <f t="shared" si="120"/>
        <v>1.8520000000000003</v>
      </c>
      <c r="T407" s="11"/>
      <c r="U407" s="27"/>
    </row>
    <row r="408" spans="1:21" s="15" customFormat="1" ht="15.75" customHeight="1" x14ac:dyDescent="0.2">
      <c r="A408" s="148">
        <v>40884</v>
      </c>
      <c r="B408" s="393">
        <v>11.916</v>
      </c>
      <c r="C408" s="95">
        <f t="shared" si="112"/>
        <v>10.3627</v>
      </c>
      <c r="D408" s="95">
        <v>2</v>
      </c>
      <c r="E408" s="95">
        <v>1.4</v>
      </c>
      <c r="F408" s="387">
        <v>159.30000000000001</v>
      </c>
      <c r="G408" s="116">
        <f t="shared" si="113"/>
        <v>0.15930000000000002</v>
      </c>
      <c r="H408" s="387">
        <v>794</v>
      </c>
      <c r="I408" s="387">
        <v>1537.7</v>
      </c>
      <c r="J408" s="116">
        <f t="shared" si="114"/>
        <v>1.5377000000000001</v>
      </c>
      <c r="K408" s="116">
        <f t="shared" si="115"/>
        <v>0.79400000000000004</v>
      </c>
      <c r="L408" s="387">
        <v>874</v>
      </c>
      <c r="M408" s="95">
        <f t="shared" si="116"/>
        <v>0.874</v>
      </c>
      <c r="N408" s="123">
        <f t="shared" si="117"/>
        <v>4.3700000000000003E-2</v>
      </c>
      <c r="O408" s="124">
        <f t="shared" si="118"/>
        <v>0.60000000000000009</v>
      </c>
      <c r="P408" s="73">
        <v>10.23</v>
      </c>
      <c r="Q408" s="144">
        <f t="shared" si="119"/>
        <v>0.80300000000000016</v>
      </c>
      <c r="R408" s="178">
        <f t="shared" si="111"/>
        <v>1.494</v>
      </c>
      <c r="S408" s="145">
        <f t="shared" si="120"/>
        <v>2.2970000000000002</v>
      </c>
      <c r="T408" s="11"/>
      <c r="U408" s="27"/>
    </row>
    <row r="409" spans="1:21" s="15" customFormat="1" ht="15.75" customHeight="1" x14ac:dyDescent="0.2">
      <c r="A409" s="148">
        <v>40885</v>
      </c>
      <c r="B409" s="394">
        <v>11.872999999999999</v>
      </c>
      <c r="C409" s="95">
        <f t="shared" si="112"/>
        <v>10.353899999999999</v>
      </c>
      <c r="D409" s="95">
        <v>2</v>
      </c>
      <c r="E409" s="95">
        <v>1.4</v>
      </c>
      <c r="F409" s="389">
        <v>121.1</v>
      </c>
      <c r="G409" s="116">
        <f t="shared" si="113"/>
        <v>0.1211</v>
      </c>
      <c r="H409" s="389">
        <v>798</v>
      </c>
      <c r="I409" s="389">
        <v>1520.4</v>
      </c>
      <c r="J409" s="116">
        <f t="shared" si="114"/>
        <v>1.5204000000000002</v>
      </c>
      <c r="K409" s="116">
        <f t="shared" si="115"/>
        <v>0.79800000000000004</v>
      </c>
      <c r="L409" s="389">
        <v>865</v>
      </c>
      <c r="M409" s="95">
        <f t="shared" si="116"/>
        <v>0.86499999999999999</v>
      </c>
      <c r="N409" s="123">
        <f t="shared" si="117"/>
        <v>4.3250000000000004E-2</v>
      </c>
      <c r="O409" s="124">
        <f t="shared" si="118"/>
        <v>0.60000000000000009</v>
      </c>
      <c r="P409" s="73">
        <v>9.69</v>
      </c>
      <c r="Q409" s="144">
        <f t="shared" si="119"/>
        <v>0.76435000000000008</v>
      </c>
      <c r="R409" s="178">
        <f t="shared" si="111"/>
        <v>1.4771500000000002</v>
      </c>
      <c r="S409" s="145">
        <f t="shared" si="120"/>
        <v>2.2415000000000003</v>
      </c>
      <c r="T409" s="11"/>
      <c r="U409" s="27"/>
    </row>
    <row r="410" spans="1:21" s="15" customFormat="1" ht="15.75" customHeight="1" x14ac:dyDescent="0.2">
      <c r="A410" s="148">
        <v>40886</v>
      </c>
      <c r="B410" s="393">
        <v>12.59</v>
      </c>
      <c r="C410" s="95">
        <f t="shared" si="112"/>
        <v>11.229799999999999</v>
      </c>
      <c r="D410" s="95">
        <v>2</v>
      </c>
      <c r="E410" s="95">
        <v>1.4</v>
      </c>
      <c r="F410" s="387">
        <v>101.2</v>
      </c>
      <c r="G410" s="116">
        <f t="shared" si="113"/>
        <v>0.1012</v>
      </c>
      <c r="H410" s="387">
        <v>659</v>
      </c>
      <c r="I410" s="387">
        <v>1593.1</v>
      </c>
      <c r="J410" s="116">
        <f t="shared" si="114"/>
        <v>1.5931</v>
      </c>
      <c r="K410" s="116">
        <f t="shared" si="115"/>
        <v>0.65900000000000003</v>
      </c>
      <c r="L410" s="387">
        <v>865</v>
      </c>
      <c r="M410" s="95">
        <f t="shared" si="116"/>
        <v>0.86499999999999999</v>
      </c>
      <c r="N410" s="123">
        <f t="shared" si="117"/>
        <v>4.3250000000000004E-2</v>
      </c>
      <c r="O410" s="124">
        <f t="shared" si="118"/>
        <v>0.60000000000000009</v>
      </c>
      <c r="P410" s="73">
        <v>9.6199999999999992</v>
      </c>
      <c r="Q410" s="144">
        <f t="shared" si="119"/>
        <v>0.74445000000000006</v>
      </c>
      <c r="R410" s="178">
        <f t="shared" si="111"/>
        <v>1.5498499999999999</v>
      </c>
      <c r="S410" s="145">
        <f t="shared" si="120"/>
        <v>2.2942999999999998</v>
      </c>
      <c r="T410" s="11"/>
      <c r="U410" s="27"/>
    </row>
    <row r="411" spans="1:21" s="15" customFormat="1" ht="15.75" customHeight="1" x14ac:dyDescent="0.2">
      <c r="A411" s="148">
        <v>40887</v>
      </c>
      <c r="B411" s="394">
        <v>12.564</v>
      </c>
      <c r="C411" s="95">
        <f t="shared" si="112"/>
        <v>11.172800000000001</v>
      </c>
      <c r="D411" s="95">
        <v>2</v>
      </c>
      <c r="E411" s="95">
        <v>1.4</v>
      </c>
      <c r="F411" s="389">
        <v>132.19999999999999</v>
      </c>
      <c r="G411" s="116">
        <f t="shared" si="113"/>
        <v>0.13219999999999998</v>
      </c>
      <c r="H411" s="389">
        <v>659</v>
      </c>
      <c r="I411" s="389">
        <v>1451</v>
      </c>
      <c r="J411" s="116">
        <f t="shared" si="114"/>
        <v>1.4510000000000001</v>
      </c>
      <c r="K411" s="116">
        <f t="shared" si="115"/>
        <v>0.65900000000000003</v>
      </c>
      <c r="L411" s="389">
        <v>985</v>
      </c>
      <c r="M411" s="95">
        <f t="shared" si="116"/>
        <v>0.98499999999999999</v>
      </c>
      <c r="N411" s="123">
        <f t="shared" si="117"/>
        <v>4.9250000000000002E-2</v>
      </c>
      <c r="O411" s="124">
        <f t="shared" si="118"/>
        <v>0.60000000000000009</v>
      </c>
      <c r="P411" s="73">
        <v>9.27</v>
      </c>
      <c r="Q411" s="144">
        <f t="shared" si="119"/>
        <v>0.78145000000000009</v>
      </c>
      <c r="R411" s="178">
        <f t="shared" si="111"/>
        <v>1.4017500000000001</v>
      </c>
      <c r="S411" s="145">
        <f t="shared" si="120"/>
        <v>2.1832000000000003</v>
      </c>
      <c r="T411" s="11"/>
      <c r="U411" s="27"/>
    </row>
    <row r="412" spans="1:21" s="15" customFormat="1" ht="15.75" customHeight="1" x14ac:dyDescent="0.2">
      <c r="A412" s="148">
        <v>40888</v>
      </c>
      <c r="B412" s="393">
        <v>12.239000000000001</v>
      </c>
      <c r="C412" s="95">
        <f t="shared" si="112"/>
        <v>11.170200000000001</v>
      </c>
      <c r="D412" s="95">
        <v>2</v>
      </c>
      <c r="E412" s="95">
        <v>1.4</v>
      </c>
      <c r="F412" s="387">
        <v>156.80000000000001</v>
      </c>
      <c r="G412" s="116">
        <f t="shared" si="113"/>
        <v>0.15680000000000002</v>
      </c>
      <c r="H412" s="387">
        <v>312</v>
      </c>
      <c r="I412" s="387">
        <v>1106.5999999999999</v>
      </c>
      <c r="J412" s="116">
        <f t="shared" si="114"/>
        <v>1.1065999999999998</v>
      </c>
      <c r="K412" s="116">
        <f t="shared" si="115"/>
        <v>0.312</v>
      </c>
      <c r="L412" s="387">
        <v>892</v>
      </c>
      <c r="M412" s="95">
        <f t="shared" si="116"/>
        <v>0.89200000000000002</v>
      </c>
      <c r="N412" s="123">
        <f t="shared" si="117"/>
        <v>4.4600000000000001E-2</v>
      </c>
      <c r="O412" s="124">
        <f t="shared" si="118"/>
        <v>0.60000000000000009</v>
      </c>
      <c r="P412" s="73">
        <v>9.14</v>
      </c>
      <c r="Q412" s="144">
        <f t="shared" si="119"/>
        <v>0.80140000000000011</v>
      </c>
      <c r="R412" s="178">
        <f t="shared" si="111"/>
        <v>1.0619999999999998</v>
      </c>
      <c r="S412" s="145">
        <f t="shared" si="120"/>
        <v>1.8633999999999999</v>
      </c>
      <c r="T412" s="11"/>
      <c r="U412" s="27"/>
    </row>
    <row r="413" spans="1:21" s="15" customFormat="1" ht="15.75" customHeight="1" x14ac:dyDescent="0.2">
      <c r="A413" s="148">
        <v>40889</v>
      </c>
      <c r="B413" s="394">
        <v>11.173</v>
      </c>
      <c r="C413" s="95">
        <f t="shared" si="112"/>
        <v>10.206099999999999</v>
      </c>
      <c r="D413" s="95">
        <v>2</v>
      </c>
      <c r="E413" s="95">
        <v>1.4</v>
      </c>
      <c r="F413" s="389">
        <v>107.9</v>
      </c>
      <c r="G413" s="116">
        <f t="shared" si="113"/>
        <v>0.10790000000000001</v>
      </c>
      <c r="H413" s="389">
        <v>259</v>
      </c>
      <c r="I413" s="389">
        <v>764.4</v>
      </c>
      <c r="J413" s="116">
        <f t="shared" si="114"/>
        <v>0.76439999999999997</v>
      </c>
      <c r="K413" s="116">
        <f t="shared" si="115"/>
        <v>0.25900000000000001</v>
      </c>
      <c r="L413" s="389">
        <v>735</v>
      </c>
      <c r="M413" s="95">
        <f t="shared" si="116"/>
        <v>0.73499999999999999</v>
      </c>
      <c r="N413" s="123">
        <f t="shared" si="117"/>
        <v>3.6749999999999998E-2</v>
      </c>
      <c r="O413" s="124">
        <f t="shared" si="118"/>
        <v>0.60000000000000009</v>
      </c>
      <c r="P413" s="73">
        <v>9.56</v>
      </c>
      <c r="Q413" s="144">
        <f t="shared" si="119"/>
        <v>0.74465000000000003</v>
      </c>
      <c r="R413" s="178">
        <f t="shared" si="111"/>
        <v>0.72765000000000002</v>
      </c>
      <c r="S413" s="145">
        <f t="shared" si="120"/>
        <v>1.4723000000000002</v>
      </c>
      <c r="T413" s="11"/>
      <c r="U413" s="27"/>
    </row>
    <row r="414" spans="1:21" s="15" customFormat="1" ht="15.75" customHeight="1" x14ac:dyDescent="0.2">
      <c r="A414" s="148">
        <v>40890</v>
      </c>
      <c r="B414" s="393">
        <v>11.047000000000001</v>
      </c>
      <c r="C414" s="95">
        <f t="shared" si="112"/>
        <v>10.053400000000002</v>
      </c>
      <c r="D414" s="95">
        <v>2</v>
      </c>
      <c r="E414" s="95">
        <v>1.4</v>
      </c>
      <c r="F414" s="387">
        <v>135.6</v>
      </c>
      <c r="G414" s="116">
        <f t="shared" si="113"/>
        <v>0.1356</v>
      </c>
      <c r="H414" s="387">
        <v>258</v>
      </c>
      <c r="I414" s="387">
        <v>945.1</v>
      </c>
      <c r="J414" s="116">
        <f t="shared" si="114"/>
        <v>0.94510000000000005</v>
      </c>
      <c r="K414" s="116">
        <f t="shared" si="115"/>
        <v>0.25800000000000001</v>
      </c>
      <c r="L414" s="387">
        <v>534</v>
      </c>
      <c r="M414" s="95">
        <f t="shared" si="116"/>
        <v>0.53400000000000003</v>
      </c>
      <c r="N414" s="123">
        <f t="shared" si="117"/>
        <v>2.6700000000000002E-2</v>
      </c>
      <c r="O414" s="124">
        <f t="shared" si="118"/>
        <v>0.60000000000000009</v>
      </c>
      <c r="P414" s="73">
        <v>9.5399999999999991</v>
      </c>
      <c r="Q414" s="144">
        <f t="shared" si="119"/>
        <v>0.76230000000000009</v>
      </c>
      <c r="R414" s="178">
        <f t="shared" si="111"/>
        <v>0.91840000000000011</v>
      </c>
      <c r="S414" s="145">
        <f t="shared" si="120"/>
        <v>1.6807000000000003</v>
      </c>
      <c r="T414" s="11"/>
      <c r="U414" s="27"/>
    </row>
    <row r="415" spans="1:21" s="15" customFormat="1" ht="15.75" customHeight="1" x14ac:dyDescent="0.2">
      <c r="A415" s="148">
        <v>40891</v>
      </c>
      <c r="B415" s="394">
        <v>11.454000000000001</v>
      </c>
      <c r="C415" s="95">
        <f t="shared" si="112"/>
        <v>10.309800000000001</v>
      </c>
      <c r="D415" s="95">
        <v>2</v>
      </c>
      <c r="E415" s="95">
        <v>1.4</v>
      </c>
      <c r="F415" s="389">
        <v>149.19999999999999</v>
      </c>
      <c r="G415" s="116">
        <f t="shared" si="113"/>
        <v>0.1492</v>
      </c>
      <c r="H415" s="389">
        <v>395</v>
      </c>
      <c r="I415" s="389">
        <v>995.5</v>
      </c>
      <c r="J415" s="116">
        <f t="shared" si="114"/>
        <v>0.99550000000000005</v>
      </c>
      <c r="K415" s="116">
        <f t="shared" si="115"/>
        <v>0.39500000000000002</v>
      </c>
      <c r="L415" s="389">
        <v>600</v>
      </c>
      <c r="M415" s="95">
        <f t="shared" si="116"/>
        <v>0.6</v>
      </c>
      <c r="N415" s="123">
        <f t="shared" si="117"/>
        <v>0.03</v>
      </c>
      <c r="O415" s="124">
        <f t="shared" si="118"/>
        <v>0.60000000000000009</v>
      </c>
      <c r="P415" s="73">
        <v>9.43</v>
      </c>
      <c r="Q415" s="144">
        <f t="shared" si="119"/>
        <v>0.77920000000000011</v>
      </c>
      <c r="R415" s="178">
        <f t="shared" si="111"/>
        <v>0.96550000000000002</v>
      </c>
      <c r="S415" s="145">
        <f t="shared" si="120"/>
        <v>1.7447000000000001</v>
      </c>
      <c r="T415" s="11"/>
      <c r="U415" s="27"/>
    </row>
    <row r="416" spans="1:21" s="15" customFormat="1" ht="15.75" customHeight="1" x14ac:dyDescent="0.2">
      <c r="A416" s="148">
        <v>40892</v>
      </c>
      <c r="B416" s="393">
        <v>11.15</v>
      </c>
      <c r="C416" s="95">
        <f t="shared" si="112"/>
        <v>9.714500000000001</v>
      </c>
      <c r="D416" s="95">
        <v>2</v>
      </c>
      <c r="E416" s="95">
        <v>1.4</v>
      </c>
      <c r="F416" s="387">
        <v>132.5</v>
      </c>
      <c r="G416" s="116">
        <f t="shared" si="113"/>
        <v>0.13250000000000001</v>
      </c>
      <c r="H416" s="387">
        <v>703</v>
      </c>
      <c r="I416" s="387">
        <v>1300.7</v>
      </c>
      <c r="J416" s="116">
        <f t="shared" si="114"/>
        <v>1.3007</v>
      </c>
      <c r="K416" s="116">
        <f t="shared" si="115"/>
        <v>0.70299999999999996</v>
      </c>
      <c r="L416" s="387">
        <v>684</v>
      </c>
      <c r="M416" s="95">
        <f t="shared" si="116"/>
        <v>0.68400000000000005</v>
      </c>
      <c r="N416" s="123">
        <f t="shared" si="117"/>
        <v>3.4200000000000001E-2</v>
      </c>
      <c r="O416" s="124">
        <f t="shared" si="118"/>
        <v>0.60000000000000009</v>
      </c>
      <c r="P416" s="73">
        <v>9.4600000000000009</v>
      </c>
      <c r="Q416" s="144">
        <f t="shared" si="119"/>
        <v>0.76670000000000016</v>
      </c>
      <c r="R416" s="178">
        <f t="shared" si="111"/>
        <v>1.2665</v>
      </c>
      <c r="S416" s="145">
        <f t="shared" si="120"/>
        <v>2.0331999999999999</v>
      </c>
      <c r="T416" s="11"/>
      <c r="U416" s="27"/>
    </row>
    <row r="417" spans="1:21" s="15" customFormat="1" ht="15.75" customHeight="1" x14ac:dyDescent="0.2">
      <c r="A417" s="148">
        <v>40893</v>
      </c>
      <c r="B417" s="394">
        <v>10.813000000000001</v>
      </c>
      <c r="C417" s="95">
        <f t="shared" si="112"/>
        <v>9.3768000000000011</v>
      </c>
      <c r="D417" s="95">
        <v>2</v>
      </c>
      <c r="E417" s="95">
        <v>1.4</v>
      </c>
      <c r="F417" s="389">
        <v>133.19999999999999</v>
      </c>
      <c r="G417" s="116">
        <f t="shared" si="113"/>
        <v>0.13319999999999999</v>
      </c>
      <c r="H417" s="389">
        <v>703</v>
      </c>
      <c r="I417" s="389">
        <v>1213.5</v>
      </c>
      <c r="J417" s="116">
        <f t="shared" si="114"/>
        <v>1.2135</v>
      </c>
      <c r="K417" s="116">
        <f t="shared" si="115"/>
        <v>0.70299999999999996</v>
      </c>
      <c r="L417" s="389">
        <v>706</v>
      </c>
      <c r="M417" s="95">
        <f t="shared" si="116"/>
        <v>0.70599999999999996</v>
      </c>
      <c r="N417" s="123">
        <f t="shared" si="117"/>
        <v>3.5299999999999998E-2</v>
      </c>
      <c r="O417" s="124">
        <f t="shared" si="118"/>
        <v>0.60000000000000009</v>
      </c>
      <c r="P417" s="73">
        <v>9.2799999999999994</v>
      </c>
      <c r="Q417" s="144">
        <f t="shared" si="119"/>
        <v>0.76850000000000007</v>
      </c>
      <c r="R417" s="178">
        <f t="shared" si="111"/>
        <v>1.1781999999999999</v>
      </c>
      <c r="S417" s="145">
        <f t="shared" si="120"/>
        <v>1.9466999999999999</v>
      </c>
      <c r="T417" s="11"/>
      <c r="U417" s="27"/>
    </row>
    <row r="418" spans="1:21" s="15" customFormat="1" ht="15.75" customHeight="1" x14ac:dyDescent="0.2">
      <c r="A418" s="148">
        <v>40894</v>
      </c>
      <c r="B418" s="393">
        <v>11.189</v>
      </c>
      <c r="C418" s="95">
        <f t="shared" si="112"/>
        <v>9.9260999999999999</v>
      </c>
      <c r="D418" s="95">
        <v>2</v>
      </c>
      <c r="E418" s="95">
        <v>1.4</v>
      </c>
      <c r="F418" s="387">
        <v>150.9</v>
      </c>
      <c r="G418" s="116">
        <f t="shared" si="113"/>
        <v>0.15090000000000001</v>
      </c>
      <c r="H418" s="387">
        <v>512</v>
      </c>
      <c r="I418" s="387">
        <v>1025.8</v>
      </c>
      <c r="J418" s="116">
        <f t="shared" si="114"/>
        <v>1.0258</v>
      </c>
      <c r="K418" s="116">
        <f t="shared" si="115"/>
        <v>0.51200000000000001</v>
      </c>
      <c r="L418" s="387">
        <v>677</v>
      </c>
      <c r="M418" s="95">
        <f t="shared" si="116"/>
        <v>0.67700000000000005</v>
      </c>
      <c r="N418" s="123">
        <f t="shared" si="117"/>
        <v>3.3850000000000005E-2</v>
      </c>
      <c r="O418" s="124">
        <f t="shared" si="118"/>
        <v>0.60000000000000009</v>
      </c>
      <c r="P418" s="73">
        <v>8.91</v>
      </c>
      <c r="Q418" s="144">
        <f t="shared" si="119"/>
        <v>0.78475000000000006</v>
      </c>
      <c r="R418" s="178">
        <f t="shared" si="111"/>
        <v>0.99195</v>
      </c>
      <c r="S418" s="145">
        <f t="shared" si="120"/>
        <v>1.7766999999999999</v>
      </c>
      <c r="T418" s="11"/>
      <c r="U418" s="27"/>
    </row>
    <row r="419" spans="1:21" s="15" customFormat="1" ht="15.75" customHeight="1" x14ac:dyDescent="0.2">
      <c r="A419" s="148">
        <v>40895</v>
      </c>
      <c r="B419" s="394">
        <v>10.724</v>
      </c>
      <c r="C419" s="95">
        <f t="shared" si="112"/>
        <v>9.7225000000000001</v>
      </c>
      <c r="D419" s="95">
        <v>2</v>
      </c>
      <c r="E419" s="95">
        <v>1.4</v>
      </c>
      <c r="F419" s="389">
        <v>141.5</v>
      </c>
      <c r="G419" s="116">
        <f t="shared" si="113"/>
        <v>0.14149999999999999</v>
      </c>
      <c r="H419" s="389">
        <v>260</v>
      </c>
      <c r="I419" s="389">
        <v>984.4</v>
      </c>
      <c r="J419" s="116">
        <f t="shared" si="114"/>
        <v>0.98439999999999994</v>
      </c>
      <c r="K419" s="116">
        <f t="shared" si="115"/>
        <v>0.26</v>
      </c>
      <c r="L419" s="389">
        <v>717</v>
      </c>
      <c r="M419" s="95">
        <f t="shared" si="116"/>
        <v>0.71699999999999997</v>
      </c>
      <c r="N419" s="123">
        <f t="shared" si="117"/>
        <v>3.585E-2</v>
      </c>
      <c r="O419" s="124">
        <f t="shared" si="118"/>
        <v>0.60000000000000009</v>
      </c>
      <c r="P419" s="73">
        <v>8.76</v>
      </c>
      <c r="Q419" s="144">
        <f t="shared" si="119"/>
        <v>0.7773500000000001</v>
      </c>
      <c r="R419" s="178">
        <f t="shared" si="111"/>
        <v>0.94854999999999989</v>
      </c>
      <c r="S419" s="145">
        <f t="shared" si="120"/>
        <v>1.7259</v>
      </c>
      <c r="T419" s="11"/>
      <c r="U419" s="27"/>
    </row>
    <row r="420" spans="1:21" s="15" customFormat="1" ht="15.75" customHeight="1" x14ac:dyDescent="0.2">
      <c r="A420" s="148">
        <v>40896</v>
      </c>
      <c r="B420" s="393">
        <v>3.9649999999999999</v>
      </c>
      <c r="C420" s="95">
        <f t="shared" si="112"/>
        <v>2.9319999999999995</v>
      </c>
      <c r="D420" s="95">
        <v>2</v>
      </c>
      <c r="E420" s="95">
        <v>1.4</v>
      </c>
      <c r="F420" s="387">
        <v>152</v>
      </c>
      <c r="G420" s="116">
        <f t="shared" si="113"/>
        <v>0.152</v>
      </c>
      <c r="H420" s="387">
        <v>281</v>
      </c>
      <c r="I420" s="387">
        <v>261</v>
      </c>
      <c r="J420" s="116">
        <f t="shared" si="114"/>
        <v>0.26100000000000001</v>
      </c>
      <c r="K420" s="116">
        <f t="shared" si="115"/>
        <v>0.28100000000000003</v>
      </c>
      <c r="L420" s="387">
        <v>652</v>
      </c>
      <c r="M420" s="95">
        <f t="shared" si="116"/>
        <v>0.65200000000000002</v>
      </c>
      <c r="N420" s="123">
        <f t="shared" si="117"/>
        <v>3.2600000000000004E-2</v>
      </c>
      <c r="O420" s="124">
        <f t="shared" si="118"/>
        <v>0.60000000000000009</v>
      </c>
      <c r="P420" s="73">
        <v>8.5500000000000007</v>
      </c>
      <c r="Q420" s="144">
        <f t="shared" si="119"/>
        <v>0.78460000000000008</v>
      </c>
      <c r="R420" s="178">
        <f t="shared" si="111"/>
        <v>0.22839999999999999</v>
      </c>
      <c r="S420" s="145">
        <f t="shared" si="120"/>
        <v>1.0130000000000001</v>
      </c>
      <c r="T420" s="11"/>
      <c r="U420" s="27"/>
    </row>
    <row r="421" spans="1:21" s="15" customFormat="1" ht="15.75" customHeight="1" x14ac:dyDescent="0.2">
      <c r="A421" s="148">
        <v>40897</v>
      </c>
      <c r="B421" s="394">
        <v>11.458</v>
      </c>
      <c r="C421" s="95">
        <f t="shared" si="112"/>
        <v>10.427300000000001</v>
      </c>
      <c r="D421" s="95">
        <v>2</v>
      </c>
      <c r="E421" s="95">
        <v>1.4</v>
      </c>
      <c r="F421" s="389">
        <v>149.69999999999999</v>
      </c>
      <c r="G421" s="116">
        <f t="shared" si="113"/>
        <v>0.1497</v>
      </c>
      <c r="H421" s="389">
        <v>281</v>
      </c>
      <c r="I421" s="389">
        <v>1020.1</v>
      </c>
      <c r="J421" s="116">
        <f t="shared" si="114"/>
        <v>1.0201</v>
      </c>
      <c r="K421" s="116">
        <f t="shared" si="115"/>
        <v>0.28100000000000003</v>
      </c>
      <c r="L421" s="389">
        <v>862</v>
      </c>
      <c r="M421" s="95">
        <f t="shared" si="116"/>
        <v>0.86199999999999999</v>
      </c>
      <c r="N421" s="123">
        <f t="shared" si="117"/>
        <v>4.3099999999999999E-2</v>
      </c>
      <c r="O421" s="124">
        <f t="shared" si="118"/>
        <v>0.60000000000000009</v>
      </c>
      <c r="P421" s="73">
        <v>8.6199999999999992</v>
      </c>
      <c r="Q421" s="144">
        <f t="shared" si="119"/>
        <v>0.79280000000000006</v>
      </c>
      <c r="R421" s="178">
        <f t="shared" si="111"/>
        <v>0.97699999999999998</v>
      </c>
      <c r="S421" s="145">
        <f t="shared" si="120"/>
        <v>1.7698</v>
      </c>
      <c r="T421" s="11"/>
      <c r="U421" s="27"/>
    </row>
    <row r="422" spans="1:21" s="15" customFormat="1" ht="15.75" customHeight="1" x14ac:dyDescent="0.2">
      <c r="A422" s="148">
        <v>40898</v>
      </c>
      <c r="B422" s="393">
        <v>10.406000000000001</v>
      </c>
      <c r="C422" s="95">
        <f t="shared" si="112"/>
        <v>9.439700000000002</v>
      </c>
      <c r="D422" s="95">
        <v>2</v>
      </c>
      <c r="E422" s="95">
        <v>1.4</v>
      </c>
      <c r="F422" s="387">
        <v>105.3</v>
      </c>
      <c r="G422" s="116">
        <f t="shared" si="113"/>
        <v>0.10529999999999999</v>
      </c>
      <c r="H422" s="387">
        <v>261</v>
      </c>
      <c r="I422" s="387">
        <v>1162.9000000000001</v>
      </c>
      <c r="J422" s="116">
        <f t="shared" si="114"/>
        <v>1.1629</v>
      </c>
      <c r="K422" s="116">
        <f t="shared" si="115"/>
        <v>0.26100000000000001</v>
      </c>
      <c r="L422" s="387">
        <v>940</v>
      </c>
      <c r="M422" s="95">
        <f t="shared" si="116"/>
        <v>0.94</v>
      </c>
      <c r="N422" s="123">
        <f t="shared" si="117"/>
        <v>4.7E-2</v>
      </c>
      <c r="O422" s="124">
        <f t="shared" si="118"/>
        <v>0.60000000000000009</v>
      </c>
      <c r="P422" s="73">
        <v>8.51</v>
      </c>
      <c r="Q422" s="144">
        <f t="shared" si="119"/>
        <v>0.75230000000000008</v>
      </c>
      <c r="R422" s="178">
        <f t="shared" si="111"/>
        <v>1.1159000000000001</v>
      </c>
      <c r="S422" s="145">
        <f t="shared" si="120"/>
        <v>1.8682000000000003</v>
      </c>
      <c r="T422" s="11"/>
      <c r="U422" s="27"/>
    </row>
    <row r="423" spans="1:21" s="15" customFormat="1" ht="15.75" customHeight="1" x14ac:dyDescent="0.2">
      <c r="A423" s="148">
        <v>40899</v>
      </c>
      <c r="B423" s="394">
        <v>11.509</v>
      </c>
      <c r="C423" s="95">
        <f t="shared" si="112"/>
        <v>9.8511000000000006</v>
      </c>
      <c r="D423" s="95">
        <v>2</v>
      </c>
      <c r="E423" s="95">
        <v>1.4</v>
      </c>
      <c r="F423" s="389">
        <v>89.9</v>
      </c>
      <c r="G423" s="116">
        <f t="shared" si="113"/>
        <v>8.9900000000000008E-2</v>
      </c>
      <c r="H423" s="389">
        <v>968</v>
      </c>
      <c r="I423" s="389">
        <v>2158.9</v>
      </c>
      <c r="J423" s="116">
        <f t="shared" si="114"/>
        <v>2.1589</v>
      </c>
      <c r="K423" s="116">
        <f t="shared" si="115"/>
        <v>0.96799999999999997</v>
      </c>
      <c r="L423" s="389">
        <v>1498</v>
      </c>
      <c r="M423" s="95">
        <f t="shared" si="116"/>
        <v>1.498</v>
      </c>
      <c r="N423" s="123">
        <f t="shared" si="117"/>
        <v>7.4900000000000008E-2</v>
      </c>
      <c r="O423" s="124">
        <f t="shared" si="118"/>
        <v>0.60000000000000009</v>
      </c>
      <c r="P423" s="73">
        <v>8.86</v>
      </c>
      <c r="Q423" s="144">
        <f t="shared" si="119"/>
        <v>0.76480000000000015</v>
      </c>
      <c r="R423" s="178">
        <f t="shared" si="111"/>
        <v>2.0840000000000001</v>
      </c>
      <c r="S423" s="145">
        <f t="shared" si="120"/>
        <v>2.8488000000000002</v>
      </c>
      <c r="T423" s="11"/>
      <c r="U423" s="27"/>
    </row>
    <row r="424" spans="1:21" s="15" customFormat="1" ht="15.75" customHeight="1" x14ac:dyDescent="0.2">
      <c r="A424" s="148">
        <v>40900</v>
      </c>
      <c r="B424" s="393">
        <v>10.706</v>
      </c>
      <c r="C424" s="95">
        <f t="shared" si="112"/>
        <v>9.0132999999999992</v>
      </c>
      <c r="D424" s="95">
        <v>2</v>
      </c>
      <c r="E424" s="95">
        <v>1.4</v>
      </c>
      <c r="F424" s="387">
        <v>119.7</v>
      </c>
      <c r="G424" s="116">
        <f t="shared" si="113"/>
        <v>0.1197</v>
      </c>
      <c r="H424" s="387">
        <v>973</v>
      </c>
      <c r="I424" s="387">
        <v>2158</v>
      </c>
      <c r="J424" s="116">
        <f t="shared" si="114"/>
        <v>2.1579999999999999</v>
      </c>
      <c r="K424" s="116">
        <f t="shared" si="115"/>
        <v>0.97299999999999998</v>
      </c>
      <c r="L424" s="387">
        <v>1474</v>
      </c>
      <c r="M424" s="95">
        <f t="shared" si="116"/>
        <v>1.474</v>
      </c>
      <c r="N424" s="123">
        <f t="shared" si="117"/>
        <v>7.3700000000000002E-2</v>
      </c>
      <c r="O424" s="124">
        <f t="shared" si="118"/>
        <v>0.60000000000000009</v>
      </c>
      <c r="P424" s="73">
        <v>8.3800000000000008</v>
      </c>
      <c r="Q424" s="144">
        <f t="shared" si="119"/>
        <v>0.79340000000000011</v>
      </c>
      <c r="R424" s="178">
        <f t="shared" si="111"/>
        <v>2.0842999999999998</v>
      </c>
      <c r="S424" s="145">
        <f t="shared" si="120"/>
        <v>2.8776999999999999</v>
      </c>
      <c r="T424" s="11"/>
      <c r="U424" s="27"/>
    </row>
    <row r="425" spans="1:21" s="15" customFormat="1" ht="15.75" customHeight="1" x14ac:dyDescent="0.2">
      <c r="A425" s="148">
        <v>40901</v>
      </c>
      <c r="B425" s="394">
        <v>10.587999999999999</v>
      </c>
      <c r="C425" s="95">
        <f t="shared" si="112"/>
        <v>9.6777999999999995</v>
      </c>
      <c r="D425" s="95">
        <v>2</v>
      </c>
      <c r="E425" s="95">
        <v>1.4</v>
      </c>
      <c r="F425" s="389">
        <v>107.2</v>
      </c>
      <c r="G425" s="116">
        <f t="shared" si="113"/>
        <v>0.1072</v>
      </c>
      <c r="H425" s="389">
        <v>203</v>
      </c>
      <c r="I425" s="389">
        <v>1632.5</v>
      </c>
      <c r="J425" s="116">
        <f t="shared" si="114"/>
        <v>1.6325000000000001</v>
      </c>
      <c r="K425" s="116">
        <f t="shared" si="115"/>
        <v>0.20300000000000001</v>
      </c>
      <c r="L425" s="389">
        <v>1547</v>
      </c>
      <c r="M425" s="95">
        <f t="shared" si="116"/>
        <v>1.5469999999999999</v>
      </c>
      <c r="N425" s="123">
        <f t="shared" si="117"/>
        <v>7.7350000000000002E-2</v>
      </c>
      <c r="O425" s="124">
        <f t="shared" si="118"/>
        <v>0.60000000000000009</v>
      </c>
      <c r="P425" s="73">
        <v>7.99</v>
      </c>
      <c r="Q425" s="144">
        <f t="shared" si="119"/>
        <v>0.78455000000000008</v>
      </c>
      <c r="R425" s="178">
        <f t="shared" si="111"/>
        <v>1.55515</v>
      </c>
      <c r="S425" s="145">
        <f t="shared" si="120"/>
        <v>2.3397000000000001</v>
      </c>
      <c r="T425" s="11"/>
      <c r="U425" s="27"/>
    </row>
    <row r="426" spans="1:21" s="15" customFormat="1" ht="15.75" customHeight="1" x14ac:dyDescent="0.2">
      <c r="A426" s="148">
        <v>40902</v>
      </c>
      <c r="B426" s="393">
        <v>10.510999999999999</v>
      </c>
      <c r="C426" s="95">
        <f t="shared" si="112"/>
        <v>9.5605999999999991</v>
      </c>
      <c r="D426" s="95">
        <v>2</v>
      </c>
      <c r="E426" s="95">
        <v>1.4</v>
      </c>
      <c r="F426" s="387">
        <v>133.4</v>
      </c>
      <c r="G426" s="116">
        <f t="shared" si="113"/>
        <v>0.13340000000000002</v>
      </c>
      <c r="H426" s="387">
        <v>217</v>
      </c>
      <c r="I426" s="387">
        <v>1710.4</v>
      </c>
      <c r="J426" s="116">
        <f t="shared" si="114"/>
        <v>1.7104000000000001</v>
      </c>
      <c r="K426" s="116">
        <f t="shared" si="115"/>
        <v>0.217</v>
      </c>
      <c r="L426" s="387">
        <v>1268</v>
      </c>
      <c r="M426" s="95">
        <f t="shared" si="116"/>
        <v>1.268</v>
      </c>
      <c r="N426" s="123">
        <f t="shared" si="117"/>
        <v>6.3399999999999998E-2</v>
      </c>
      <c r="O426" s="124">
        <f t="shared" si="118"/>
        <v>0.60000000000000009</v>
      </c>
      <c r="P426" s="73">
        <v>7</v>
      </c>
      <c r="Q426" s="144">
        <f t="shared" si="119"/>
        <v>0.79680000000000017</v>
      </c>
      <c r="R426" s="178">
        <f t="shared" si="111"/>
        <v>1.6470000000000002</v>
      </c>
      <c r="S426" s="145">
        <f t="shared" si="120"/>
        <v>2.4438000000000004</v>
      </c>
      <c r="T426" s="11"/>
      <c r="U426" s="27"/>
    </row>
    <row r="427" spans="1:21" s="15" customFormat="1" ht="15.75" customHeight="1" x14ac:dyDescent="0.2">
      <c r="A427" s="148">
        <v>40903</v>
      </c>
      <c r="B427" s="394">
        <v>10.420999999999999</v>
      </c>
      <c r="C427" s="95">
        <f t="shared" si="112"/>
        <v>9.3696999999999999</v>
      </c>
      <c r="D427" s="95">
        <v>2</v>
      </c>
      <c r="E427" s="95">
        <v>1.4</v>
      </c>
      <c r="F427" s="389">
        <v>122.3</v>
      </c>
      <c r="G427" s="116">
        <f t="shared" si="113"/>
        <v>0.12229999999999999</v>
      </c>
      <c r="H427" s="389">
        <v>329</v>
      </c>
      <c r="I427" s="389">
        <v>1344.9</v>
      </c>
      <c r="J427" s="116">
        <f t="shared" si="114"/>
        <v>1.3449</v>
      </c>
      <c r="K427" s="116">
        <f t="shared" si="115"/>
        <v>0.32900000000000001</v>
      </c>
      <c r="L427" s="389">
        <v>1267</v>
      </c>
      <c r="M427" s="95">
        <f t="shared" si="116"/>
        <v>1.2669999999999999</v>
      </c>
      <c r="N427" s="123">
        <f t="shared" si="117"/>
        <v>6.3350000000000004E-2</v>
      </c>
      <c r="O427" s="124">
        <f t="shared" si="118"/>
        <v>0.60000000000000009</v>
      </c>
      <c r="P427" s="73">
        <v>7.74</v>
      </c>
      <c r="Q427" s="144">
        <f t="shared" si="119"/>
        <v>0.78565000000000007</v>
      </c>
      <c r="R427" s="178">
        <f t="shared" si="111"/>
        <v>1.28155</v>
      </c>
      <c r="S427" s="145">
        <f t="shared" si="120"/>
        <v>2.0672000000000001</v>
      </c>
      <c r="T427" s="11"/>
      <c r="U427" s="27"/>
    </row>
    <row r="428" spans="1:21" s="15" customFormat="1" ht="15.75" customHeight="1" x14ac:dyDescent="0.2">
      <c r="A428" s="148">
        <v>40904</v>
      </c>
      <c r="B428" s="393">
        <v>10.638999999999999</v>
      </c>
      <c r="C428" s="95">
        <f t="shared" si="112"/>
        <v>9.1972000000000005</v>
      </c>
      <c r="D428" s="95">
        <v>2</v>
      </c>
      <c r="E428" s="95">
        <v>1.4</v>
      </c>
      <c r="F428" s="387">
        <v>90.8</v>
      </c>
      <c r="G428" s="116">
        <f t="shared" si="113"/>
        <v>9.0799999999999992E-2</v>
      </c>
      <c r="H428" s="387">
        <v>751</v>
      </c>
      <c r="I428" s="387">
        <v>1746.8</v>
      </c>
      <c r="J428" s="116">
        <f t="shared" si="114"/>
        <v>1.7467999999999999</v>
      </c>
      <c r="K428" s="116">
        <f t="shared" si="115"/>
        <v>0.751</v>
      </c>
      <c r="L428" s="387">
        <v>1334</v>
      </c>
      <c r="M428" s="95">
        <f t="shared" si="116"/>
        <v>1.3340000000000001</v>
      </c>
      <c r="N428" s="123">
        <f t="shared" si="117"/>
        <v>6.6700000000000009E-2</v>
      </c>
      <c r="O428" s="124">
        <f t="shared" si="118"/>
        <v>0.60000000000000009</v>
      </c>
      <c r="P428" s="73">
        <v>8.3699999999999992</v>
      </c>
      <c r="Q428" s="144">
        <f t="shared" si="119"/>
        <v>0.75750000000000006</v>
      </c>
      <c r="R428" s="178">
        <f t="shared" si="111"/>
        <v>1.6800999999999999</v>
      </c>
      <c r="S428" s="145">
        <f t="shared" si="120"/>
        <v>2.4375999999999998</v>
      </c>
      <c r="T428" s="11"/>
      <c r="U428" s="27"/>
    </row>
    <row r="429" spans="1:21" s="15" customFormat="1" ht="15.75" customHeight="1" x14ac:dyDescent="0.2">
      <c r="A429" s="148">
        <v>40905</v>
      </c>
      <c r="B429" s="394">
        <v>11.013999999999999</v>
      </c>
      <c r="C429" s="95">
        <f t="shared" si="112"/>
        <v>9.5131999999999994</v>
      </c>
      <c r="D429" s="95">
        <v>2</v>
      </c>
      <c r="E429" s="95">
        <v>1.4</v>
      </c>
      <c r="F429" s="389">
        <v>149.80000000000001</v>
      </c>
      <c r="G429" s="116">
        <f t="shared" si="113"/>
        <v>0.14980000000000002</v>
      </c>
      <c r="H429" s="389">
        <v>751</v>
      </c>
      <c r="I429" s="389">
        <v>1934.1</v>
      </c>
      <c r="J429" s="116">
        <f t="shared" si="114"/>
        <v>1.9340999999999999</v>
      </c>
      <c r="K429" s="116">
        <f t="shared" si="115"/>
        <v>0.751</v>
      </c>
      <c r="L429" s="389">
        <v>1353</v>
      </c>
      <c r="M429" s="95">
        <f t="shared" si="116"/>
        <v>1.353</v>
      </c>
      <c r="N429" s="123">
        <f t="shared" si="117"/>
        <v>6.7650000000000002E-2</v>
      </c>
      <c r="O429" s="124">
        <f t="shared" si="118"/>
        <v>0.60000000000000009</v>
      </c>
      <c r="P429" s="73">
        <v>8.75</v>
      </c>
      <c r="Q429" s="144">
        <f t="shared" si="119"/>
        <v>0.81745000000000012</v>
      </c>
      <c r="R429" s="178">
        <f t="shared" si="111"/>
        <v>1.8664499999999999</v>
      </c>
      <c r="S429" s="145">
        <f t="shared" si="120"/>
        <v>2.6839</v>
      </c>
      <c r="T429" s="11"/>
      <c r="U429" s="27"/>
    </row>
    <row r="430" spans="1:21" s="15" customFormat="1" ht="15.75" customHeight="1" x14ac:dyDescent="0.2">
      <c r="A430" s="148">
        <v>40906</v>
      </c>
      <c r="B430" s="393">
        <v>10.971</v>
      </c>
      <c r="C430" s="95">
        <f t="shared" si="112"/>
        <v>9.5314000000000014</v>
      </c>
      <c r="D430" s="95">
        <v>2</v>
      </c>
      <c r="E430" s="95">
        <v>1.4</v>
      </c>
      <c r="F430" s="387">
        <v>142.6</v>
      </c>
      <c r="G430" s="116">
        <f t="shared" si="113"/>
        <v>0.1426</v>
      </c>
      <c r="H430" s="387">
        <v>697</v>
      </c>
      <c r="I430" s="387">
        <v>2161.1999999999998</v>
      </c>
      <c r="J430" s="116">
        <f t="shared" si="114"/>
        <v>2.1612</v>
      </c>
      <c r="K430" s="116">
        <f t="shared" si="115"/>
        <v>0.69699999999999995</v>
      </c>
      <c r="L430" s="387">
        <v>1643</v>
      </c>
      <c r="M430" s="95">
        <f t="shared" si="116"/>
        <v>1.643</v>
      </c>
      <c r="N430" s="123">
        <f t="shared" si="117"/>
        <v>8.2150000000000001E-2</v>
      </c>
      <c r="O430" s="124">
        <f t="shared" si="118"/>
        <v>0.60000000000000009</v>
      </c>
      <c r="P430" s="73">
        <v>8.2200000000000006</v>
      </c>
      <c r="Q430" s="144">
        <f t="shared" si="119"/>
        <v>0.82475000000000009</v>
      </c>
      <c r="R430" s="178">
        <f t="shared" si="111"/>
        <v>2.0790500000000001</v>
      </c>
      <c r="S430" s="145">
        <f t="shared" si="120"/>
        <v>2.9038000000000004</v>
      </c>
      <c r="T430" s="11"/>
      <c r="U430" s="27"/>
    </row>
    <row r="431" spans="1:21" s="15" customFormat="1" ht="15.75" customHeight="1" x14ac:dyDescent="0.2">
      <c r="A431" s="148">
        <v>40907</v>
      </c>
      <c r="B431" s="394">
        <v>11.313000000000001</v>
      </c>
      <c r="C431" s="95">
        <f t="shared" si="112"/>
        <v>9.900500000000001</v>
      </c>
      <c r="D431" s="95">
        <v>2</v>
      </c>
      <c r="E431" s="95">
        <v>1.4</v>
      </c>
      <c r="F431" s="389">
        <v>115.5</v>
      </c>
      <c r="G431" s="116">
        <f t="shared" si="113"/>
        <v>0.11550000000000001</v>
      </c>
      <c r="H431" s="389">
        <v>697</v>
      </c>
      <c r="I431" s="389">
        <v>2161</v>
      </c>
      <c r="J431" s="116">
        <f t="shared" si="114"/>
        <v>2.161</v>
      </c>
      <c r="K431" s="116">
        <f t="shared" si="115"/>
        <v>0.69699999999999995</v>
      </c>
      <c r="L431" s="389">
        <v>1696</v>
      </c>
      <c r="M431" s="95">
        <f t="shared" si="116"/>
        <v>1.696</v>
      </c>
      <c r="N431" s="123">
        <f t="shared" si="117"/>
        <v>8.48E-2</v>
      </c>
      <c r="O431" s="124">
        <f t="shared" si="118"/>
        <v>0.60000000000000009</v>
      </c>
      <c r="P431" s="73">
        <v>7.91</v>
      </c>
      <c r="Q431" s="144">
        <f t="shared" si="119"/>
        <v>0.80030000000000012</v>
      </c>
      <c r="R431" s="178">
        <f t="shared" si="111"/>
        <v>2.0762</v>
      </c>
      <c r="S431" s="145">
        <f t="shared" si="120"/>
        <v>2.8765000000000001</v>
      </c>
      <c r="T431" s="11"/>
      <c r="U431" s="27"/>
    </row>
    <row r="432" spans="1:21" s="15" customFormat="1" ht="15.75" customHeight="1" thickBot="1" x14ac:dyDescent="0.25">
      <c r="A432" s="237">
        <v>40908</v>
      </c>
      <c r="B432" s="152">
        <v>9.1839999999999993</v>
      </c>
      <c r="C432" s="238">
        <f t="shared" si="112"/>
        <v>8.0775999999999986</v>
      </c>
      <c r="D432" s="238">
        <v>2</v>
      </c>
      <c r="E432" s="153">
        <v>1.4</v>
      </c>
      <c r="F432" s="387">
        <v>132.4</v>
      </c>
      <c r="G432" s="152">
        <f t="shared" si="113"/>
        <v>0.13240000000000002</v>
      </c>
      <c r="H432" s="387">
        <v>374</v>
      </c>
      <c r="I432" s="387">
        <v>2161.1999999999998</v>
      </c>
      <c r="J432" s="152">
        <f t="shared" si="114"/>
        <v>2.1612</v>
      </c>
      <c r="K432" s="152">
        <f t="shared" si="115"/>
        <v>0.374</v>
      </c>
      <c r="L432" s="387">
        <v>1457</v>
      </c>
      <c r="M432" s="153">
        <f t="shared" si="116"/>
        <v>1.4570000000000001</v>
      </c>
      <c r="N432" s="156">
        <f t="shared" si="117"/>
        <v>7.2850000000000012E-2</v>
      </c>
      <c r="O432" s="241">
        <f t="shared" si="118"/>
        <v>0.60000000000000009</v>
      </c>
      <c r="P432" s="92">
        <v>7.75</v>
      </c>
      <c r="Q432" s="158">
        <f t="shared" si="119"/>
        <v>0.80525000000000013</v>
      </c>
      <c r="R432" s="190">
        <f t="shared" si="111"/>
        <v>2.0883500000000002</v>
      </c>
      <c r="S432" s="159">
        <f t="shared" si="120"/>
        <v>2.8936000000000002</v>
      </c>
      <c r="T432" s="11"/>
      <c r="U432" s="27"/>
    </row>
    <row r="433" spans="1:21" s="15" customFormat="1" x14ac:dyDescent="0.2">
      <c r="A433" s="171"/>
      <c r="B433" s="172"/>
      <c r="C433" s="246"/>
      <c r="D433" s="173"/>
      <c r="E433" s="173"/>
      <c r="F433" s="173"/>
      <c r="G433" s="173"/>
      <c r="H433" s="246"/>
      <c r="I433" s="246"/>
      <c r="J433" s="246"/>
      <c r="K433" s="246"/>
      <c r="L433" s="246"/>
      <c r="M433" s="246"/>
      <c r="N433" s="171"/>
      <c r="O433" s="173"/>
      <c r="P433" s="173"/>
      <c r="Q433" s="246"/>
      <c r="R433" s="246"/>
      <c r="S433" s="246"/>
      <c r="T433" s="11"/>
      <c r="U433" s="27"/>
    </row>
    <row r="434" spans="1:21" s="15" customFormat="1" x14ac:dyDescent="0.2">
      <c r="A434" s="171"/>
      <c r="B434" s="172"/>
      <c r="C434" s="246"/>
      <c r="D434" s="173"/>
      <c r="E434" s="173"/>
      <c r="F434" s="173"/>
      <c r="G434" s="173"/>
      <c r="H434" s="246"/>
      <c r="I434" s="246"/>
      <c r="J434" s="246"/>
      <c r="K434" s="246"/>
      <c r="L434" s="246"/>
      <c r="M434" s="246"/>
      <c r="N434" s="171"/>
      <c r="O434" s="173"/>
      <c r="P434" s="173"/>
      <c r="Q434" s="246"/>
      <c r="R434" s="246"/>
      <c r="S434" s="246"/>
      <c r="T434" s="11"/>
      <c r="U434" s="27"/>
    </row>
    <row r="435" spans="1:21" s="15" customFormat="1" x14ac:dyDescent="0.2">
      <c r="A435" s="171"/>
      <c r="B435" s="172"/>
      <c r="C435" s="246"/>
      <c r="D435" s="173"/>
      <c r="E435" s="173"/>
      <c r="F435" s="173"/>
      <c r="G435" s="173"/>
      <c r="H435" s="246"/>
      <c r="I435" s="246"/>
      <c r="J435" s="246"/>
      <c r="K435" s="246"/>
      <c r="L435" s="246"/>
      <c r="M435" s="246"/>
      <c r="N435" s="171"/>
      <c r="O435" s="173"/>
      <c r="P435" s="173"/>
      <c r="Q435" s="246"/>
      <c r="R435" s="246"/>
      <c r="S435" s="246"/>
      <c r="T435" s="11"/>
      <c r="U435" s="27"/>
    </row>
    <row r="436" spans="1:21" s="15" customFormat="1" x14ac:dyDescent="0.2">
      <c r="A436" s="171"/>
      <c r="B436" s="172"/>
      <c r="C436" s="246"/>
      <c r="D436" s="173"/>
      <c r="E436" s="173"/>
      <c r="F436" s="173"/>
      <c r="G436" s="173"/>
      <c r="H436" s="246"/>
      <c r="I436" s="246"/>
      <c r="J436" s="246"/>
      <c r="K436" s="246"/>
      <c r="L436" s="246"/>
      <c r="M436" s="246"/>
      <c r="N436" s="171"/>
      <c r="O436" s="173"/>
      <c r="P436" s="173"/>
      <c r="Q436" s="246"/>
      <c r="R436" s="246"/>
      <c r="S436" s="246"/>
      <c r="T436" s="11"/>
      <c r="U436" s="27"/>
    </row>
    <row r="437" spans="1:21" s="15" customFormat="1" ht="11.25" x14ac:dyDescent="0.2">
      <c r="A437" s="35"/>
      <c r="B437" s="66"/>
      <c r="C437" s="10"/>
      <c r="D437" s="10"/>
      <c r="E437" s="13"/>
      <c r="F437" s="10"/>
      <c r="G437" s="10"/>
      <c r="H437" s="36"/>
      <c r="I437" s="36"/>
      <c r="J437" s="36"/>
      <c r="K437" s="36"/>
      <c r="L437" s="36"/>
      <c r="M437" s="36"/>
      <c r="N437" s="10"/>
      <c r="O437" s="13"/>
      <c r="P437" s="13"/>
      <c r="Q437" s="11"/>
      <c r="R437" s="11"/>
      <c r="S437" s="11"/>
      <c r="T437" s="11"/>
      <c r="U437" s="27"/>
    </row>
    <row r="438" spans="1:21" s="15" customFormat="1" ht="13.5" x14ac:dyDescent="0.2">
      <c r="A438" s="78" t="s">
        <v>33</v>
      </c>
      <c r="B438" s="79"/>
      <c r="C438" s="80"/>
      <c r="D438" s="80"/>
      <c r="E438" s="81"/>
      <c r="F438" s="80"/>
      <c r="G438" s="80"/>
      <c r="H438" s="82"/>
      <c r="I438" s="82"/>
      <c r="J438" s="82"/>
      <c r="K438" s="82"/>
      <c r="L438" s="80"/>
      <c r="M438" s="81"/>
      <c r="N438" s="80"/>
      <c r="O438" s="81"/>
      <c r="P438" s="81"/>
      <c r="Q438" s="83"/>
      <c r="R438" s="83"/>
      <c r="S438" s="11"/>
      <c r="T438" s="11"/>
      <c r="U438" s="27"/>
    </row>
    <row r="439" spans="1:21" s="15" customFormat="1" ht="13.5" x14ac:dyDescent="0.2">
      <c r="A439" s="78" t="s">
        <v>34</v>
      </c>
      <c r="B439" s="79"/>
      <c r="C439" s="80"/>
      <c r="D439" s="80"/>
      <c r="E439" s="81"/>
      <c r="F439" s="80"/>
      <c r="G439" s="80"/>
      <c r="H439" s="82"/>
      <c r="I439" s="82"/>
      <c r="J439" s="82"/>
      <c r="K439" s="82"/>
      <c r="L439" s="80"/>
      <c r="M439" s="81"/>
      <c r="N439" s="80"/>
      <c r="O439" s="81"/>
      <c r="P439" s="81"/>
      <c r="Q439" s="83"/>
      <c r="R439" s="83"/>
      <c r="S439" s="11"/>
      <c r="T439" s="11"/>
      <c r="U439" s="27"/>
    </row>
    <row r="440" spans="1:21" s="15" customFormat="1" ht="13.5" x14ac:dyDescent="0.2">
      <c r="A440" s="78" t="s">
        <v>35</v>
      </c>
      <c r="B440" s="79"/>
      <c r="C440" s="80"/>
      <c r="D440" s="80"/>
      <c r="E440" s="81"/>
      <c r="F440" s="80"/>
      <c r="G440" s="80"/>
      <c r="H440" s="82"/>
      <c r="I440" s="82"/>
      <c r="J440" s="82"/>
      <c r="K440" s="82"/>
      <c r="L440" s="80"/>
      <c r="M440" s="81"/>
      <c r="N440" s="80"/>
      <c r="O440" s="81"/>
      <c r="P440" s="81"/>
      <c r="Q440" s="83"/>
      <c r="R440" s="83"/>
      <c r="S440" s="11"/>
      <c r="T440" s="11"/>
      <c r="U440" s="27"/>
    </row>
    <row r="441" spans="1:21" s="15" customFormat="1" ht="13.5" x14ac:dyDescent="0.2">
      <c r="A441" s="84" t="s">
        <v>36</v>
      </c>
      <c r="B441" s="79"/>
      <c r="C441" s="80"/>
      <c r="D441" s="80"/>
      <c r="E441" s="81"/>
      <c r="F441" s="80"/>
      <c r="G441" s="80"/>
      <c r="H441" s="82"/>
      <c r="I441" s="82"/>
      <c r="J441" s="82"/>
      <c r="K441" s="82"/>
      <c r="L441" s="80"/>
      <c r="M441" s="81"/>
      <c r="N441" s="80"/>
      <c r="O441" s="81"/>
      <c r="P441" s="81"/>
      <c r="Q441" s="83"/>
      <c r="R441" s="83"/>
      <c r="S441" s="11"/>
      <c r="T441" s="11"/>
      <c r="U441" s="27"/>
    </row>
    <row r="442" spans="1:21" s="15" customFormat="1" ht="13.5" x14ac:dyDescent="0.2">
      <c r="A442" s="84" t="s">
        <v>37</v>
      </c>
      <c r="B442" s="79"/>
      <c r="C442" s="80"/>
      <c r="D442" s="80"/>
      <c r="E442" s="81"/>
      <c r="F442" s="80"/>
      <c r="G442" s="80"/>
      <c r="H442" s="82"/>
      <c r="I442" s="82"/>
      <c r="J442" s="82"/>
      <c r="K442" s="82"/>
      <c r="L442" s="80"/>
      <c r="M442" s="81"/>
      <c r="N442" s="80"/>
      <c r="O442" s="81"/>
      <c r="P442" s="81"/>
      <c r="Q442" s="83"/>
      <c r="R442" s="83"/>
      <c r="S442" s="11"/>
      <c r="T442" s="11"/>
      <c r="U442" s="27"/>
    </row>
    <row r="443" spans="1:21" s="15" customFormat="1" ht="13.5" x14ac:dyDescent="0.2">
      <c r="A443" s="84" t="s">
        <v>38</v>
      </c>
      <c r="B443" s="79"/>
      <c r="C443" s="80"/>
      <c r="D443" s="80"/>
      <c r="E443" s="81"/>
      <c r="F443" s="80"/>
      <c r="G443" s="80"/>
      <c r="H443" s="82"/>
      <c r="I443" s="82"/>
      <c r="J443" s="82"/>
      <c r="K443" s="82"/>
      <c r="L443" s="80"/>
      <c r="M443" s="81"/>
      <c r="N443" s="80"/>
      <c r="O443" s="81"/>
      <c r="P443" s="81"/>
      <c r="Q443" s="83"/>
      <c r="R443" s="83"/>
      <c r="S443" s="11"/>
      <c r="T443" s="11"/>
      <c r="U443" s="27"/>
    </row>
    <row r="444" spans="1:21" s="15" customFormat="1" ht="13.5" x14ac:dyDescent="0.2">
      <c r="A444" s="84" t="s">
        <v>46</v>
      </c>
      <c r="B444" s="79"/>
      <c r="C444" s="80"/>
      <c r="D444" s="80"/>
      <c r="E444" s="81"/>
      <c r="F444" s="80"/>
      <c r="G444" s="80"/>
      <c r="H444" s="82"/>
      <c r="I444" s="82"/>
      <c r="J444" s="82"/>
      <c r="K444" s="82"/>
      <c r="L444" s="80"/>
      <c r="M444" s="81"/>
      <c r="N444" s="80"/>
      <c r="O444" s="86"/>
      <c r="P444" s="81"/>
      <c r="Q444" s="83"/>
      <c r="R444" s="83"/>
      <c r="S444" s="11"/>
      <c r="T444" s="11"/>
      <c r="U444" s="27"/>
    </row>
    <row r="445" spans="1:21" s="5" customFormat="1" ht="13.5" x14ac:dyDescent="0.2">
      <c r="A445" s="84" t="s">
        <v>47</v>
      </c>
      <c r="B445" s="79"/>
      <c r="C445" s="80"/>
      <c r="D445" s="80"/>
      <c r="E445" s="81"/>
      <c r="F445" s="80"/>
      <c r="G445" s="80"/>
      <c r="H445" s="82"/>
      <c r="I445" s="82"/>
      <c r="J445" s="82"/>
      <c r="K445" s="82"/>
      <c r="L445" s="80"/>
      <c r="M445" s="81"/>
      <c r="N445" s="80"/>
      <c r="O445" s="81"/>
      <c r="P445" s="81"/>
      <c r="Q445" s="83"/>
      <c r="R445" s="87"/>
      <c r="S445" s="14"/>
      <c r="T445" s="14"/>
      <c r="U445" s="14"/>
    </row>
    <row r="446" spans="1:21" s="5" customFormat="1" ht="13.5" x14ac:dyDescent="0.2">
      <c r="A446" s="78" t="s">
        <v>48</v>
      </c>
      <c r="B446" s="85"/>
      <c r="C446" s="80"/>
      <c r="D446" s="80"/>
      <c r="E446" s="81"/>
      <c r="F446" s="80"/>
      <c r="G446" s="80"/>
      <c r="H446" s="80"/>
      <c r="I446" s="80"/>
      <c r="J446" s="80"/>
      <c r="K446" s="80"/>
      <c r="L446" s="80"/>
      <c r="M446" s="86"/>
      <c r="N446" s="80"/>
      <c r="O446" s="86"/>
      <c r="P446" s="81"/>
      <c r="Q446" s="83"/>
      <c r="R446" s="87"/>
      <c r="S446" s="14"/>
      <c r="T446" s="14"/>
      <c r="U446" s="14"/>
    </row>
    <row r="447" spans="1:21" s="5" customFormat="1" ht="13.5" x14ac:dyDescent="0.2">
      <c r="A447" s="78" t="s">
        <v>49</v>
      </c>
      <c r="B447" s="79"/>
      <c r="C447" s="80"/>
      <c r="D447" s="80"/>
      <c r="E447" s="81"/>
      <c r="F447" s="80"/>
      <c r="G447" s="80"/>
      <c r="H447" s="82"/>
      <c r="I447" s="82"/>
      <c r="J447" s="82"/>
      <c r="K447" s="82"/>
      <c r="L447" s="80"/>
      <c r="M447" s="81"/>
      <c r="N447" s="80"/>
      <c r="O447" s="86"/>
      <c r="P447" s="81"/>
      <c r="Q447" s="83"/>
      <c r="R447" s="87"/>
      <c r="S447" s="14"/>
      <c r="T447" s="14"/>
      <c r="U447" s="14"/>
    </row>
    <row r="448" spans="1:21" s="5" customFormat="1" ht="13.5" x14ac:dyDescent="0.2">
      <c r="A448" s="84" t="s">
        <v>50</v>
      </c>
      <c r="B448" s="85"/>
      <c r="C448" s="80"/>
      <c r="D448" s="80"/>
      <c r="E448" s="81"/>
      <c r="F448" s="80"/>
      <c r="G448" s="80"/>
      <c r="H448" s="80"/>
      <c r="I448" s="80"/>
      <c r="J448" s="80"/>
      <c r="K448" s="80"/>
      <c r="L448" s="80"/>
      <c r="M448" s="86"/>
      <c r="N448" s="80"/>
      <c r="O448" s="86"/>
      <c r="P448" s="81"/>
      <c r="Q448" s="83"/>
      <c r="R448" s="87"/>
      <c r="S448" s="14"/>
      <c r="T448" s="14"/>
      <c r="U448" s="14"/>
    </row>
    <row r="449" spans="1:21" s="5" customFormat="1" ht="13.5" x14ac:dyDescent="0.2">
      <c r="A449" s="78" t="s">
        <v>51</v>
      </c>
      <c r="B449" s="85"/>
      <c r="C449" s="80"/>
      <c r="D449" s="80"/>
      <c r="E449" s="81"/>
      <c r="F449" s="80"/>
      <c r="G449" s="80"/>
      <c r="H449" s="80"/>
      <c r="I449" s="80"/>
      <c r="J449" s="80"/>
      <c r="K449" s="80"/>
      <c r="L449" s="80"/>
      <c r="M449" s="86"/>
      <c r="N449" s="80"/>
      <c r="O449" s="86"/>
      <c r="P449" s="81"/>
      <c r="Q449" s="83"/>
      <c r="R449" s="87"/>
      <c r="S449" s="14"/>
      <c r="T449" s="14"/>
      <c r="U449" s="14"/>
    </row>
    <row r="450" spans="1:21" s="5" customFormat="1" ht="13.5" x14ac:dyDescent="0.2">
      <c r="A450" s="78"/>
      <c r="B450" s="85"/>
      <c r="C450" s="80"/>
      <c r="D450" s="80"/>
      <c r="E450" s="81"/>
      <c r="F450" s="80"/>
      <c r="G450" s="80"/>
      <c r="H450" s="80"/>
      <c r="I450" s="80"/>
      <c r="J450" s="80"/>
      <c r="K450" s="80"/>
      <c r="L450" s="80"/>
      <c r="M450" s="86"/>
      <c r="N450" s="80"/>
      <c r="O450" s="86"/>
      <c r="P450" s="81"/>
      <c r="Q450" s="83"/>
      <c r="R450" s="87"/>
      <c r="S450" s="14"/>
      <c r="T450" s="14"/>
      <c r="U450" s="14"/>
    </row>
    <row r="451" spans="1:21" s="5" customFormat="1" ht="13.5" x14ac:dyDescent="0.2">
      <c r="A451" s="78"/>
      <c r="B451" s="85"/>
      <c r="C451" s="80"/>
      <c r="D451" s="80"/>
      <c r="E451" s="81"/>
      <c r="F451" s="80"/>
      <c r="G451" s="80"/>
      <c r="H451" s="80"/>
      <c r="I451" s="80"/>
      <c r="J451" s="80"/>
      <c r="K451" s="80"/>
      <c r="L451" s="80"/>
      <c r="M451" s="86"/>
      <c r="N451" s="80"/>
      <c r="O451" s="86"/>
      <c r="P451" s="81"/>
      <c r="Q451" s="83"/>
      <c r="R451" s="87"/>
      <c r="S451" s="14"/>
      <c r="T451" s="14"/>
      <c r="U451" s="14"/>
    </row>
    <row r="452" spans="1:21" s="5" customFormat="1" ht="12" x14ac:dyDescent="0.2">
      <c r="A452" s="84" t="s">
        <v>71</v>
      </c>
      <c r="B452" s="85"/>
      <c r="C452" s="80"/>
      <c r="D452" s="80"/>
      <c r="E452" s="81"/>
      <c r="F452" s="80"/>
      <c r="G452" s="80"/>
      <c r="H452" s="80"/>
      <c r="I452" s="80"/>
      <c r="J452" s="80"/>
      <c r="K452" s="80"/>
      <c r="L452" s="80"/>
      <c r="M452" s="80"/>
      <c r="N452" s="80"/>
      <c r="O452" s="86"/>
      <c r="P452" s="81"/>
      <c r="Q452" s="83"/>
      <c r="R452" s="87"/>
      <c r="S452" s="14"/>
      <c r="T452" s="14"/>
      <c r="U452" s="14"/>
    </row>
    <row r="453" spans="1:21" s="5" customFormat="1" ht="12" x14ac:dyDescent="0.2">
      <c r="A453" s="84" t="s">
        <v>25</v>
      </c>
      <c r="B453" s="85"/>
      <c r="C453" s="80"/>
      <c r="D453" s="80"/>
      <c r="E453" s="81"/>
      <c r="F453" s="80"/>
      <c r="G453" s="80"/>
      <c r="H453" s="80"/>
      <c r="I453" s="80"/>
      <c r="J453" s="80"/>
      <c r="K453" s="80"/>
      <c r="L453" s="80"/>
      <c r="M453" s="80"/>
      <c r="N453" s="80"/>
      <c r="O453" s="86"/>
      <c r="P453" s="81"/>
      <c r="Q453" s="83"/>
      <c r="R453" s="87"/>
      <c r="S453" s="14"/>
      <c r="T453" s="14"/>
      <c r="U453" s="14"/>
    </row>
    <row r="454" spans="1:21" s="5" customFormat="1" ht="14.25" x14ac:dyDescent="0.2">
      <c r="A454" s="51"/>
      <c r="B454" s="67"/>
      <c r="C454" s="10"/>
      <c r="D454" s="10"/>
      <c r="E454" s="13"/>
      <c r="F454" s="10"/>
      <c r="G454" s="10"/>
      <c r="H454" s="10"/>
      <c r="I454" s="10"/>
      <c r="J454" s="10"/>
      <c r="K454" s="10"/>
      <c r="L454" s="10"/>
      <c r="M454" s="10"/>
      <c r="N454" s="10"/>
      <c r="O454" s="12"/>
      <c r="P454" s="13"/>
      <c r="Q454" s="11"/>
      <c r="R454" s="14"/>
      <c r="S454" s="14"/>
      <c r="T454" s="14"/>
      <c r="U454" s="14"/>
    </row>
    <row r="455" spans="1:21" s="5" customFormat="1" ht="11.25" x14ac:dyDescent="0.2">
      <c r="B455" s="67"/>
      <c r="C455" s="10"/>
      <c r="D455" s="10"/>
      <c r="E455" s="13"/>
      <c r="F455" s="10"/>
      <c r="G455" s="10"/>
      <c r="H455" s="10"/>
      <c r="I455" s="10"/>
      <c r="J455" s="10"/>
      <c r="K455" s="10"/>
      <c r="L455" s="10"/>
      <c r="M455" s="10"/>
      <c r="N455" s="10"/>
      <c r="O455" s="12"/>
      <c r="P455" s="13"/>
      <c r="Q455" s="11"/>
      <c r="R455" s="14"/>
      <c r="S455" s="14"/>
      <c r="T455" s="14"/>
      <c r="U455" s="14"/>
    </row>
    <row r="456" spans="1:21" s="5" customFormat="1" ht="11.25" x14ac:dyDescent="0.2">
      <c r="B456" s="67"/>
      <c r="C456" s="10"/>
      <c r="D456" s="10"/>
      <c r="E456" s="13"/>
      <c r="F456" s="10"/>
      <c r="G456" s="10"/>
      <c r="H456" s="10"/>
      <c r="I456" s="10"/>
      <c r="J456" s="10"/>
      <c r="K456" s="10"/>
      <c r="L456" s="10"/>
      <c r="M456" s="10"/>
      <c r="N456" s="10"/>
      <c r="O456" s="12"/>
      <c r="P456" s="13"/>
      <c r="Q456" s="11"/>
      <c r="R456" s="14"/>
      <c r="S456" s="14"/>
      <c r="T456" s="14"/>
      <c r="U456" s="14"/>
    </row>
    <row r="457" spans="1:21" s="5" customFormat="1" ht="11.25" x14ac:dyDescent="0.2">
      <c r="A457" s="32"/>
      <c r="B457" s="67"/>
      <c r="C457" s="10"/>
      <c r="D457" s="10"/>
      <c r="E457" s="13"/>
      <c r="F457" s="17"/>
      <c r="G457" s="17"/>
      <c r="H457" s="10"/>
      <c r="I457" s="10"/>
      <c r="J457" s="10"/>
      <c r="K457" s="10"/>
      <c r="L457" s="10"/>
      <c r="M457" s="10"/>
      <c r="N457" s="10"/>
      <c r="O457" s="12"/>
      <c r="P457" s="13"/>
      <c r="Q457" s="11"/>
      <c r="R457" s="14"/>
      <c r="S457" s="14"/>
      <c r="T457" s="14"/>
      <c r="U457" s="14"/>
    </row>
    <row r="458" spans="1:21" s="5" customFormat="1" ht="11.25" x14ac:dyDescent="0.2">
      <c r="A458" s="32"/>
      <c r="B458" s="67"/>
      <c r="C458" s="10"/>
      <c r="D458" s="10"/>
      <c r="E458" s="13"/>
      <c r="F458" s="17"/>
      <c r="G458" s="17"/>
      <c r="H458" s="10"/>
      <c r="I458" s="10"/>
      <c r="J458" s="10"/>
      <c r="K458" s="10"/>
      <c r="L458" s="10"/>
      <c r="M458" s="10"/>
      <c r="N458" s="4"/>
      <c r="O458" s="12"/>
      <c r="P458" s="13"/>
      <c r="Q458" s="11"/>
      <c r="R458" s="14"/>
      <c r="S458" s="14"/>
      <c r="T458" s="14"/>
      <c r="U458" s="14"/>
    </row>
    <row r="459" spans="1:21" s="5" customFormat="1" x14ac:dyDescent="0.2">
      <c r="A459" s="242" t="s">
        <v>72</v>
      </c>
      <c r="B459" s="67"/>
      <c r="C459" s="10"/>
      <c r="D459" s="10"/>
      <c r="E459" s="13"/>
      <c r="F459" s="10"/>
      <c r="G459" s="10"/>
      <c r="H459" s="10"/>
      <c r="I459" s="10"/>
      <c r="J459" s="10"/>
      <c r="K459" s="10"/>
      <c r="L459" s="10"/>
      <c r="M459" s="10"/>
      <c r="O459" s="12"/>
      <c r="P459" s="13"/>
      <c r="Q459" s="11"/>
      <c r="R459" s="14"/>
      <c r="S459" s="14"/>
      <c r="T459" s="14"/>
      <c r="U459" s="14"/>
    </row>
    <row r="460" spans="1:21" s="5" customFormat="1" ht="11.25" x14ac:dyDescent="0.2">
      <c r="A460" s="18"/>
      <c r="B460" s="68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O460" s="12"/>
      <c r="P460" s="4"/>
      <c r="Q460" s="4"/>
      <c r="R460" s="23"/>
      <c r="S460" s="23"/>
      <c r="T460" s="23"/>
      <c r="U460" s="23"/>
    </row>
    <row r="461" spans="1:21" x14ac:dyDescent="0.2">
      <c r="A461" s="62" t="s">
        <v>68</v>
      </c>
      <c r="G461" s="62" t="s">
        <v>67</v>
      </c>
    </row>
  </sheetData>
  <mergeCells count="216">
    <mergeCell ref="Q399:Q401"/>
    <mergeCell ref="R399:R401"/>
    <mergeCell ref="S399:S401"/>
    <mergeCell ref="G399:G401"/>
    <mergeCell ref="H399:H401"/>
    <mergeCell ref="J399:J401"/>
    <mergeCell ref="K399:K401"/>
    <mergeCell ref="L399:L401"/>
    <mergeCell ref="M399:M401"/>
    <mergeCell ref="A399:A401"/>
    <mergeCell ref="B399:B401"/>
    <mergeCell ref="C399:C401"/>
    <mergeCell ref="D399:D401"/>
    <mergeCell ref="E399:E401"/>
    <mergeCell ref="F399:F401"/>
    <mergeCell ref="N363:N365"/>
    <mergeCell ref="O363:O365"/>
    <mergeCell ref="P363:P365"/>
    <mergeCell ref="A363:A365"/>
    <mergeCell ref="B363:B365"/>
    <mergeCell ref="C363:C365"/>
    <mergeCell ref="D363:D365"/>
    <mergeCell ref="E363:E365"/>
    <mergeCell ref="F363:F365"/>
    <mergeCell ref="N399:N401"/>
    <mergeCell ref="O399:O401"/>
    <mergeCell ref="P399:P401"/>
    <mergeCell ref="Q363:Q365"/>
    <mergeCell ref="R363:R365"/>
    <mergeCell ref="S363:S365"/>
    <mergeCell ref="G363:G365"/>
    <mergeCell ref="H363:H365"/>
    <mergeCell ref="J363:J365"/>
    <mergeCell ref="K363:K365"/>
    <mergeCell ref="L363:L365"/>
    <mergeCell ref="M363:M365"/>
    <mergeCell ref="Q328:Q330"/>
    <mergeCell ref="R328:R330"/>
    <mergeCell ref="S328:S330"/>
    <mergeCell ref="G328:G330"/>
    <mergeCell ref="H328:H330"/>
    <mergeCell ref="J328:J330"/>
    <mergeCell ref="K328:K330"/>
    <mergeCell ref="L328:L330"/>
    <mergeCell ref="M328:M330"/>
    <mergeCell ref="A328:A330"/>
    <mergeCell ref="B328:B330"/>
    <mergeCell ref="C328:C330"/>
    <mergeCell ref="D328:D330"/>
    <mergeCell ref="E328:E330"/>
    <mergeCell ref="F328:F330"/>
    <mergeCell ref="N292:N294"/>
    <mergeCell ref="O292:O294"/>
    <mergeCell ref="P292:P294"/>
    <mergeCell ref="A292:A294"/>
    <mergeCell ref="B292:B294"/>
    <mergeCell ref="C292:C294"/>
    <mergeCell ref="D292:D294"/>
    <mergeCell ref="E292:E294"/>
    <mergeCell ref="F292:F294"/>
    <mergeCell ref="N328:N330"/>
    <mergeCell ref="O328:O330"/>
    <mergeCell ref="P328:P330"/>
    <mergeCell ref="Q292:Q294"/>
    <mergeCell ref="R292:R294"/>
    <mergeCell ref="S292:S294"/>
    <mergeCell ref="G292:G294"/>
    <mergeCell ref="H292:H294"/>
    <mergeCell ref="J292:J294"/>
    <mergeCell ref="K292:K294"/>
    <mergeCell ref="L292:L294"/>
    <mergeCell ref="M292:M294"/>
    <mergeCell ref="Q257:Q259"/>
    <mergeCell ref="R257:R259"/>
    <mergeCell ref="S257:S259"/>
    <mergeCell ref="G257:G259"/>
    <mergeCell ref="H257:H259"/>
    <mergeCell ref="J257:J259"/>
    <mergeCell ref="K257:K259"/>
    <mergeCell ref="L257:L259"/>
    <mergeCell ref="M257:M259"/>
    <mergeCell ref="A257:A259"/>
    <mergeCell ref="B257:B259"/>
    <mergeCell ref="C257:C259"/>
    <mergeCell ref="D257:D259"/>
    <mergeCell ref="E257:E259"/>
    <mergeCell ref="F257:F259"/>
    <mergeCell ref="N222:N224"/>
    <mergeCell ref="O222:O224"/>
    <mergeCell ref="P222:P224"/>
    <mergeCell ref="A222:A224"/>
    <mergeCell ref="B222:B224"/>
    <mergeCell ref="C222:C224"/>
    <mergeCell ref="D222:D224"/>
    <mergeCell ref="E222:E224"/>
    <mergeCell ref="F222:F224"/>
    <mergeCell ref="N257:N259"/>
    <mergeCell ref="O257:O259"/>
    <mergeCell ref="P257:P259"/>
    <mergeCell ref="Q222:Q224"/>
    <mergeCell ref="R222:R224"/>
    <mergeCell ref="S222:S224"/>
    <mergeCell ref="G222:G224"/>
    <mergeCell ref="H222:H224"/>
    <mergeCell ref="J222:J224"/>
    <mergeCell ref="K222:K224"/>
    <mergeCell ref="L222:L224"/>
    <mergeCell ref="M222:M224"/>
    <mergeCell ref="Q186:Q188"/>
    <mergeCell ref="R186:R188"/>
    <mergeCell ref="S186:S188"/>
    <mergeCell ref="G186:G188"/>
    <mergeCell ref="H186:H188"/>
    <mergeCell ref="J186:J188"/>
    <mergeCell ref="K186:K188"/>
    <mergeCell ref="L186:L188"/>
    <mergeCell ref="M186:M188"/>
    <mergeCell ref="A186:A188"/>
    <mergeCell ref="B186:B188"/>
    <mergeCell ref="C186:C188"/>
    <mergeCell ref="D186:D188"/>
    <mergeCell ref="E186:E188"/>
    <mergeCell ref="F186:F188"/>
    <mergeCell ref="N151:N153"/>
    <mergeCell ref="O151:O153"/>
    <mergeCell ref="P151:P153"/>
    <mergeCell ref="A151:A153"/>
    <mergeCell ref="B151:B153"/>
    <mergeCell ref="C151:C153"/>
    <mergeCell ref="D151:D153"/>
    <mergeCell ref="E151:E153"/>
    <mergeCell ref="F151:F153"/>
    <mergeCell ref="N186:N188"/>
    <mergeCell ref="O186:O188"/>
    <mergeCell ref="P186:P188"/>
    <mergeCell ref="Q151:Q153"/>
    <mergeCell ref="R151:R153"/>
    <mergeCell ref="S151:S153"/>
    <mergeCell ref="G151:G153"/>
    <mergeCell ref="H151:H153"/>
    <mergeCell ref="J151:J153"/>
    <mergeCell ref="K151:K153"/>
    <mergeCell ref="L151:L153"/>
    <mergeCell ref="M151:M153"/>
    <mergeCell ref="Q116:Q118"/>
    <mergeCell ref="R116:R118"/>
    <mergeCell ref="S116:S118"/>
    <mergeCell ref="G116:G118"/>
    <mergeCell ref="H116:H118"/>
    <mergeCell ref="J116:J118"/>
    <mergeCell ref="K116:K118"/>
    <mergeCell ref="L116:L118"/>
    <mergeCell ref="M116:M118"/>
    <mergeCell ref="A116:A118"/>
    <mergeCell ref="B116:B118"/>
    <mergeCell ref="C116:C118"/>
    <mergeCell ref="D116:D118"/>
    <mergeCell ref="E116:E118"/>
    <mergeCell ref="F116:F118"/>
    <mergeCell ref="N78:N80"/>
    <mergeCell ref="O78:O80"/>
    <mergeCell ref="P78:P80"/>
    <mergeCell ref="A78:A80"/>
    <mergeCell ref="B78:B80"/>
    <mergeCell ref="C78:C80"/>
    <mergeCell ref="D78:D80"/>
    <mergeCell ref="E78:E80"/>
    <mergeCell ref="F78:F80"/>
    <mergeCell ref="N116:N118"/>
    <mergeCell ref="O116:O118"/>
    <mergeCell ref="P116:P118"/>
    <mergeCell ref="Q78:Q80"/>
    <mergeCell ref="R78:R80"/>
    <mergeCell ref="S78:S80"/>
    <mergeCell ref="G78:G80"/>
    <mergeCell ref="H78:H80"/>
    <mergeCell ref="J78:J80"/>
    <mergeCell ref="K78:K80"/>
    <mergeCell ref="L78:L80"/>
    <mergeCell ref="M78:M80"/>
    <mergeCell ref="Q42:Q44"/>
    <mergeCell ref="R42:R44"/>
    <mergeCell ref="S42:S44"/>
    <mergeCell ref="G42:G44"/>
    <mergeCell ref="H42:H44"/>
    <mergeCell ref="J42:J44"/>
    <mergeCell ref="K42:K44"/>
    <mergeCell ref="L42:L44"/>
    <mergeCell ref="M42:M44"/>
    <mergeCell ref="A42:A44"/>
    <mergeCell ref="B42:B44"/>
    <mergeCell ref="C42:C44"/>
    <mergeCell ref="D42:D44"/>
    <mergeCell ref="E42:E44"/>
    <mergeCell ref="F42:F44"/>
    <mergeCell ref="N6:N8"/>
    <mergeCell ref="O6:O8"/>
    <mergeCell ref="P6:P8"/>
    <mergeCell ref="A6:A8"/>
    <mergeCell ref="B6:B8"/>
    <mergeCell ref="C6:C8"/>
    <mergeCell ref="D6:D8"/>
    <mergeCell ref="E6:E8"/>
    <mergeCell ref="F6:F8"/>
    <mergeCell ref="N42:N44"/>
    <mergeCell ref="O42:O44"/>
    <mergeCell ref="P42:P44"/>
    <mergeCell ref="Q6:Q8"/>
    <mergeCell ref="R6:R8"/>
    <mergeCell ref="S6:S8"/>
    <mergeCell ref="G6:G8"/>
    <mergeCell ref="H6:H8"/>
    <mergeCell ref="J6:J8"/>
    <mergeCell ref="K6:K8"/>
    <mergeCell ref="L6:L8"/>
    <mergeCell ref="M6:M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02"/>
  <sheetViews>
    <sheetView topLeftCell="A58" workbookViewId="0">
      <selection activeCell="K72" sqref="K72:K101"/>
    </sheetView>
  </sheetViews>
  <sheetFormatPr defaultRowHeight="12.75" x14ac:dyDescent="0.2"/>
  <cols>
    <col min="3" max="8" width="19.28515625" style="390" customWidth="1"/>
    <col min="10" max="11" width="18.42578125" style="390" customWidth="1"/>
  </cols>
  <sheetData>
    <row r="2" spans="3:11" ht="36" x14ac:dyDescent="0.2">
      <c r="C2" s="385" t="s">
        <v>92</v>
      </c>
      <c r="D2" s="385" t="s">
        <v>93</v>
      </c>
      <c r="E2" s="385" t="s">
        <v>94</v>
      </c>
      <c r="F2" s="385" t="s">
        <v>95</v>
      </c>
      <c r="G2" s="385" t="s">
        <v>96</v>
      </c>
      <c r="H2" s="385" t="s">
        <v>97</v>
      </c>
      <c r="J2" s="385" t="s">
        <v>92</v>
      </c>
      <c r="K2" s="385" t="s">
        <v>98</v>
      </c>
    </row>
    <row r="3" spans="3:11" x14ac:dyDescent="0.2">
      <c r="C3" s="386">
        <v>41244.996527777781</v>
      </c>
      <c r="D3" s="387">
        <v>681</v>
      </c>
      <c r="E3" s="387">
        <v>356</v>
      </c>
      <c r="F3" s="387">
        <v>802.3</v>
      </c>
      <c r="G3" s="387">
        <v>88.1</v>
      </c>
      <c r="H3" s="387">
        <v>94.7</v>
      </c>
      <c r="J3" s="386">
        <v>41183.996527777781</v>
      </c>
      <c r="K3" s="391">
        <v>11.638999999999999</v>
      </c>
    </row>
    <row r="4" spans="3:11" x14ac:dyDescent="0.2">
      <c r="C4" s="388">
        <v>41245.996527777781</v>
      </c>
      <c r="D4" s="389">
        <v>681</v>
      </c>
      <c r="E4" s="389">
        <v>291</v>
      </c>
      <c r="F4" s="389">
        <v>844.3</v>
      </c>
      <c r="G4" s="389">
        <v>105</v>
      </c>
      <c r="H4" s="389">
        <v>68.3</v>
      </c>
      <c r="J4" s="388">
        <v>41184.996527777781</v>
      </c>
      <c r="K4" s="392">
        <v>12.099</v>
      </c>
    </row>
    <row r="5" spans="3:11" x14ac:dyDescent="0.2">
      <c r="C5" s="386">
        <v>41246.996527777781</v>
      </c>
      <c r="D5" s="387">
        <v>545</v>
      </c>
      <c r="E5" s="387">
        <v>395</v>
      </c>
      <c r="F5" s="387">
        <v>1431.6</v>
      </c>
      <c r="G5" s="387">
        <v>116.4</v>
      </c>
      <c r="H5" s="387">
        <v>142.9</v>
      </c>
      <c r="J5" s="386">
        <v>41185.996527777781</v>
      </c>
      <c r="K5" s="391">
        <v>11.696999999999999</v>
      </c>
    </row>
    <row r="6" spans="3:11" x14ac:dyDescent="0.2">
      <c r="C6" s="388">
        <v>41247.996527777781</v>
      </c>
      <c r="D6" s="389">
        <v>409</v>
      </c>
      <c r="E6" s="389">
        <v>418</v>
      </c>
      <c r="F6" s="389">
        <v>506.7</v>
      </c>
      <c r="G6" s="389">
        <v>78</v>
      </c>
      <c r="H6" s="389">
        <v>119.4</v>
      </c>
      <c r="J6" s="388">
        <v>41186.996527777781</v>
      </c>
      <c r="K6" s="392">
        <v>11.976000000000001</v>
      </c>
    </row>
    <row r="7" spans="3:11" x14ac:dyDescent="0.2">
      <c r="C7" s="386">
        <v>41248.996527777781</v>
      </c>
      <c r="D7" s="387">
        <v>408</v>
      </c>
      <c r="E7" s="387">
        <v>439</v>
      </c>
      <c r="F7" s="387">
        <v>969.8</v>
      </c>
      <c r="G7" s="387">
        <v>61.6</v>
      </c>
      <c r="H7" s="387">
        <v>152.9</v>
      </c>
      <c r="J7" s="386">
        <v>41187.996527777781</v>
      </c>
      <c r="K7" s="391">
        <v>11.212999999999999</v>
      </c>
    </row>
    <row r="8" spans="3:11" x14ac:dyDescent="0.2">
      <c r="C8" s="388">
        <v>41249.996527777781</v>
      </c>
      <c r="D8" s="389">
        <v>408</v>
      </c>
      <c r="E8" s="389">
        <v>709</v>
      </c>
      <c r="F8" s="389">
        <v>1066</v>
      </c>
      <c r="G8" s="389">
        <v>117.5</v>
      </c>
      <c r="H8" s="389">
        <v>186</v>
      </c>
      <c r="J8" s="388">
        <v>41188.996527777781</v>
      </c>
      <c r="K8" s="392">
        <v>10.624000000000001</v>
      </c>
    </row>
    <row r="9" spans="3:11" x14ac:dyDescent="0.2">
      <c r="C9" s="386">
        <v>41250.996527777781</v>
      </c>
      <c r="D9" s="387">
        <v>794</v>
      </c>
      <c r="E9" s="387">
        <v>874</v>
      </c>
      <c r="F9" s="387">
        <v>1537.7</v>
      </c>
      <c r="G9" s="387">
        <v>84</v>
      </c>
      <c r="H9" s="387">
        <v>159.30000000000001</v>
      </c>
      <c r="J9" s="386">
        <v>41189.996527777781</v>
      </c>
      <c r="K9" s="391">
        <v>11.173999999999999</v>
      </c>
    </row>
    <row r="10" spans="3:11" x14ac:dyDescent="0.2">
      <c r="C10" s="388">
        <v>41251.996527777781</v>
      </c>
      <c r="D10" s="389">
        <v>798</v>
      </c>
      <c r="E10" s="389">
        <v>865</v>
      </c>
      <c r="F10" s="389">
        <v>1520.4</v>
      </c>
      <c r="G10" s="389">
        <v>94.9</v>
      </c>
      <c r="H10" s="389">
        <v>121.1</v>
      </c>
      <c r="J10" s="388">
        <v>41190.996527777781</v>
      </c>
      <c r="K10" s="392">
        <v>11.302</v>
      </c>
    </row>
    <row r="11" spans="3:11" x14ac:dyDescent="0.2">
      <c r="C11" s="386">
        <v>41252.996527777781</v>
      </c>
      <c r="D11" s="387">
        <v>659</v>
      </c>
      <c r="E11" s="387">
        <v>865</v>
      </c>
      <c r="F11" s="387">
        <v>1593.1</v>
      </c>
      <c r="G11" s="387">
        <v>101.1</v>
      </c>
      <c r="H11" s="387">
        <v>101.2</v>
      </c>
      <c r="J11" s="386">
        <v>41191.996527777781</v>
      </c>
      <c r="K11" s="391">
        <v>11.201000000000001</v>
      </c>
    </row>
    <row r="12" spans="3:11" x14ac:dyDescent="0.2">
      <c r="C12" s="388">
        <v>41253.996527777781</v>
      </c>
      <c r="D12" s="389">
        <v>659</v>
      </c>
      <c r="E12" s="389">
        <v>985</v>
      </c>
      <c r="F12" s="389">
        <v>1451</v>
      </c>
      <c r="G12" s="389">
        <v>110.7</v>
      </c>
      <c r="H12" s="389">
        <v>132.19999999999999</v>
      </c>
      <c r="J12" s="388">
        <v>41192.996527777781</v>
      </c>
      <c r="K12" s="392">
        <v>11.968</v>
      </c>
    </row>
    <row r="13" spans="3:11" x14ac:dyDescent="0.2">
      <c r="C13" s="386">
        <v>41254.996527777781</v>
      </c>
      <c r="D13" s="387">
        <v>312</v>
      </c>
      <c r="E13" s="387">
        <v>892</v>
      </c>
      <c r="F13" s="387">
        <v>1106.5999999999999</v>
      </c>
      <c r="G13" s="387">
        <v>93.5</v>
      </c>
      <c r="H13" s="387">
        <v>156.80000000000001</v>
      </c>
      <c r="J13" s="386">
        <v>41193.996527777781</v>
      </c>
      <c r="K13" s="391">
        <v>11.662000000000001</v>
      </c>
    </row>
    <row r="14" spans="3:11" x14ac:dyDescent="0.2">
      <c r="C14" s="388">
        <v>41255.996527777781</v>
      </c>
      <c r="D14" s="389">
        <v>259</v>
      </c>
      <c r="E14" s="389">
        <v>735</v>
      </c>
      <c r="F14" s="389">
        <v>764.4</v>
      </c>
      <c r="G14" s="389">
        <v>63</v>
      </c>
      <c r="H14" s="389">
        <v>107.9</v>
      </c>
      <c r="J14" s="388">
        <v>41194.996527777781</v>
      </c>
      <c r="K14" s="392">
        <v>12.664</v>
      </c>
    </row>
    <row r="15" spans="3:11" x14ac:dyDescent="0.2">
      <c r="C15" s="386">
        <v>41256.996527777781</v>
      </c>
      <c r="D15" s="387">
        <v>258</v>
      </c>
      <c r="E15" s="387">
        <v>534</v>
      </c>
      <c r="F15" s="387">
        <v>945.1</v>
      </c>
      <c r="G15" s="387">
        <v>86</v>
      </c>
      <c r="H15" s="387">
        <v>135.6</v>
      </c>
      <c r="J15" s="386">
        <v>41195.996527777781</v>
      </c>
      <c r="K15" s="391">
        <v>11.971</v>
      </c>
    </row>
    <row r="16" spans="3:11" x14ac:dyDescent="0.2">
      <c r="C16" s="388">
        <v>41257.996527777781</v>
      </c>
      <c r="D16" s="389">
        <v>395</v>
      </c>
      <c r="E16" s="389">
        <v>600</v>
      </c>
      <c r="F16" s="389">
        <v>995.5</v>
      </c>
      <c r="G16" s="389">
        <v>155.30000000000001</v>
      </c>
      <c r="H16" s="389">
        <v>149.19999999999999</v>
      </c>
      <c r="J16" s="388">
        <v>41196.996527777781</v>
      </c>
      <c r="K16" s="392">
        <v>11.978999999999999</v>
      </c>
    </row>
    <row r="17" spans="3:11" x14ac:dyDescent="0.2">
      <c r="C17" s="386">
        <v>41258.996527777781</v>
      </c>
      <c r="D17" s="387">
        <v>703</v>
      </c>
      <c r="E17" s="387">
        <v>684</v>
      </c>
      <c r="F17" s="387">
        <v>1300.7</v>
      </c>
      <c r="G17" s="387">
        <v>87.7</v>
      </c>
      <c r="H17" s="387">
        <v>132.5</v>
      </c>
      <c r="J17" s="386">
        <v>41197.996527777781</v>
      </c>
      <c r="K17" s="391">
        <v>12.747999999999999</v>
      </c>
    </row>
    <row r="18" spans="3:11" x14ac:dyDescent="0.2">
      <c r="C18" s="388">
        <v>41259.996527777781</v>
      </c>
      <c r="D18" s="389">
        <v>703</v>
      </c>
      <c r="E18" s="389">
        <v>706</v>
      </c>
      <c r="F18" s="389">
        <v>1213.5</v>
      </c>
      <c r="G18" s="389">
        <v>93</v>
      </c>
      <c r="H18" s="389">
        <v>133.19999999999999</v>
      </c>
      <c r="J18" s="388">
        <v>41198.996527777781</v>
      </c>
      <c r="K18" s="392">
        <v>11.96</v>
      </c>
    </row>
    <row r="19" spans="3:11" x14ac:dyDescent="0.2">
      <c r="C19" s="386">
        <v>41260.996527777781</v>
      </c>
      <c r="D19" s="387">
        <v>512</v>
      </c>
      <c r="E19" s="387">
        <v>677</v>
      </c>
      <c r="F19" s="387">
        <v>1025.8</v>
      </c>
      <c r="G19" s="387">
        <v>104.8</v>
      </c>
      <c r="H19" s="387">
        <v>150.9</v>
      </c>
      <c r="J19" s="386">
        <v>41199.996527777781</v>
      </c>
      <c r="K19" s="391">
        <v>12.801</v>
      </c>
    </row>
    <row r="20" spans="3:11" x14ac:dyDescent="0.2">
      <c r="C20" s="388">
        <v>41261.996527777781</v>
      </c>
      <c r="D20" s="389">
        <v>260</v>
      </c>
      <c r="E20" s="389">
        <v>717</v>
      </c>
      <c r="F20" s="389">
        <v>984.4</v>
      </c>
      <c r="G20" s="389">
        <v>75.900000000000006</v>
      </c>
      <c r="H20" s="389">
        <v>141.5</v>
      </c>
      <c r="J20" s="388">
        <v>41200.996527777781</v>
      </c>
      <c r="K20" s="392">
        <v>11.808999999999999</v>
      </c>
    </row>
    <row r="21" spans="3:11" x14ac:dyDescent="0.2">
      <c r="C21" s="386">
        <v>41262.996527777781</v>
      </c>
      <c r="D21" s="387">
        <v>281</v>
      </c>
      <c r="E21" s="387">
        <v>652</v>
      </c>
      <c r="F21" s="387">
        <v>261</v>
      </c>
      <c r="G21" s="387">
        <v>12.4</v>
      </c>
      <c r="H21" s="387">
        <v>152</v>
      </c>
      <c r="J21" s="386">
        <v>41201.996527777781</v>
      </c>
      <c r="K21" s="391">
        <v>12.509</v>
      </c>
    </row>
    <row r="22" spans="3:11" x14ac:dyDescent="0.2">
      <c r="C22" s="388">
        <v>41263.996527777781</v>
      </c>
      <c r="D22" s="389">
        <v>281</v>
      </c>
      <c r="E22" s="389">
        <v>862</v>
      </c>
      <c r="F22" s="389">
        <v>1020.1</v>
      </c>
      <c r="G22" s="389">
        <v>94.2</v>
      </c>
      <c r="H22" s="389">
        <v>149.69999999999999</v>
      </c>
      <c r="J22" s="388">
        <v>41202.996527777781</v>
      </c>
      <c r="K22" s="392">
        <v>11.858000000000001</v>
      </c>
    </row>
    <row r="23" spans="3:11" x14ac:dyDescent="0.2">
      <c r="C23" s="386">
        <v>41264.996527777781</v>
      </c>
      <c r="D23" s="387">
        <v>261</v>
      </c>
      <c r="E23" s="387">
        <v>940</v>
      </c>
      <c r="F23" s="387">
        <v>1162.9000000000001</v>
      </c>
      <c r="G23" s="387">
        <v>106.7</v>
      </c>
      <c r="H23" s="387">
        <v>105.3</v>
      </c>
      <c r="J23" s="386">
        <v>41203.996527777781</v>
      </c>
      <c r="K23" s="391">
        <v>11.756</v>
      </c>
    </row>
    <row r="24" spans="3:11" x14ac:dyDescent="0.2">
      <c r="C24" s="388">
        <v>41265.996527777781</v>
      </c>
      <c r="D24" s="389">
        <v>968</v>
      </c>
      <c r="E24" s="389">
        <v>1498</v>
      </c>
      <c r="F24" s="389">
        <v>2158.9</v>
      </c>
      <c r="G24" s="389">
        <v>73.8</v>
      </c>
      <c r="H24" s="389">
        <v>89.9</v>
      </c>
      <c r="J24" s="388">
        <v>41204.996527777781</v>
      </c>
      <c r="K24" s="392">
        <v>13.018000000000001</v>
      </c>
    </row>
    <row r="25" spans="3:11" x14ac:dyDescent="0.2">
      <c r="C25" s="386">
        <v>41266.996527777781</v>
      </c>
      <c r="D25" s="387">
        <v>973</v>
      </c>
      <c r="E25" s="387">
        <v>1474</v>
      </c>
      <c r="F25" s="387">
        <v>2158</v>
      </c>
      <c r="G25" s="387">
        <v>90.6</v>
      </c>
      <c r="H25" s="387">
        <v>119.7</v>
      </c>
      <c r="J25" s="386">
        <v>41205.996527777781</v>
      </c>
      <c r="K25" s="391">
        <v>12.612</v>
      </c>
    </row>
    <row r="26" spans="3:11" x14ac:dyDescent="0.2">
      <c r="C26" s="388">
        <v>41267.996527777781</v>
      </c>
      <c r="D26" s="389">
        <v>203</v>
      </c>
      <c r="E26" s="389">
        <v>1547</v>
      </c>
      <c r="F26" s="389">
        <v>1632.5</v>
      </c>
      <c r="G26" s="389">
        <v>122.5</v>
      </c>
      <c r="H26" s="389">
        <v>107.2</v>
      </c>
      <c r="J26" s="388">
        <v>41206.996527777781</v>
      </c>
      <c r="K26" s="392">
        <v>12.317</v>
      </c>
    </row>
    <row r="27" spans="3:11" x14ac:dyDescent="0.2">
      <c r="C27" s="386">
        <v>41268.996527777781</v>
      </c>
      <c r="D27" s="387">
        <v>217</v>
      </c>
      <c r="E27" s="387">
        <v>1268</v>
      </c>
      <c r="F27" s="387">
        <v>1710.4</v>
      </c>
      <c r="G27" s="387">
        <v>66</v>
      </c>
      <c r="H27" s="387">
        <v>133.4</v>
      </c>
      <c r="J27" s="386">
        <v>41207.996527777781</v>
      </c>
      <c r="K27" s="391">
        <v>12.513</v>
      </c>
    </row>
    <row r="28" spans="3:11" x14ac:dyDescent="0.2">
      <c r="C28" s="388">
        <v>41269.996527777781</v>
      </c>
      <c r="D28" s="389">
        <v>329</v>
      </c>
      <c r="E28" s="389">
        <v>1267</v>
      </c>
      <c r="F28" s="389">
        <v>1344.9</v>
      </c>
      <c r="G28" s="389">
        <v>101</v>
      </c>
      <c r="H28" s="389">
        <v>122.3</v>
      </c>
      <c r="J28" s="388">
        <v>41208.996527777781</v>
      </c>
      <c r="K28" s="392">
        <v>13.369</v>
      </c>
    </row>
    <row r="29" spans="3:11" x14ac:dyDescent="0.2">
      <c r="C29" s="386">
        <v>41270.996527777781</v>
      </c>
      <c r="D29" s="387">
        <v>751</v>
      </c>
      <c r="E29" s="387">
        <v>1334</v>
      </c>
      <c r="F29" s="387">
        <v>1746.8</v>
      </c>
      <c r="G29" s="387">
        <v>108.8</v>
      </c>
      <c r="H29" s="387">
        <v>90.8</v>
      </c>
      <c r="J29" s="386">
        <v>41209.996527777781</v>
      </c>
      <c r="K29" s="391">
        <v>10.939</v>
      </c>
    </row>
    <row r="30" spans="3:11" x14ac:dyDescent="0.2">
      <c r="C30" s="388">
        <v>41271.996527777781</v>
      </c>
      <c r="D30" s="389">
        <v>751</v>
      </c>
      <c r="E30" s="389">
        <v>1353</v>
      </c>
      <c r="F30" s="389">
        <v>1934.1</v>
      </c>
      <c r="G30" s="389">
        <v>85.2</v>
      </c>
      <c r="H30" s="389">
        <v>149.80000000000001</v>
      </c>
      <c r="J30" s="388">
        <v>41210.996527777781</v>
      </c>
      <c r="K30" s="392">
        <v>10.903</v>
      </c>
    </row>
    <row r="31" spans="3:11" x14ac:dyDescent="0.2">
      <c r="C31" s="386">
        <v>41272.996527777781</v>
      </c>
      <c r="D31" s="387">
        <v>697</v>
      </c>
      <c r="E31" s="387">
        <v>1643</v>
      </c>
      <c r="F31" s="387">
        <v>2161.1999999999998</v>
      </c>
      <c r="G31" s="387">
        <v>16.100000000000001</v>
      </c>
      <c r="H31" s="387">
        <v>142.6</v>
      </c>
      <c r="J31" s="386">
        <v>41211.996527777781</v>
      </c>
      <c r="K31" s="391">
        <v>11.622999999999999</v>
      </c>
    </row>
    <row r="32" spans="3:11" x14ac:dyDescent="0.2">
      <c r="C32" s="388">
        <v>41273.996527777781</v>
      </c>
      <c r="D32" s="389">
        <v>697</v>
      </c>
      <c r="E32" s="389">
        <v>1696</v>
      </c>
      <c r="F32" s="389">
        <v>2161</v>
      </c>
      <c r="G32" s="389">
        <v>92.3</v>
      </c>
      <c r="H32" s="389">
        <v>115.5</v>
      </c>
      <c r="J32" s="388">
        <v>41212.996527777781</v>
      </c>
      <c r="K32" s="392">
        <v>10.641</v>
      </c>
    </row>
    <row r="33" spans="3:11" x14ac:dyDescent="0.2">
      <c r="C33" s="386">
        <v>41274.996527777781</v>
      </c>
      <c r="D33" s="387">
        <v>374</v>
      </c>
      <c r="E33" s="387">
        <v>1457</v>
      </c>
      <c r="F33" s="387">
        <v>2161.1999999999998</v>
      </c>
      <c r="G33" s="387">
        <v>102</v>
      </c>
      <c r="H33" s="387">
        <v>132.4</v>
      </c>
      <c r="J33" s="386">
        <v>41213.996527777781</v>
      </c>
      <c r="K33" s="391">
        <v>11.589</v>
      </c>
    </row>
    <row r="37" spans="3:11" ht="36" x14ac:dyDescent="0.2">
      <c r="C37" s="385" t="s">
        <v>92</v>
      </c>
      <c r="D37" s="385" t="s">
        <v>93</v>
      </c>
      <c r="E37" s="385" t="s">
        <v>94</v>
      </c>
      <c r="F37" s="385" t="s">
        <v>95</v>
      </c>
      <c r="G37" s="385" t="s">
        <v>96</v>
      </c>
      <c r="H37" s="385" t="s">
        <v>97</v>
      </c>
      <c r="J37" s="385" t="s">
        <v>92</v>
      </c>
      <c r="K37" s="385" t="s">
        <v>98</v>
      </c>
    </row>
    <row r="38" spans="3:11" x14ac:dyDescent="0.2">
      <c r="C38" s="386">
        <v>41214.996527777781</v>
      </c>
      <c r="D38" s="387">
        <v>554</v>
      </c>
      <c r="E38" s="387">
        <v>0</v>
      </c>
      <c r="F38" s="387">
        <v>584.79999999999995</v>
      </c>
      <c r="G38" s="387">
        <v>104.5</v>
      </c>
      <c r="H38" s="387">
        <v>128.69999999999999</v>
      </c>
      <c r="J38" s="386">
        <v>41214.996527777781</v>
      </c>
      <c r="K38" s="391">
        <v>11.782</v>
      </c>
    </row>
    <row r="39" spans="3:11" x14ac:dyDescent="0.2">
      <c r="C39" s="388">
        <v>41215.996527777781</v>
      </c>
      <c r="D39" s="389">
        <v>998</v>
      </c>
      <c r="E39" s="389">
        <v>0</v>
      </c>
      <c r="F39" s="389">
        <v>558.5</v>
      </c>
      <c r="G39" s="389">
        <v>69.8</v>
      </c>
      <c r="H39" s="389">
        <v>153.30000000000001</v>
      </c>
      <c r="J39" s="388">
        <v>41215.996527777781</v>
      </c>
      <c r="K39" s="392">
        <v>11.458</v>
      </c>
    </row>
    <row r="40" spans="3:11" x14ac:dyDescent="0.2">
      <c r="C40" s="386">
        <v>41216.996527777781</v>
      </c>
      <c r="D40" s="387">
        <v>998</v>
      </c>
      <c r="E40" s="387">
        <v>0</v>
      </c>
      <c r="F40" s="387">
        <v>541.5</v>
      </c>
      <c r="G40" s="387">
        <v>104.3</v>
      </c>
      <c r="H40" s="387">
        <v>87.9</v>
      </c>
      <c r="J40" s="386">
        <v>41216.996527777781</v>
      </c>
      <c r="K40" s="391">
        <v>11.747</v>
      </c>
    </row>
    <row r="41" spans="3:11" x14ac:dyDescent="0.2">
      <c r="C41" s="388">
        <v>41217.954861111109</v>
      </c>
      <c r="D41" s="389">
        <v>553</v>
      </c>
      <c r="E41" s="389">
        <v>0</v>
      </c>
      <c r="F41" s="389">
        <v>590.9</v>
      </c>
      <c r="G41" s="389">
        <v>90.6</v>
      </c>
      <c r="H41" s="389">
        <v>90.3</v>
      </c>
      <c r="J41" s="388">
        <v>41217.954861111109</v>
      </c>
      <c r="K41" s="392">
        <v>11.16</v>
      </c>
    </row>
    <row r="42" spans="3:11" x14ac:dyDescent="0.2">
      <c r="C42" s="386">
        <v>41218.954861111109</v>
      </c>
      <c r="D42" s="387">
        <v>302</v>
      </c>
      <c r="E42" s="387">
        <v>0</v>
      </c>
      <c r="F42" s="387">
        <v>0</v>
      </c>
      <c r="G42" s="387">
        <v>100.1</v>
      </c>
      <c r="H42" s="387">
        <v>134.4</v>
      </c>
      <c r="J42" s="386">
        <v>41218.954861111109</v>
      </c>
      <c r="K42" s="391">
        <v>10.241</v>
      </c>
    </row>
    <row r="43" spans="3:11" x14ac:dyDescent="0.2">
      <c r="C43" s="388">
        <v>41219.954861111109</v>
      </c>
      <c r="D43" s="389">
        <v>456</v>
      </c>
      <c r="E43" s="389">
        <v>0</v>
      </c>
      <c r="F43" s="389">
        <v>546.70000000000005</v>
      </c>
      <c r="G43" s="389">
        <v>26.5</v>
      </c>
      <c r="H43" s="389">
        <v>111</v>
      </c>
      <c r="J43" s="388">
        <v>41219.954861111109</v>
      </c>
      <c r="K43" s="392">
        <v>11.2</v>
      </c>
    </row>
    <row r="44" spans="3:11" x14ac:dyDescent="0.2">
      <c r="C44" s="386">
        <v>41220.954861111109</v>
      </c>
      <c r="D44" s="387">
        <v>457</v>
      </c>
      <c r="E44" s="387">
        <v>0</v>
      </c>
      <c r="F44" s="387">
        <v>328.6</v>
      </c>
      <c r="G44" s="387">
        <v>20</v>
      </c>
      <c r="H44" s="387">
        <v>168.6</v>
      </c>
      <c r="J44" s="386">
        <v>41220.954861111109</v>
      </c>
      <c r="K44" s="391">
        <v>11.051</v>
      </c>
    </row>
    <row r="45" spans="3:11" x14ac:dyDescent="0.2">
      <c r="C45" s="388">
        <v>41221.954861111109</v>
      </c>
      <c r="D45" s="389">
        <v>319</v>
      </c>
      <c r="E45" s="389">
        <v>0</v>
      </c>
      <c r="F45" s="389">
        <v>136.80000000000001</v>
      </c>
      <c r="G45" s="389">
        <v>77.599999999999994</v>
      </c>
      <c r="H45" s="389">
        <v>105.3</v>
      </c>
      <c r="J45" s="388">
        <v>41221.954861111109</v>
      </c>
      <c r="K45" s="392">
        <v>10.752000000000001</v>
      </c>
    </row>
    <row r="46" spans="3:11" x14ac:dyDescent="0.2">
      <c r="C46" s="386">
        <v>41222.954861111109</v>
      </c>
      <c r="D46" s="387">
        <v>619</v>
      </c>
      <c r="E46" s="387">
        <v>0</v>
      </c>
      <c r="F46" s="387">
        <v>619.4</v>
      </c>
      <c r="G46" s="387">
        <v>128.4</v>
      </c>
      <c r="H46" s="387">
        <v>160.30000000000001</v>
      </c>
      <c r="J46" s="386">
        <v>41222.954861111109</v>
      </c>
      <c r="K46" s="391">
        <v>11.792</v>
      </c>
    </row>
    <row r="47" spans="3:11" x14ac:dyDescent="0.2">
      <c r="C47" s="388">
        <v>41223.954861111109</v>
      </c>
      <c r="D47" s="389">
        <v>619</v>
      </c>
      <c r="E47" s="389">
        <v>0</v>
      </c>
      <c r="F47" s="389">
        <v>557.1</v>
      </c>
      <c r="G47" s="389">
        <v>54.4</v>
      </c>
      <c r="H47" s="389">
        <v>146.6</v>
      </c>
      <c r="J47" s="388">
        <v>41223.954861111109</v>
      </c>
      <c r="K47" s="392">
        <v>10.772</v>
      </c>
    </row>
    <row r="48" spans="3:11" x14ac:dyDescent="0.2">
      <c r="C48" s="386">
        <v>41224.954861111109</v>
      </c>
      <c r="D48" s="387">
        <v>542</v>
      </c>
      <c r="E48" s="387">
        <v>0</v>
      </c>
      <c r="F48" s="387">
        <v>569.4</v>
      </c>
      <c r="G48" s="387">
        <v>62.6</v>
      </c>
      <c r="H48" s="387">
        <v>146.30000000000001</v>
      </c>
      <c r="J48" s="386">
        <v>41224.954861111109</v>
      </c>
      <c r="K48" s="391">
        <v>10.589</v>
      </c>
    </row>
    <row r="49" spans="3:11" x14ac:dyDescent="0.2">
      <c r="C49" s="388">
        <v>41225.954861111109</v>
      </c>
      <c r="D49" s="389">
        <v>754</v>
      </c>
      <c r="E49" s="389">
        <v>0</v>
      </c>
      <c r="F49" s="389">
        <v>848</v>
      </c>
      <c r="G49" s="389">
        <v>102.3</v>
      </c>
      <c r="H49" s="389">
        <v>121.7</v>
      </c>
      <c r="J49" s="388">
        <v>41225.954861111109</v>
      </c>
      <c r="K49" s="392">
        <v>12.356999999999999</v>
      </c>
    </row>
    <row r="50" spans="3:11" x14ac:dyDescent="0.2">
      <c r="C50" s="386">
        <v>41226.954861111109</v>
      </c>
      <c r="D50" s="387">
        <v>754</v>
      </c>
      <c r="E50" s="387">
        <v>0</v>
      </c>
      <c r="F50" s="387">
        <v>361.4</v>
      </c>
      <c r="G50" s="387">
        <v>77.900000000000006</v>
      </c>
      <c r="H50" s="387">
        <v>101</v>
      </c>
      <c r="J50" s="386">
        <v>41226.954861111109</v>
      </c>
      <c r="K50" s="391">
        <v>11.082000000000001</v>
      </c>
    </row>
    <row r="51" spans="3:11" x14ac:dyDescent="0.2">
      <c r="C51" s="388">
        <v>41227.954861111109</v>
      </c>
      <c r="D51" s="389">
        <v>410</v>
      </c>
      <c r="E51" s="389">
        <v>0</v>
      </c>
      <c r="F51" s="389">
        <v>289.89999999999998</v>
      </c>
      <c r="G51" s="389">
        <v>118.3</v>
      </c>
      <c r="H51" s="389">
        <v>104.3</v>
      </c>
      <c r="J51" s="388">
        <v>41227.954861111109</v>
      </c>
      <c r="K51" s="392">
        <v>10.917999999999999</v>
      </c>
    </row>
    <row r="52" spans="3:11" x14ac:dyDescent="0.2">
      <c r="C52" s="386">
        <v>41228.954861111109</v>
      </c>
      <c r="D52" s="387">
        <v>408</v>
      </c>
      <c r="E52" s="387">
        <v>0</v>
      </c>
      <c r="F52" s="387">
        <v>184.4</v>
      </c>
      <c r="G52" s="387">
        <v>78.599999999999994</v>
      </c>
      <c r="H52" s="387">
        <v>118.4</v>
      </c>
      <c r="J52" s="386">
        <v>41228.954861111109</v>
      </c>
      <c r="K52" s="391">
        <v>10.433</v>
      </c>
    </row>
    <row r="53" spans="3:11" x14ac:dyDescent="0.2">
      <c r="C53" s="388">
        <v>41229.954861111109</v>
      </c>
      <c r="D53" s="389">
        <v>589</v>
      </c>
      <c r="E53" s="389">
        <v>0</v>
      </c>
      <c r="F53" s="389">
        <v>399.8</v>
      </c>
      <c r="G53" s="389">
        <v>71.8</v>
      </c>
      <c r="H53" s="389">
        <v>173.2</v>
      </c>
      <c r="J53" s="388">
        <v>41229.954861111109</v>
      </c>
      <c r="K53" s="392">
        <v>10.935</v>
      </c>
    </row>
    <row r="54" spans="3:11" x14ac:dyDescent="0.2">
      <c r="C54" s="386">
        <v>41230.954861111109</v>
      </c>
      <c r="D54" s="387">
        <v>589</v>
      </c>
      <c r="E54" s="387">
        <v>0</v>
      </c>
      <c r="F54" s="387">
        <v>418.4</v>
      </c>
      <c r="G54" s="387">
        <v>103.2</v>
      </c>
      <c r="H54" s="387">
        <v>117.8</v>
      </c>
      <c r="J54" s="386">
        <v>41230.954861111109</v>
      </c>
      <c r="K54" s="391">
        <v>10.968999999999999</v>
      </c>
    </row>
    <row r="55" spans="3:11" x14ac:dyDescent="0.2">
      <c r="C55" s="388">
        <v>41231.954861111109</v>
      </c>
      <c r="D55" s="389">
        <v>590</v>
      </c>
      <c r="E55" s="389">
        <v>0</v>
      </c>
      <c r="F55" s="389">
        <v>681.8</v>
      </c>
      <c r="G55" s="389">
        <v>102.3</v>
      </c>
      <c r="H55" s="389">
        <v>133.19999999999999</v>
      </c>
      <c r="J55" s="388">
        <v>41231.954861111109</v>
      </c>
      <c r="K55" s="392">
        <v>11.076000000000001</v>
      </c>
    </row>
    <row r="56" spans="3:11" x14ac:dyDescent="0.2">
      <c r="C56" s="386">
        <v>41232.954861111109</v>
      </c>
      <c r="D56" s="387">
        <v>590</v>
      </c>
      <c r="E56" s="387">
        <v>0</v>
      </c>
      <c r="F56" s="387">
        <v>792.1</v>
      </c>
      <c r="G56" s="387">
        <v>78</v>
      </c>
      <c r="H56" s="387">
        <v>117.9</v>
      </c>
      <c r="J56" s="386">
        <v>41232.954861111109</v>
      </c>
      <c r="K56" s="391">
        <v>11.817</v>
      </c>
    </row>
    <row r="57" spans="3:11" x14ac:dyDescent="0.2">
      <c r="C57" s="388">
        <v>41233.954861111109</v>
      </c>
      <c r="D57" s="389">
        <v>411</v>
      </c>
      <c r="E57" s="389">
        <v>0</v>
      </c>
      <c r="F57" s="389">
        <v>278</v>
      </c>
      <c r="G57" s="389">
        <v>74.599999999999994</v>
      </c>
      <c r="H57" s="389">
        <v>165.5</v>
      </c>
      <c r="J57" s="388">
        <v>41233.954861111109</v>
      </c>
      <c r="K57" s="392">
        <v>10.840999999999999</v>
      </c>
    </row>
    <row r="58" spans="3:11" x14ac:dyDescent="0.2">
      <c r="C58" s="386">
        <v>41234.954861111109</v>
      </c>
      <c r="D58" s="387">
        <v>410</v>
      </c>
      <c r="E58" s="387">
        <v>0</v>
      </c>
      <c r="F58" s="387">
        <v>381.1</v>
      </c>
      <c r="G58" s="387">
        <v>103.2</v>
      </c>
      <c r="H58" s="387">
        <v>148.19999999999999</v>
      </c>
      <c r="J58" s="386">
        <v>41234.954861111109</v>
      </c>
      <c r="K58" s="391">
        <v>10.009</v>
      </c>
    </row>
    <row r="59" spans="3:11" x14ac:dyDescent="0.2">
      <c r="C59" s="388">
        <v>41235.954861111109</v>
      </c>
      <c r="D59" s="389">
        <v>410</v>
      </c>
      <c r="E59" s="389">
        <v>0</v>
      </c>
      <c r="F59" s="389">
        <v>179.9</v>
      </c>
      <c r="G59" s="389">
        <v>82.7</v>
      </c>
      <c r="H59" s="389">
        <v>99.3</v>
      </c>
      <c r="J59" s="388">
        <v>41235.954861111109</v>
      </c>
      <c r="K59" s="392">
        <v>9.1189999999999998</v>
      </c>
    </row>
    <row r="60" spans="3:11" x14ac:dyDescent="0.2">
      <c r="C60" s="386">
        <v>41236.954861111109</v>
      </c>
      <c r="D60" s="387">
        <v>542</v>
      </c>
      <c r="E60" s="387">
        <v>0</v>
      </c>
      <c r="F60" s="387">
        <v>556.6</v>
      </c>
      <c r="G60" s="387">
        <v>73.7</v>
      </c>
      <c r="H60" s="387">
        <v>143.30000000000001</v>
      </c>
      <c r="J60" s="386">
        <v>41236.954861111109</v>
      </c>
      <c r="K60" s="391">
        <v>10.041</v>
      </c>
    </row>
    <row r="61" spans="3:11" x14ac:dyDescent="0.2">
      <c r="C61" s="388">
        <v>41237.954861111109</v>
      </c>
      <c r="D61" s="389">
        <v>545</v>
      </c>
      <c r="E61" s="389">
        <v>0</v>
      </c>
      <c r="F61" s="389">
        <v>627.6</v>
      </c>
      <c r="G61" s="389">
        <v>83.4</v>
      </c>
      <c r="H61" s="389">
        <v>120.1</v>
      </c>
      <c r="J61" s="388">
        <v>41237.954861111109</v>
      </c>
      <c r="K61" s="392">
        <v>10.917999999999999</v>
      </c>
    </row>
    <row r="62" spans="3:11" x14ac:dyDescent="0.2">
      <c r="C62" s="386">
        <v>41238.954861111109</v>
      </c>
      <c r="D62" s="387">
        <v>545</v>
      </c>
      <c r="E62" s="387">
        <v>0</v>
      </c>
      <c r="F62" s="387">
        <v>545.5</v>
      </c>
      <c r="G62" s="387">
        <v>70.400000000000006</v>
      </c>
      <c r="H62" s="387">
        <v>131</v>
      </c>
      <c r="J62" s="386">
        <v>41238.954861111109</v>
      </c>
      <c r="K62" s="391">
        <v>10.082000000000001</v>
      </c>
    </row>
    <row r="63" spans="3:11" x14ac:dyDescent="0.2">
      <c r="C63" s="388">
        <v>41239.954861111109</v>
      </c>
      <c r="D63" s="389">
        <v>610</v>
      </c>
      <c r="E63" s="389">
        <v>460</v>
      </c>
      <c r="F63" s="389">
        <v>1055.7</v>
      </c>
      <c r="G63" s="389">
        <v>68.2</v>
      </c>
      <c r="H63" s="389">
        <v>160.6</v>
      </c>
      <c r="J63" s="388">
        <v>41239.954861111109</v>
      </c>
      <c r="K63" s="392">
        <v>12.069000000000001</v>
      </c>
    </row>
    <row r="64" spans="3:11" x14ac:dyDescent="0.2">
      <c r="C64" s="386">
        <v>41240.954861111109</v>
      </c>
      <c r="D64" s="387">
        <v>611</v>
      </c>
      <c r="E64" s="387">
        <v>475</v>
      </c>
      <c r="F64" s="387">
        <v>710.3</v>
      </c>
      <c r="G64" s="387">
        <v>85.2</v>
      </c>
      <c r="H64" s="387">
        <v>176</v>
      </c>
      <c r="J64" s="386">
        <v>41240.954861111109</v>
      </c>
      <c r="K64" s="391">
        <v>10.616</v>
      </c>
    </row>
    <row r="65" spans="3:11" x14ac:dyDescent="0.2">
      <c r="C65" s="388">
        <v>41241.954861111109</v>
      </c>
      <c r="D65" s="389">
        <v>409</v>
      </c>
      <c r="E65" s="389">
        <v>296</v>
      </c>
      <c r="F65" s="389">
        <v>677</v>
      </c>
      <c r="G65" s="389">
        <v>110.1</v>
      </c>
      <c r="H65" s="389">
        <v>132.30000000000001</v>
      </c>
      <c r="J65" s="388">
        <v>41241.954861111109</v>
      </c>
      <c r="K65" s="392">
        <v>11.052</v>
      </c>
    </row>
    <row r="66" spans="3:11" x14ac:dyDescent="0.2">
      <c r="C66" s="386">
        <v>41242.954861111109</v>
      </c>
      <c r="D66" s="387">
        <v>512</v>
      </c>
      <c r="E66" s="387">
        <v>299</v>
      </c>
      <c r="F66" s="387">
        <v>741.1</v>
      </c>
      <c r="G66" s="387">
        <v>16.7</v>
      </c>
      <c r="H66" s="387">
        <v>131.80000000000001</v>
      </c>
      <c r="J66" s="386">
        <v>41242.954861111109</v>
      </c>
      <c r="K66" s="391">
        <v>11.7</v>
      </c>
    </row>
    <row r="67" spans="3:11" x14ac:dyDescent="0.2">
      <c r="C67" s="388">
        <v>41243.954861111109</v>
      </c>
      <c r="D67" s="389">
        <v>512</v>
      </c>
      <c r="E67" s="389">
        <v>303</v>
      </c>
      <c r="F67" s="389">
        <v>452.2</v>
      </c>
      <c r="G67" s="389">
        <v>90.9</v>
      </c>
      <c r="H67" s="389">
        <v>112.9</v>
      </c>
      <c r="J67" s="392">
        <v>41243.954861111109</v>
      </c>
      <c r="K67" s="392">
        <v>10.868</v>
      </c>
    </row>
    <row r="71" spans="3:11" ht="36" x14ac:dyDescent="0.2">
      <c r="C71" s="385" t="s">
        <v>92</v>
      </c>
      <c r="D71" s="385" t="s">
        <v>93</v>
      </c>
      <c r="E71" s="385" t="s">
        <v>94</v>
      </c>
      <c r="F71" s="385" t="s">
        <v>95</v>
      </c>
      <c r="G71" s="385" t="s">
        <v>96</v>
      </c>
      <c r="H71" s="385" t="s">
        <v>97</v>
      </c>
      <c r="J71" s="385" t="s">
        <v>92</v>
      </c>
      <c r="K71" s="385" t="s">
        <v>98</v>
      </c>
    </row>
    <row r="72" spans="3:11" x14ac:dyDescent="0.2">
      <c r="C72" s="386">
        <v>41183.996527777781</v>
      </c>
      <c r="D72" s="387">
        <v>233</v>
      </c>
      <c r="E72" s="387">
        <v>34</v>
      </c>
      <c r="F72" s="387">
        <v>0</v>
      </c>
      <c r="G72" s="387">
        <v>87.1</v>
      </c>
      <c r="H72" s="387">
        <v>96.9</v>
      </c>
      <c r="J72" s="386">
        <v>41244.996527777781</v>
      </c>
      <c r="K72" s="391">
        <v>11.492000000000001</v>
      </c>
    </row>
    <row r="73" spans="3:11" x14ac:dyDescent="0.2">
      <c r="C73" s="388">
        <v>41184.996527777781</v>
      </c>
      <c r="D73" s="389">
        <v>461</v>
      </c>
      <c r="E73" s="389">
        <v>0</v>
      </c>
      <c r="F73" s="389">
        <v>653</v>
      </c>
      <c r="G73" s="389">
        <v>50.9</v>
      </c>
      <c r="H73" s="389">
        <v>54.4</v>
      </c>
      <c r="J73" s="388">
        <v>41245.996527777781</v>
      </c>
      <c r="K73" s="392">
        <v>11.8</v>
      </c>
    </row>
    <row r="74" spans="3:11" x14ac:dyDescent="0.2">
      <c r="C74" s="386">
        <v>41185.996527777781</v>
      </c>
      <c r="D74" s="387">
        <v>461</v>
      </c>
      <c r="E74" s="387">
        <v>0</v>
      </c>
      <c r="F74" s="387">
        <v>0</v>
      </c>
      <c r="G74" s="387">
        <v>18.2</v>
      </c>
      <c r="H74" s="387">
        <v>92.6</v>
      </c>
      <c r="J74" s="386">
        <v>41246.996527777781</v>
      </c>
      <c r="K74" s="391">
        <v>11.923999999999999</v>
      </c>
    </row>
    <row r="75" spans="3:11" x14ac:dyDescent="0.2">
      <c r="C75" s="388">
        <v>41186.996527777781</v>
      </c>
      <c r="D75" s="389">
        <v>325</v>
      </c>
      <c r="E75" s="389">
        <v>0</v>
      </c>
      <c r="F75" s="389">
        <v>577.1</v>
      </c>
      <c r="G75" s="389">
        <v>85.6</v>
      </c>
      <c r="H75" s="389">
        <v>96.4</v>
      </c>
      <c r="J75" s="388">
        <v>41247.996527777781</v>
      </c>
      <c r="K75" s="392">
        <v>11.74</v>
      </c>
    </row>
    <row r="76" spans="3:11" x14ac:dyDescent="0.2">
      <c r="C76" s="386">
        <v>41187.996527777781</v>
      </c>
      <c r="D76" s="387">
        <v>325</v>
      </c>
      <c r="E76" s="387">
        <v>0</v>
      </c>
      <c r="F76" s="387">
        <v>0</v>
      </c>
      <c r="G76" s="387">
        <v>107.8</v>
      </c>
      <c r="H76" s="387">
        <v>53.8</v>
      </c>
      <c r="J76" s="386">
        <v>41248.996527777781</v>
      </c>
      <c r="K76" s="391">
        <v>12.118</v>
      </c>
    </row>
    <row r="77" spans="3:11" x14ac:dyDescent="0.2">
      <c r="C77" s="388">
        <v>41188.996527777781</v>
      </c>
      <c r="D77" s="389">
        <v>216</v>
      </c>
      <c r="E77" s="389">
        <v>0</v>
      </c>
      <c r="F77" s="389">
        <v>0</v>
      </c>
      <c r="G77" s="389">
        <v>99.2</v>
      </c>
      <c r="H77" s="389">
        <v>89.9</v>
      </c>
      <c r="J77" s="388">
        <v>41249.996527777781</v>
      </c>
      <c r="K77" s="392">
        <v>11.9</v>
      </c>
    </row>
    <row r="78" spans="3:11" x14ac:dyDescent="0.2">
      <c r="C78" s="386">
        <v>41189.996527777781</v>
      </c>
      <c r="D78" s="387">
        <v>602</v>
      </c>
      <c r="E78" s="387">
        <v>0</v>
      </c>
      <c r="F78" s="387">
        <v>767.5</v>
      </c>
      <c r="G78" s="387">
        <v>98.1</v>
      </c>
      <c r="H78" s="387">
        <v>128.1</v>
      </c>
      <c r="J78" s="386">
        <v>41250.996527777781</v>
      </c>
      <c r="K78" s="391">
        <v>11.916</v>
      </c>
    </row>
    <row r="79" spans="3:11" x14ac:dyDescent="0.2">
      <c r="C79" s="388">
        <v>41190.996527777781</v>
      </c>
      <c r="D79" s="389">
        <v>602</v>
      </c>
      <c r="E79" s="389">
        <v>0</v>
      </c>
      <c r="F79" s="389">
        <v>433.9</v>
      </c>
      <c r="G79" s="389">
        <v>93</v>
      </c>
      <c r="H79" s="389">
        <v>124.2</v>
      </c>
      <c r="J79" s="388">
        <v>41251.996527777781</v>
      </c>
      <c r="K79" s="392">
        <v>11.872999999999999</v>
      </c>
    </row>
    <row r="80" spans="3:11" x14ac:dyDescent="0.2">
      <c r="C80" s="386">
        <v>41191.996527777781</v>
      </c>
      <c r="D80" s="387">
        <v>542</v>
      </c>
      <c r="E80" s="387">
        <v>0</v>
      </c>
      <c r="F80" s="387">
        <v>433.5</v>
      </c>
      <c r="G80" s="387">
        <v>81.3</v>
      </c>
      <c r="H80" s="387">
        <v>101.6</v>
      </c>
      <c r="J80" s="386">
        <v>41252.996527777781</v>
      </c>
      <c r="K80" s="391">
        <v>12.59</v>
      </c>
    </row>
    <row r="81" spans="3:11" x14ac:dyDescent="0.2">
      <c r="C81" s="388">
        <v>41192.996527777781</v>
      </c>
      <c r="D81" s="389">
        <v>542</v>
      </c>
      <c r="E81" s="389">
        <v>0</v>
      </c>
      <c r="F81" s="389">
        <v>488.5</v>
      </c>
      <c r="G81" s="389">
        <v>38.700000000000003</v>
      </c>
      <c r="H81" s="389">
        <v>111.2</v>
      </c>
      <c r="J81" s="388">
        <v>41253.996527777781</v>
      </c>
      <c r="K81" s="392">
        <v>12.564</v>
      </c>
    </row>
    <row r="82" spans="3:11" x14ac:dyDescent="0.2">
      <c r="C82" s="386">
        <v>41193.996527777781</v>
      </c>
      <c r="D82" s="387">
        <v>408</v>
      </c>
      <c r="E82" s="387">
        <v>241</v>
      </c>
      <c r="F82" s="387">
        <v>741</v>
      </c>
      <c r="G82" s="387">
        <v>110.4</v>
      </c>
      <c r="H82" s="387">
        <v>77.3</v>
      </c>
      <c r="J82" s="386">
        <v>41254.996527777781</v>
      </c>
      <c r="K82" s="391">
        <v>12.239000000000001</v>
      </c>
    </row>
    <row r="83" spans="3:11" x14ac:dyDescent="0.2">
      <c r="C83" s="388">
        <v>41194.996527777781</v>
      </c>
      <c r="D83" s="389">
        <v>628</v>
      </c>
      <c r="E83" s="389">
        <v>239</v>
      </c>
      <c r="F83" s="389">
        <v>596.79999999999995</v>
      </c>
      <c r="G83" s="389">
        <v>57</v>
      </c>
      <c r="H83" s="389">
        <v>89.5</v>
      </c>
      <c r="J83" s="388">
        <v>41255.996527777781</v>
      </c>
      <c r="K83" s="392">
        <v>11.173</v>
      </c>
    </row>
    <row r="84" spans="3:11" x14ac:dyDescent="0.2">
      <c r="C84" s="386">
        <v>41195.996527777781</v>
      </c>
      <c r="D84" s="387">
        <v>628</v>
      </c>
      <c r="E84" s="387">
        <v>300</v>
      </c>
      <c r="F84" s="387">
        <v>675.6</v>
      </c>
      <c r="G84" s="387">
        <v>84</v>
      </c>
      <c r="H84" s="387">
        <v>94.1</v>
      </c>
      <c r="J84" s="386">
        <v>41256.996527777781</v>
      </c>
      <c r="K84" s="391">
        <v>11.047000000000001</v>
      </c>
    </row>
    <row r="85" spans="3:11" x14ac:dyDescent="0.2">
      <c r="C85" s="388">
        <v>41196.996527777781</v>
      </c>
      <c r="D85" s="389">
        <v>606</v>
      </c>
      <c r="E85" s="389">
        <v>252</v>
      </c>
      <c r="F85" s="389">
        <v>934.2</v>
      </c>
      <c r="G85" s="389">
        <v>88.2</v>
      </c>
      <c r="H85" s="389">
        <v>92.7</v>
      </c>
      <c r="J85" s="388">
        <v>41257.996527777781</v>
      </c>
      <c r="K85" s="392">
        <v>11.454000000000001</v>
      </c>
    </row>
    <row r="86" spans="3:11" x14ac:dyDescent="0.2">
      <c r="C86" s="386">
        <v>41197.996527777781</v>
      </c>
      <c r="D86" s="387">
        <v>598</v>
      </c>
      <c r="E86" s="387">
        <v>311</v>
      </c>
      <c r="F86" s="387">
        <v>1199.2</v>
      </c>
      <c r="G86" s="387">
        <v>95.2</v>
      </c>
      <c r="H86" s="387">
        <v>89.9</v>
      </c>
      <c r="J86" s="386">
        <v>41258.996527777781</v>
      </c>
      <c r="K86" s="391">
        <v>11.15</v>
      </c>
    </row>
    <row r="87" spans="3:11" x14ac:dyDescent="0.2">
      <c r="C87" s="388">
        <v>41198.996527777781</v>
      </c>
      <c r="D87" s="389">
        <v>623</v>
      </c>
      <c r="E87" s="389">
        <v>434</v>
      </c>
      <c r="F87" s="389">
        <v>922.7</v>
      </c>
      <c r="G87" s="389">
        <v>23.2</v>
      </c>
      <c r="H87" s="389">
        <v>90.4</v>
      </c>
      <c r="J87" s="388">
        <v>41259.996527777781</v>
      </c>
      <c r="K87" s="392">
        <v>10.813000000000001</v>
      </c>
    </row>
    <row r="88" spans="3:11" x14ac:dyDescent="0.2">
      <c r="C88" s="386">
        <v>41199.996527777781</v>
      </c>
      <c r="D88" s="387">
        <v>623</v>
      </c>
      <c r="E88" s="387">
        <v>521</v>
      </c>
      <c r="F88" s="387">
        <v>1061.4000000000001</v>
      </c>
      <c r="G88" s="387">
        <v>89.9</v>
      </c>
      <c r="H88" s="387">
        <v>125.1</v>
      </c>
      <c r="J88" s="386">
        <v>41260.996527777781</v>
      </c>
      <c r="K88" s="391">
        <v>11.189</v>
      </c>
    </row>
    <row r="89" spans="3:11" x14ac:dyDescent="0.2">
      <c r="C89" s="388">
        <v>41200.996527777781</v>
      </c>
      <c r="D89" s="389">
        <v>410</v>
      </c>
      <c r="E89" s="389">
        <v>480</v>
      </c>
      <c r="F89" s="389">
        <v>861.6</v>
      </c>
      <c r="G89" s="389">
        <v>74</v>
      </c>
      <c r="H89" s="389">
        <v>116.2</v>
      </c>
      <c r="J89" s="388">
        <v>41261.996527777781</v>
      </c>
      <c r="K89" s="392">
        <v>10.724</v>
      </c>
    </row>
    <row r="90" spans="3:11" x14ac:dyDescent="0.2">
      <c r="C90" s="386">
        <v>41201.996527777781</v>
      </c>
      <c r="D90" s="387">
        <v>615</v>
      </c>
      <c r="E90" s="387">
        <v>450</v>
      </c>
      <c r="F90" s="387">
        <v>561.5</v>
      </c>
      <c r="G90" s="387">
        <v>123.8</v>
      </c>
      <c r="H90" s="387">
        <v>101</v>
      </c>
      <c r="J90" s="386">
        <v>41262.996527777781</v>
      </c>
      <c r="K90" s="391">
        <v>3.9649999999999999</v>
      </c>
    </row>
    <row r="91" spans="3:11" x14ac:dyDescent="0.2">
      <c r="C91" s="388">
        <v>41202.996527777781</v>
      </c>
      <c r="D91" s="389">
        <v>615</v>
      </c>
      <c r="E91" s="389">
        <v>424</v>
      </c>
      <c r="F91" s="389">
        <v>1277.3</v>
      </c>
      <c r="G91" s="389">
        <v>100.1</v>
      </c>
      <c r="H91" s="389">
        <v>117.4</v>
      </c>
      <c r="J91" s="388">
        <v>41263.996527777781</v>
      </c>
      <c r="K91" s="392">
        <v>11.458</v>
      </c>
    </row>
    <row r="92" spans="3:11" x14ac:dyDescent="0.2">
      <c r="C92" s="386">
        <v>41203.996527777781</v>
      </c>
      <c r="D92" s="387">
        <v>600</v>
      </c>
      <c r="E92" s="387">
        <v>395</v>
      </c>
      <c r="F92" s="387">
        <v>804.5</v>
      </c>
      <c r="G92" s="387">
        <v>54.6</v>
      </c>
      <c r="H92" s="387">
        <v>92.7</v>
      </c>
      <c r="J92" s="386">
        <v>41264.996527777781</v>
      </c>
      <c r="K92" s="391">
        <v>10.406000000000001</v>
      </c>
    </row>
    <row r="93" spans="3:11" x14ac:dyDescent="0.2">
      <c r="C93" s="388">
        <v>41204.996527777781</v>
      </c>
      <c r="D93" s="389">
        <v>594</v>
      </c>
      <c r="E93" s="389">
        <v>525</v>
      </c>
      <c r="F93" s="389">
        <v>1444</v>
      </c>
      <c r="G93" s="389">
        <v>103</v>
      </c>
      <c r="H93" s="389">
        <v>141.4</v>
      </c>
      <c r="J93" s="388">
        <v>41265.996527777781</v>
      </c>
      <c r="K93" s="392">
        <v>11.509</v>
      </c>
    </row>
    <row r="94" spans="3:11" x14ac:dyDescent="0.2">
      <c r="C94" s="386">
        <v>41205.996527777781</v>
      </c>
      <c r="D94" s="387">
        <v>434</v>
      </c>
      <c r="E94" s="387">
        <v>630</v>
      </c>
      <c r="F94" s="387">
        <v>828.9</v>
      </c>
      <c r="G94" s="387">
        <v>58.3</v>
      </c>
      <c r="H94" s="387">
        <v>162.30000000000001</v>
      </c>
      <c r="J94" s="386">
        <v>41266.996527777781</v>
      </c>
      <c r="K94" s="391">
        <v>10.706</v>
      </c>
    </row>
    <row r="95" spans="3:11" x14ac:dyDescent="0.2">
      <c r="C95" s="388">
        <v>41206.996527777781</v>
      </c>
      <c r="D95" s="389">
        <v>435</v>
      </c>
      <c r="E95" s="389">
        <v>630</v>
      </c>
      <c r="F95" s="389">
        <v>1075.5999999999999</v>
      </c>
      <c r="G95" s="389">
        <v>87.8</v>
      </c>
      <c r="H95" s="389">
        <v>157.4</v>
      </c>
      <c r="J95" s="388">
        <v>41267.996527777781</v>
      </c>
      <c r="K95" s="392">
        <v>10.587999999999999</v>
      </c>
    </row>
    <row r="96" spans="3:11" x14ac:dyDescent="0.2">
      <c r="C96" s="386">
        <v>41207.996527777781</v>
      </c>
      <c r="D96" s="387">
        <v>389</v>
      </c>
      <c r="E96" s="387">
        <v>574</v>
      </c>
      <c r="F96" s="387">
        <v>1257.9000000000001</v>
      </c>
      <c r="G96" s="387">
        <v>83.6</v>
      </c>
      <c r="H96" s="387">
        <v>144.5</v>
      </c>
      <c r="J96" s="386">
        <v>41268.996527777781</v>
      </c>
      <c r="K96" s="391">
        <v>10.510999999999999</v>
      </c>
    </row>
    <row r="97" spans="3:11" x14ac:dyDescent="0.2">
      <c r="C97" s="388">
        <v>41208.996527777781</v>
      </c>
      <c r="D97" s="389">
        <v>594</v>
      </c>
      <c r="E97" s="389">
        <v>348</v>
      </c>
      <c r="F97" s="389">
        <v>1225.2</v>
      </c>
      <c r="G97" s="389">
        <v>25.6</v>
      </c>
      <c r="H97" s="389">
        <v>116.6</v>
      </c>
      <c r="J97" s="388">
        <v>41269.996527777781</v>
      </c>
      <c r="K97" s="392">
        <v>10.420999999999999</v>
      </c>
    </row>
    <row r="98" spans="3:11" x14ac:dyDescent="0.2">
      <c r="C98" s="386">
        <v>41209.996527777781</v>
      </c>
      <c r="D98" s="387">
        <v>595</v>
      </c>
      <c r="E98" s="387">
        <v>0</v>
      </c>
      <c r="F98" s="387">
        <v>416.8</v>
      </c>
      <c r="G98" s="387">
        <v>67.7</v>
      </c>
      <c r="H98" s="387">
        <v>73.2</v>
      </c>
      <c r="J98" s="386">
        <v>41270.996527777781</v>
      </c>
      <c r="K98" s="391">
        <v>10.638999999999999</v>
      </c>
    </row>
    <row r="99" spans="3:11" x14ac:dyDescent="0.2">
      <c r="C99" s="388">
        <v>41210.996527777781</v>
      </c>
      <c r="D99" s="389">
        <v>546</v>
      </c>
      <c r="E99" s="389">
        <v>0</v>
      </c>
      <c r="F99" s="389">
        <v>0</v>
      </c>
      <c r="G99" s="389">
        <v>79.599999999999994</v>
      </c>
      <c r="H99" s="389">
        <v>132.80000000000001</v>
      </c>
      <c r="J99" s="388">
        <v>41271.996527777781</v>
      </c>
      <c r="K99" s="392">
        <v>11.013999999999999</v>
      </c>
    </row>
    <row r="100" spans="3:11" x14ac:dyDescent="0.2">
      <c r="C100" s="386">
        <v>41211.996527777781</v>
      </c>
      <c r="D100" s="387">
        <v>542</v>
      </c>
      <c r="E100" s="387">
        <v>0</v>
      </c>
      <c r="F100" s="387">
        <v>984.2</v>
      </c>
      <c r="G100" s="387">
        <v>91.7</v>
      </c>
      <c r="H100" s="387">
        <v>149.9</v>
      </c>
      <c r="J100" s="386">
        <v>41272.996527777781</v>
      </c>
      <c r="K100" s="391">
        <v>10.971</v>
      </c>
    </row>
    <row r="101" spans="3:11" x14ac:dyDescent="0.2">
      <c r="C101" s="388">
        <v>41212.996527777781</v>
      </c>
      <c r="D101" s="389">
        <v>606</v>
      </c>
      <c r="E101" s="389">
        <v>0</v>
      </c>
      <c r="F101" s="389">
        <v>329.4</v>
      </c>
      <c r="G101" s="389">
        <v>67.3</v>
      </c>
      <c r="H101" s="389">
        <v>145.6</v>
      </c>
      <c r="J101" s="388">
        <v>41273.996527777781</v>
      </c>
      <c r="K101" s="392">
        <v>11.313000000000001</v>
      </c>
    </row>
    <row r="102" spans="3:11" x14ac:dyDescent="0.2">
      <c r="C102" s="386">
        <v>41213.996527777781</v>
      </c>
      <c r="D102" s="387">
        <v>606</v>
      </c>
      <c r="E102" s="387">
        <v>0</v>
      </c>
      <c r="F102" s="387">
        <v>409.5</v>
      </c>
      <c r="G102" s="387">
        <v>39.5</v>
      </c>
      <c r="H102" s="387">
        <v>176.3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sqref="A1:XFD1048576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3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3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3" customHeight="1" thickBot="1" x14ac:dyDescent="0.25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12" hidden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7.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52</v>
      </c>
      <c r="L6" s="406" t="s">
        <v>61</v>
      </c>
      <c r="M6" s="410" t="s">
        <v>62</v>
      </c>
      <c r="N6" s="406" t="s">
        <v>63</v>
      </c>
      <c r="O6" s="406" t="s">
        <v>64</v>
      </c>
      <c r="P6" s="406" t="s">
        <v>65</v>
      </c>
      <c r="Q6" s="406" t="s">
        <v>66</v>
      </c>
      <c r="R6" s="63"/>
    </row>
    <row r="7" spans="1:19" s="5" customFormat="1" ht="11.25" customHeight="1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7"/>
      <c r="D8" s="413"/>
      <c r="E8" s="413"/>
      <c r="F8" s="413"/>
      <c r="G8" s="413"/>
      <c r="H8" s="407"/>
      <c r="I8" s="407"/>
      <c r="J8" s="407"/>
      <c r="K8" s="407"/>
      <c r="L8" s="415"/>
      <c r="M8" s="412"/>
      <c r="N8" s="414"/>
      <c r="O8" s="408"/>
      <c r="P8" s="408"/>
      <c r="Q8" s="408"/>
      <c r="R8" s="42"/>
    </row>
    <row r="9" spans="1:19" s="15" customFormat="1" ht="11.25" x14ac:dyDescent="0.2">
      <c r="A9" s="128">
        <v>40544</v>
      </c>
      <c r="B9" s="136">
        <v>8.859</v>
      </c>
      <c r="C9" s="130">
        <f>B9-G9-I9-M9</f>
        <v>8.0118369999999999</v>
      </c>
      <c r="D9" s="130">
        <v>2.1</v>
      </c>
      <c r="E9" s="132">
        <v>1.4</v>
      </c>
      <c r="F9" s="117">
        <v>147.143</v>
      </c>
      <c r="G9" s="136">
        <f>F9/1000</f>
        <v>0.147143</v>
      </c>
      <c r="H9" s="117">
        <v>0.02</v>
      </c>
      <c r="I9" s="129">
        <f>H9/1000</f>
        <v>2.0000000000000002E-5</v>
      </c>
      <c r="J9" s="117">
        <v>0</v>
      </c>
      <c r="K9" s="131">
        <f>J9/1000</f>
        <v>0</v>
      </c>
      <c r="L9" s="133">
        <f>K9*0.05</f>
        <v>0</v>
      </c>
      <c r="M9" s="134">
        <f>D9-E9</f>
        <v>0.70000000000000018</v>
      </c>
      <c r="N9" s="139">
        <v>8.61</v>
      </c>
      <c r="O9" s="77">
        <f>G9+L9+M9</f>
        <v>0.8471430000000002</v>
      </c>
      <c r="P9" s="77">
        <f>I9+K9-L9</f>
        <v>2.0000000000000002E-5</v>
      </c>
      <c r="Q9" s="135">
        <f>O9+P9</f>
        <v>0.84716300000000022</v>
      </c>
      <c r="R9" s="40"/>
    </row>
    <row r="10" spans="1:19" s="15" customFormat="1" ht="11.25" x14ac:dyDescent="0.2">
      <c r="A10" s="88">
        <v>40545</v>
      </c>
      <c r="B10" s="137">
        <v>9.2100000000000009</v>
      </c>
      <c r="C10" s="95">
        <f t="shared" ref="C10:C39" si="0">B10-G10-I10-M10</f>
        <v>8.3507099999999994</v>
      </c>
      <c r="D10" s="95">
        <v>2.1</v>
      </c>
      <c r="E10" s="95">
        <v>1.4</v>
      </c>
      <c r="F10" s="122">
        <v>159.262</v>
      </c>
      <c r="G10" s="137">
        <f t="shared" ref="G10:G39" si="1">F10/1000</f>
        <v>0.15926199999999999</v>
      </c>
      <c r="H10" s="122">
        <v>2.8000000000000001E-2</v>
      </c>
      <c r="I10" s="116">
        <f t="shared" ref="I10:I39" si="2">H10/1000</f>
        <v>2.8E-5</v>
      </c>
      <c r="J10" s="122">
        <v>0</v>
      </c>
      <c r="K10" s="109">
        <f t="shared" ref="K10:K39" si="3">J10/1000</f>
        <v>0</v>
      </c>
      <c r="L10" s="123">
        <f t="shared" ref="L10:L39" si="4">K10*0.05</f>
        <v>0</v>
      </c>
      <c r="M10" s="124">
        <f t="shared" ref="M10:M39" si="5">D10-E10</f>
        <v>0.70000000000000018</v>
      </c>
      <c r="N10" s="140">
        <v>9.07</v>
      </c>
      <c r="O10" s="72">
        <f t="shared" ref="O10:O39" si="6">G10+L10+M10</f>
        <v>0.85926200000000019</v>
      </c>
      <c r="P10" s="72">
        <f t="shared" ref="P10:P39" si="7">I10+K10-L10</f>
        <v>2.8E-5</v>
      </c>
      <c r="Q10" s="91">
        <f>O10+P10</f>
        <v>0.85929000000000022</v>
      </c>
      <c r="R10" s="40"/>
    </row>
    <row r="11" spans="1:19" s="15" customFormat="1" ht="11.25" x14ac:dyDescent="0.2">
      <c r="A11" s="88">
        <v>40546</v>
      </c>
      <c r="B11" s="137">
        <v>9.7680000000000007</v>
      </c>
      <c r="C11" s="95">
        <f t="shared" si="0"/>
        <v>8.9141070000000013</v>
      </c>
      <c r="D11" s="95">
        <v>2.1</v>
      </c>
      <c r="E11" s="95">
        <v>1.4</v>
      </c>
      <c r="F11" s="117">
        <v>153.80099999999999</v>
      </c>
      <c r="G11" s="137">
        <f t="shared" si="1"/>
        <v>0.15380099999999999</v>
      </c>
      <c r="H11" s="117">
        <v>9.1999999999999998E-2</v>
      </c>
      <c r="I11" s="116">
        <f t="shared" si="2"/>
        <v>9.2E-5</v>
      </c>
      <c r="J11" s="117">
        <v>0</v>
      </c>
      <c r="K11" s="109">
        <f t="shared" si="3"/>
        <v>0</v>
      </c>
      <c r="L11" s="123">
        <f t="shared" si="4"/>
        <v>0</v>
      </c>
      <c r="M11" s="124">
        <f t="shared" si="5"/>
        <v>0.70000000000000018</v>
      </c>
      <c r="N11" s="140">
        <v>9.3000000000000007</v>
      </c>
      <c r="O11" s="72">
        <f t="shared" si="6"/>
        <v>0.85380100000000014</v>
      </c>
      <c r="P11" s="72">
        <f t="shared" si="7"/>
        <v>9.2E-5</v>
      </c>
      <c r="Q11" s="91">
        <f t="shared" ref="Q11:Q39" si="8">O11+P11</f>
        <v>0.85389300000000012</v>
      </c>
      <c r="R11" s="40"/>
    </row>
    <row r="12" spans="1:19" s="15" customFormat="1" ht="11.25" x14ac:dyDescent="0.2">
      <c r="A12" s="88">
        <v>40547</v>
      </c>
      <c r="B12" s="137">
        <v>9.5990000000000002</v>
      </c>
      <c r="C12" s="95">
        <f t="shared" si="0"/>
        <v>8.7469949999999983</v>
      </c>
      <c r="D12" s="95">
        <v>2.1</v>
      </c>
      <c r="E12" s="95">
        <v>1.4</v>
      </c>
      <c r="F12" s="122">
        <v>152.005</v>
      </c>
      <c r="G12" s="137">
        <f t="shared" si="1"/>
        <v>0.152005</v>
      </c>
      <c r="H12" s="122">
        <v>0</v>
      </c>
      <c r="I12" s="116">
        <f t="shared" si="2"/>
        <v>0</v>
      </c>
      <c r="J12" s="122">
        <v>0</v>
      </c>
      <c r="K12" s="109">
        <f t="shared" si="3"/>
        <v>0</v>
      </c>
      <c r="L12" s="123">
        <f t="shared" si="4"/>
        <v>0</v>
      </c>
      <c r="M12" s="124">
        <f t="shared" si="5"/>
        <v>0.70000000000000018</v>
      </c>
      <c r="N12" s="140">
        <v>9.1999999999999993</v>
      </c>
      <c r="O12" s="72">
        <f t="shared" si="6"/>
        <v>0.85200500000000012</v>
      </c>
      <c r="P12" s="72">
        <f t="shared" si="7"/>
        <v>0</v>
      </c>
      <c r="Q12" s="91">
        <f t="shared" si="8"/>
        <v>0.85200500000000012</v>
      </c>
      <c r="R12" s="40"/>
    </row>
    <row r="13" spans="1:19" s="15" customFormat="1" ht="11.25" x14ac:dyDescent="0.2">
      <c r="A13" s="88">
        <v>40548</v>
      </c>
      <c r="B13" s="137">
        <v>10.153</v>
      </c>
      <c r="C13" s="95">
        <f t="shared" si="0"/>
        <v>9.2704589999999989</v>
      </c>
      <c r="D13" s="95">
        <v>2.1</v>
      </c>
      <c r="E13" s="95">
        <v>1.4</v>
      </c>
      <c r="F13" s="117">
        <v>151.78100000000001</v>
      </c>
      <c r="G13" s="137">
        <f t="shared" si="1"/>
        <v>0.151781</v>
      </c>
      <c r="H13" s="117">
        <v>30.76</v>
      </c>
      <c r="I13" s="116">
        <f t="shared" si="2"/>
        <v>3.0760000000000003E-2</v>
      </c>
      <c r="J13" s="117">
        <v>1.2E-2</v>
      </c>
      <c r="K13" s="109">
        <f t="shared" si="3"/>
        <v>1.2E-5</v>
      </c>
      <c r="L13" s="123">
        <f t="shared" si="4"/>
        <v>6.0000000000000008E-7</v>
      </c>
      <c r="M13" s="124">
        <f t="shared" si="5"/>
        <v>0.70000000000000018</v>
      </c>
      <c r="N13" s="140">
        <v>9.27</v>
      </c>
      <c r="O13" s="72">
        <f t="shared" si="6"/>
        <v>0.85178160000000014</v>
      </c>
      <c r="P13" s="72">
        <f t="shared" si="7"/>
        <v>3.0771400000000004E-2</v>
      </c>
      <c r="Q13" s="91">
        <f t="shared" si="8"/>
        <v>0.88255300000000014</v>
      </c>
      <c r="R13" s="40"/>
    </row>
    <row r="14" spans="1:19" s="15" customFormat="1" ht="11.25" x14ac:dyDescent="0.2">
      <c r="A14" s="88">
        <v>40549</v>
      </c>
      <c r="B14" s="137">
        <v>10.598000000000001</v>
      </c>
      <c r="C14" s="95">
        <f t="shared" si="0"/>
        <v>9.7465930000000007</v>
      </c>
      <c r="D14" s="95">
        <v>2.1</v>
      </c>
      <c r="E14" s="95">
        <v>1.4</v>
      </c>
      <c r="F14" s="122">
        <v>151.40700000000001</v>
      </c>
      <c r="G14" s="137">
        <f t="shared" si="1"/>
        <v>0.15140700000000001</v>
      </c>
      <c r="H14" s="122">
        <v>0</v>
      </c>
      <c r="I14" s="116">
        <f t="shared" si="2"/>
        <v>0</v>
      </c>
      <c r="J14" s="122">
        <v>0</v>
      </c>
      <c r="K14" s="109">
        <f t="shared" si="3"/>
        <v>0</v>
      </c>
      <c r="L14" s="123">
        <f t="shared" si="4"/>
        <v>0</v>
      </c>
      <c r="M14" s="124">
        <f t="shared" si="5"/>
        <v>0.70000000000000018</v>
      </c>
      <c r="N14" s="140">
        <v>9.36</v>
      </c>
      <c r="O14" s="72">
        <f t="shared" si="6"/>
        <v>0.85140700000000025</v>
      </c>
      <c r="P14" s="72">
        <f t="shared" si="7"/>
        <v>0</v>
      </c>
      <c r="Q14" s="91">
        <f t="shared" si="8"/>
        <v>0.85140700000000025</v>
      </c>
      <c r="R14" s="40"/>
    </row>
    <row r="15" spans="1:19" s="15" customFormat="1" ht="11.25" x14ac:dyDescent="0.2">
      <c r="A15" s="88">
        <v>40550</v>
      </c>
      <c r="B15" s="137">
        <v>9.9930000000000003</v>
      </c>
      <c r="C15" s="95">
        <f t="shared" si="0"/>
        <v>9.0923909999999992</v>
      </c>
      <c r="D15" s="95">
        <v>2.1</v>
      </c>
      <c r="E15" s="95">
        <v>1.4</v>
      </c>
      <c r="F15" s="117">
        <v>151.631</v>
      </c>
      <c r="G15" s="137">
        <f t="shared" si="1"/>
        <v>0.15163099999999999</v>
      </c>
      <c r="H15" s="117">
        <v>48.978000000000002</v>
      </c>
      <c r="I15" s="116">
        <f t="shared" si="2"/>
        <v>4.8978000000000001E-2</v>
      </c>
      <c r="J15" s="117">
        <v>0</v>
      </c>
      <c r="K15" s="109">
        <f t="shared" si="3"/>
        <v>0</v>
      </c>
      <c r="L15" s="123">
        <f t="shared" si="4"/>
        <v>0</v>
      </c>
      <c r="M15" s="124">
        <f t="shared" si="5"/>
        <v>0.70000000000000018</v>
      </c>
      <c r="N15" s="140">
        <v>9.48</v>
      </c>
      <c r="O15" s="72">
        <f t="shared" si="6"/>
        <v>0.85163100000000014</v>
      </c>
      <c r="P15" s="72">
        <f t="shared" si="7"/>
        <v>4.8978000000000001E-2</v>
      </c>
      <c r="Q15" s="91">
        <f t="shared" si="8"/>
        <v>0.9006090000000001</v>
      </c>
      <c r="R15" s="40"/>
    </row>
    <row r="16" spans="1:19" s="15" customFormat="1" ht="11.25" x14ac:dyDescent="0.2">
      <c r="A16" s="88">
        <v>40551</v>
      </c>
      <c r="B16" s="137">
        <v>10.108000000000001</v>
      </c>
      <c r="C16" s="95">
        <f t="shared" si="0"/>
        <v>9.2401219999999995</v>
      </c>
      <c r="D16" s="95">
        <v>2.1</v>
      </c>
      <c r="E16" s="95">
        <v>1.4</v>
      </c>
      <c r="F16" s="122">
        <v>167.86600000000001</v>
      </c>
      <c r="G16" s="137">
        <f t="shared" si="1"/>
        <v>0.16786600000000002</v>
      </c>
      <c r="H16" s="122">
        <v>1.2E-2</v>
      </c>
      <c r="I16" s="116">
        <f t="shared" si="2"/>
        <v>1.2E-5</v>
      </c>
      <c r="J16" s="122">
        <v>0</v>
      </c>
      <c r="K16" s="109">
        <f t="shared" si="3"/>
        <v>0</v>
      </c>
      <c r="L16" s="123">
        <f t="shared" si="4"/>
        <v>0</v>
      </c>
      <c r="M16" s="124">
        <f t="shared" si="5"/>
        <v>0.70000000000000018</v>
      </c>
      <c r="N16" s="140">
        <v>9.68</v>
      </c>
      <c r="O16" s="72">
        <f t="shared" si="6"/>
        <v>0.86786600000000025</v>
      </c>
      <c r="P16" s="72">
        <f t="shared" si="7"/>
        <v>1.2E-5</v>
      </c>
      <c r="Q16" s="91">
        <f t="shared" si="8"/>
        <v>0.86787800000000026</v>
      </c>
      <c r="R16" s="40"/>
    </row>
    <row r="17" spans="1:18" s="15" customFormat="1" ht="11.25" x14ac:dyDescent="0.2">
      <c r="A17" s="88">
        <v>40552</v>
      </c>
      <c r="B17" s="137">
        <v>9.82</v>
      </c>
      <c r="C17" s="95">
        <f t="shared" si="0"/>
        <v>8.9439659999999996</v>
      </c>
      <c r="D17" s="95">
        <v>2.1</v>
      </c>
      <c r="E17" s="95">
        <v>1.4</v>
      </c>
      <c r="F17" s="117">
        <v>176.02</v>
      </c>
      <c r="G17" s="137">
        <f t="shared" si="1"/>
        <v>0.17602000000000001</v>
      </c>
      <c r="H17" s="117">
        <v>1.4E-2</v>
      </c>
      <c r="I17" s="116">
        <f t="shared" si="2"/>
        <v>1.4E-5</v>
      </c>
      <c r="J17" s="117">
        <v>0</v>
      </c>
      <c r="K17" s="109">
        <f t="shared" si="3"/>
        <v>0</v>
      </c>
      <c r="L17" s="123">
        <f t="shared" si="4"/>
        <v>0</v>
      </c>
      <c r="M17" s="124">
        <f t="shared" si="5"/>
        <v>0.70000000000000018</v>
      </c>
      <c r="N17" s="140">
        <v>9.0399999999999991</v>
      </c>
      <c r="O17" s="72">
        <f t="shared" si="6"/>
        <v>0.87602000000000024</v>
      </c>
      <c r="P17" s="72">
        <f t="shared" si="7"/>
        <v>1.4E-5</v>
      </c>
      <c r="Q17" s="91">
        <f t="shared" si="8"/>
        <v>0.8760340000000002</v>
      </c>
      <c r="R17" s="40"/>
    </row>
    <row r="18" spans="1:18" s="15" customFormat="1" ht="11.25" x14ac:dyDescent="0.2">
      <c r="A18" s="88">
        <v>40553</v>
      </c>
      <c r="B18" s="137">
        <v>9.7690000000000001</v>
      </c>
      <c r="C18" s="95">
        <f t="shared" si="0"/>
        <v>8.8992639999999987</v>
      </c>
      <c r="D18" s="95">
        <v>2.1</v>
      </c>
      <c r="E18" s="95">
        <v>1.4</v>
      </c>
      <c r="F18" s="122">
        <v>169.73599999999999</v>
      </c>
      <c r="G18" s="137">
        <f t="shared" si="1"/>
        <v>0.169736</v>
      </c>
      <c r="H18" s="122">
        <v>0</v>
      </c>
      <c r="I18" s="116">
        <f t="shared" si="2"/>
        <v>0</v>
      </c>
      <c r="J18" s="122">
        <v>0</v>
      </c>
      <c r="K18" s="109">
        <f t="shared" si="3"/>
        <v>0</v>
      </c>
      <c r="L18" s="123">
        <f t="shared" si="4"/>
        <v>0</v>
      </c>
      <c r="M18" s="124">
        <f t="shared" si="5"/>
        <v>0.70000000000000018</v>
      </c>
      <c r="N18" s="140">
        <v>9.52</v>
      </c>
      <c r="O18" s="72">
        <f t="shared" si="6"/>
        <v>0.86973600000000018</v>
      </c>
      <c r="P18" s="72">
        <f t="shared" si="7"/>
        <v>0</v>
      </c>
      <c r="Q18" s="91">
        <f t="shared" si="8"/>
        <v>0.86973600000000018</v>
      </c>
      <c r="R18" s="40"/>
    </row>
    <row r="19" spans="1:18" s="15" customFormat="1" ht="11.25" x14ac:dyDescent="0.2">
      <c r="A19" s="88">
        <v>40554</v>
      </c>
      <c r="B19" s="137">
        <v>10.176</v>
      </c>
      <c r="C19" s="95">
        <f t="shared" si="0"/>
        <v>9.3136699999999983</v>
      </c>
      <c r="D19" s="95">
        <v>2.1</v>
      </c>
      <c r="E19" s="95">
        <v>1.4</v>
      </c>
      <c r="F19" s="117">
        <v>162.33000000000001</v>
      </c>
      <c r="G19" s="137">
        <f t="shared" si="1"/>
        <v>0.16233</v>
      </c>
      <c r="H19" s="117">
        <v>0</v>
      </c>
      <c r="I19" s="116">
        <f t="shared" si="2"/>
        <v>0</v>
      </c>
      <c r="J19" s="117">
        <v>0</v>
      </c>
      <c r="K19" s="109">
        <f t="shared" si="3"/>
        <v>0</v>
      </c>
      <c r="L19" s="123">
        <f t="shared" si="4"/>
        <v>0</v>
      </c>
      <c r="M19" s="124">
        <f t="shared" si="5"/>
        <v>0.70000000000000018</v>
      </c>
      <c r="N19" s="140">
        <v>10.62</v>
      </c>
      <c r="O19" s="72">
        <f t="shared" si="6"/>
        <v>0.86233000000000015</v>
      </c>
      <c r="P19" s="72">
        <f t="shared" si="7"/>
        <v>0</v>
      </c>
      <c r="Q19" s="91">
        <f t="shared" si="8"/>
        <v>0.86233000000000015</v>
      </c>
      <c r="R19" s="40"/>
    </row>
    <row r="20" spans="1:18" s="15" customFormat="1" ht="11.25" x14ac:dyDescent="0.2">
      <c r="A20" s="88">
        <v>40555</v>
      </c>
      <c r="B20" s="137">
        <v>10.356</v>
      </c>
      <c r="C20" s="95">
        <f t="shared" si="0"/>
        <v>9.4956159999999983</v>
      </c>
      <c r="D20" s="95">
        <v>2.1</v>
      </c>
      <c r="E20" s="95">
        <v>1.4</v>
      </c>
      <c r="F20" s="122">
        <v>160.38399999999999</v>
      </c>
      <c r="G20" s="137">
        <f t="shared" si="1"/>
        <v>0.160384</v>
      </c>
      <c r="H20" s="122">
        <v>0</v>
      </c>
      <c r="I20" s="116">
        <f t="shared" si="2"/>
        <v>0</v>
      </c>
      <c r="J20" s="122">
        <v>0</v>
      </c>
      <c r="K20" s="109">
        <f t="shared" si="3"/>
        <v>0</v>
      </c>
      <c r="L20" s="123">
        <f t="shared" si="4"/>
        <v>0</v>
      </c>
      <c r="M20" s="124">
        <f t="shared" si="5"/>
        <v>0.70000000000000018</v>
      </c>
      <c r="N20" s="140">
        <v>9.5</v>
      </c>
      <c r="O20" s="72">
        <f t="shared" si="6"/>
        <v>0.86038400000000015</v>
      </c>
      <c r="P20" s="72">
        <f t="shared" si="7"/>
        <v>0</v>
      </c>
      <c r="Q20" s="91">
        <f t="shared" si="8"/>
        <v>0.86038400000000015</v>
      </c>
      <c r="R20" s="40"/>
    </row>
    <row r="21" spans="1:18" s="15" customFormat="1" ht="11.25" x14ac:dyDescent="0.2">
      <c r="A21" s="88">
        <v>40556</v>
      </c>
      <c r="B21" s="138">
        <v>10.999000000000001</v>
      </c>
      <c r="C21" s="95">
        <f t="shared" si="0"/>
        <v>10.059172</v>
      </c>
      <c r="D21" s="95">
        <v>2.1</v>
      </c>
      <c r="E21" s="95">
        <v>1.4</v>
      </c>
      <c r="F21" s="126">
        <v>157.916</v>
      </c>
      <c r="G21" s="137">
        <f t="shared" si="1"/>
        <v>0.157916</v>
      </c>
      <c r="H21" s="126">
        <v>81.912000000000006</v>
      </c>
      <c r="I21" s="116">
        <f t="shared" si="2"/>
        <v>8.1912000000000013E-2</v>
      </c>
      <c r="J21" s="126">
        <v>0</v>
      </c>
      <c r="K21" s="109">
        <f t="shared" si="3"/>
        <v>0</v>
      </c>
      <c r="L21" s="123">
        <f t="shared" si="4"/>
        <v>0</v>
      </c>
      <c r="M21" s="124">
        <f t="shared" si="5"/>
        <v>0.70000000000000018</v>
      </c>
      <c r="N21" s="140">
        <v>9.06</v>
      </c>
      <c r="O21" s="72">
        <f t="shared" si="6"/>
        <v>0.85791600000000012</v>
      </c>
      <c r="P21" s="72">
        <f t="shared" si="7"/>
        <v>8.1912000000000013E-2</v>
      </c>
      <c r="Q21" s="91">
        <f t="shared" si="8"/>
        <v>0.93982800000000011</v>
      </c>
      <c r="R21" s="40"/>
    </row>
    <row r="22" spans="1:18" s="15" customFormat="1" ht="11.25" x14ac:dyDescent="0.2">
      <c r="A22" s="88">
        <v>40557</v>
      </c>
      <c r="B22" s="138">
        <v>9.9130000000000003</v>
      </c>
      <c r="C22" s="95">
        <f t="shared" si="0"/>
        <v>8.9537259999999996</v>
      </c>
      <c r="D22" s="95">
        <v>2.1</v>
      </c>
      <c r="E22" s="95">
        <v>1.4</v>
      </c>
      <c r="F22" s="127">
        <v>155.148</v>
      </c>
      <c r="G22" s="137">
        <f t="shared" si="1"/>
        <v>0.15514800000000001</v>
      </c>
      <c r="H22" s="127">
        <v>104.126</v>
      </c>
      <c r="I22" s="116">
        <f t="shared" si="2"/>
        <v>0.10412600000000001</v>
      </c>
      <c r="J22" s="127">
        <v>0</v>
      </c>
      <c r="K22" s="109">
        <f t="shared" si="3"/>
        <v>0</v>
      </c>
      <c r="L22" s="123">
        <f t="shared" si="4"/>
        <v>0</v>
      </c>
      <c r="M22" s="124">
        <f t="shared" si="5"/>
        <v>0.70000000000000018</v>
      </c>
      <c r="N22" s="140">
        <v>9.49</v>
      </c>
      <c r="O22" s="72">
        <f t="shared" si="6"/>
        <v>0.85514800000000024</v>
      </c>
      <c r="P22" s="72">
        <f t="shared" si="7"/>
        <v>0.10412600000000001</v>
      </c>
      <c r="Q22" s="91">
        <f t="shared" si="8"/>
        <v>0.95927400000000029</v>
      </c>
      <c r="R22" s="40"/>
    </row>
    <row r="23" spans="1:18" s="15" customFormat="1" ht="11.25" x14ac:dyDescent="0.2">
      <c r="A23" s="88">
        <v>40558</v>
      </c>
      <c r="B23" s="138">
        <v>9.9429999999999996</v>
      </c>
      <c r="C23" s="95">
        <f t="shared" si="0"/>
        <v>9.0075870000000009</v>
      </c>
      <c r="D23" s="95">
        <v>2.1</v>
      </c>
      <c r="E23" s="95">
        <v>1.4</v>
      </c>
      <c r="F23" s="126">
        <v>159.86099999999999</v>
      </c>
      <c r="G23" s="137">
        <f t="shared" si="1"/>
        <v>0.159861</v>
      </c>
      <c r="H23" s="126">
        <v>75.552000000000007</v>
      </c>
      <c r="I23" s="116">
        <f t="shared" si="2"/>
        <v>7.5552000000000008E-2</v>
      </c>
      <c r="J23" s="126">
        <v>0</v>
      </c>
      <c r="K23" s="109">
        <f t="shared" si="3"/>
        <v>0</v>
      </c>
      <c r="L23" s="123">
        <f t="shared" si="4"/>
        <v>0</v>
      </c>
      <c r="M23" s="124">
        <f t="shared" si="5"/>
        <v>0.70000000000000018</v>
      </c>
      <c r="N23" s="140">
        <v>8.7799999999999994</v>
      </c>
      <c r="O23" s="72">
        <f t="shared" si="6"/>
        <v>0.85986100000000021</v>
      </c>
      <c r="P23" s="72">
        <f t="shared" si="7"/>
        <v>7.5552000000000008E-2</v>
      </c>
      <c r="Q23" s="91">
        <f t="shared" si="8"/>
        <v>0.93541300000000027</v>
      </c>
      <c r="R23" s="40"/>
    </row>
    <row r="24" spans="1:18" s="15" customFormat="1" ht="11.25" x14ac:dyDescent="0.2">
      <c r="A24" s="88">
        <v>40559</v>
      </c>
      <c r="B24" s="138">
        <v>10.602</v>
      </c>
      <c r="C24" s="95">
        <f t="shared" si="0"/>
        <v>9.6610990000000001</v>
      </c>
      <c r="D24" s="95">
        <v>2.1</v>
      </c>
      <c r="E24" s="95">
        <v>1.4</v>
      </c>
      <c r="F24" s="127">
        <v>158.88800000000001</v>
      </c>
      <c r="G24" s="137">
        <f t="shared" si="1"/>
        <v>0.158888</v>
      </c>
      <c r="H24" s="127">
        <v>82.013000000000005</v>
      </c>
      <c r="I24" s="116">
        <f t="shared" si="2"/>
        <v>8.2013000000000003E-2</v>
      </c>
      <c r="J24" s="127">
        <v>0</v>
      </c>
      <c r="K24" s="109">
        <f t="shared" si="3"/>
        <v>0</v>
      </c>
      <c r="L24" s="123">
        <f t="shared" si="4"/>
        <v>0</v>
      </c>
      <c r="M24" s="124">
        <f t="shared" si="5"/>
        <v>0.70000000000000018</v>
      </c>
      <c r="N24" s="140">
        <v>8.57</v>
      </c>
      <c r="O24" s="72">
        <f t="shared" si="6"/>
        <v>0.85888800000000021</v>
      </c>
      <c r="P24" s="72">
        <f t="shared" si="7"/>
        <v>8.2013000000000003E-2</v>
      </c>
      <c r="Q24" s="91">
        <f t="shared" si="8"/>
        <v>0.94090100000000021</v>
      </c>
      <c r="R24" s="40"/>
    </row>
    <row r="25" spans="1:18" s="15" customFormat="1" ht="11.25" x14ac:dyDescent="0.2">
      <c r="A25" s="88">
        <v>40560</v>
      </c>
      <c r="B25" s="138">
        <v>12.013</v>
      </c>
      <c r="C25" s="95">
        <f t="shared" si="0"/>
        <v>11.078617000000001</v>
      </c>
      <c r="D25" s="95">
        <v>2.1</v>
      </c>
      <c r="E25" s="95">
        <v>1.4</v>
      </c>
      <c r="F25" s="126">
        <v>163.90100000000001</v>
      </c>
      <c r="G25" s="137">
        <f t="shared" si="1"/>
        <v>0.16390100000000002</v>
      </c>
      <c r="H25" s="126">
        <v>70.481999999999999</v>
      </c>
      <c r="I25" s="116">
        <f t="shared" si="2"/>
        <v>7.0482000000000003E-2</v>
      </c>
      <c r="J25" s="126">
        <v>0</v>
      </c>
      <c r="K25" s="109">
        <f t="shared" si="3"/>
        <v>0</v>
      </c>
      <c r="L25" s="123">
        <f t="shared" si="4"/>
        <v>0</v>
      </c>
      <c r="M25" s="124">
        <f t="shared" si="5"/>
        <v>0.70000000000000018</v>
      </c>
      <c r="N25" s="140">
        <v>9.44</v>
      </c>
      <c r="O25" s="72">
        <f t="shared" si="6"/>
        <v>0.86390100000000025</v>
      </c>
      <c r="P25" s="72">
        <f t="shared" si="7"/>
        <v>7.0482000000000003E-2</v>
      </c>
      <c r="Q25" s="91">
        <f t="shared" si="8"/>
        <v>0.9343830000000003</v>
      </c>
      <c r="R25" s="40"/>
    </row>
    <row r="26" spans="1:18" s="15" customFormat="1" ht="11.25" x14ac:dyDescent="0.2">
      <c r="A26" s="88">
        <v>40561</v>
      </c>
      <c r="B26" s="138">
        <v>11.468</v>
      </c>
      <c r="C26" s="95">
        <f t="shared" si="0"/>
        <v>10.517834000000001</v>
      </c>
      <c r="D26" s="95">
        <v>2.1</v>
      </c>
      <c r="E26" s="95">
        <v>1.4</v>
      </c>
      <c r="F26" s="127">
        <v>163.452</v>
      </c>
      <c r="G26" s="137">
        <f t="shared" si="1"/>
        <v>0.16345199999999999</v>
      </c>
      <c r="H26" s="127">
        <v>86.713999999999999</v>
      </c>
      <c r="I26" s="116">
        <f t="shared" si="2"/>
        <v>8.6713999999999999E-2</v>
      </c>
      <c r="J26" s="127">
        <v>6.4240000000000004</v>
      </c>
      <c r="K26" s="109">
        <f t="shared" si="3"/>
        <v>6.424E-3</v>
      </c>
      <c r="L26" s="123">
        <f t="shared" si="4"/>
        <v>3.212E-4</v>
      </c>
      <c r="M26" s="124">
        <f t="shared" si="5"/>
        <v>0.70000000000000018</v>
      </c>
      <c r="N26" s="140">
        <v>10.16</v>
      </c>
      <c r="O26" s="72">
        <f t="shared" si="6"/>
        <v>0.86377320000000013</v>
      </c>
      <c r="P26" s="72">
        <f t="shared" si="7"/>
        <v>9.2816800000000005E-2</v>
      </c>
      <c r="Q26" s="91">
        <f t="shared" si="8"/>
        <v>0.95659000000000016</v>
      </c>
      <c r="R26" s="40"/>
    </row>
    <row r="27" spans="1:18" s="15" customFormat="1" ht="11.25" x14ac:dyDescent="0.2">
      <c r="A27" s="88">
        <v>40562</v>
      </c>
      <c r="B27" s="138">
        <v>10.988</v>
      </c>
      <c r="C27" s="95">
        <f t="shared" si="0"/>
        <v>10.029648999999999</v>
      </c>
      <c r="D27" s="95">
        <v>2.1</v>
      </c>
      <c r="E27" s="95">
        <v>1.4</v>
      </c>
      <c r="F27" s="126">
        <v>160.75899999999999</v>
      </c>
      <c r="G27" s="137">
        <f t="shared" si="1"/>
        <v>0.16075899999999999</v>
      </c>
      <c r="H27" s="126">
        <v>97.591999999999999</v>
      </c>
      <c r="I27" s="116">
        <f t="shared" si="2"/>
        <v>9.7591999999999998E-2</v>
      </c>
      <c r="J27" s="126">
        <v>42.374000000000002</v>
      </c>
      <c r="K27" s="109">
        <f t="shared" si="3"/>
        <v>4.2374000000000002E-2</v>
      </c>
      <c r="L27" s="123">
        <f t="shared" si="4"/>
        <v>2.1187000000000003E-3</v>
      </c>
      <c r="M27" s="124">
        <f t="shared" si="5"/>
        <v>0.70000000000000018</v>
      </c>
      <c r="N27" s="140">
        <v>9.52</v>
      </c>
      <c r="O27" s="72">
        <f t="shared" si="6"/>
        <v>0.86287770000000019</v>
      </c>
      <c r="P27" s="72">
        <f t="shared" si="7"/>
        <v>0.13784730000000001</v>
      </c>
      <c r="Q27" s="91">
        <f t="shared" si="8"/>
        <v>1.0007250000000001</v>
      </c>
      <c r="R27" s="40"/>
    </row>
    <row r="28" spans="1:18" s="15" customFormat="1" ht="11.25" x14ac:dyDescent="0.2">
      <c r="A28" s="88">
        <v>40563</v>
      </c>
      <c r="B28" s="138">
        <v>10.58</v>
      </c>
      <c r="C28" s="95">
        <f t="shared" si="0"/>
        <v>9.6834109999999995</v>
      </c>
      <c r="D28" s="95">
        <v>2.1</v>
      </c>
      <c r="E28" s="95">
        <v>1.4</v>
      </c>
      <c r="F28" s="127">
        <v>163.15299999999999</v>
      </c>
      <c r="G28" s="137">
        <f t="shared" si="1"/>
        <v>0.16315299999999999</v>
      </c>
      <c r="H28" s="127">
        <v>33.436</v>
      </c>
      <c r="I28" s="116">
        <f t="shared" si="2"/>
        <v>3.3436E-2</v>
      </c>
      <c r="J28" s="127">
        <v>0</v>
      </c>
      <c r="K28" s="109">
        <f t="shared" si="3"/>
        <v>0</v>
      </c>
      <c r="L28" s="123">
        <f t="shared" si="4"/>
        <v>0</v>
      </c>
      <c r="M28" s="124">
        <f t="shared" si="5"/>
        <v>0.70000000000000018</v>
      </c>
      <c r="N28" s="140">
        <v>9.67</v>
      </c>
      <c r="O28" s="72">
        <f t="shared" si="6"/>
        <v>0.86315300000000017</v>
      </c>
      <c r="P28" s="72">
        <f t="shared" si="7"/>
        <v>3.3436E-2</v>
      </c>
      <c r="Q28" s="91">
        <f t="shared" si="8"/>
        <v>0.89658900000000019</v>
      </c>
      <c r="R28" s="40"/>
    </row>
    <row r="29" spans="1:18" s="15" customFormat="1" ht="11.25" x14ac:dyDescent="0.2">
      <c r="A29" s="88">
        <v>40564</v>
      </c>
      <c r="B29" s="138">
        <v>9.5449999999999999</v>
      </c>
      <c r="C29" s="95">
        <f t="shared" si="0"/>
        <v>8.6602409999999992</v>
      </c>
      <c r="D29" s="95">
        <v>2.1</v>
      </c>
      <c r="E29" s="95">
        <v>1.4</v>
      </c>
      <c r="F29" s="126">
        <v>153.50200000000001</v>
      </c>
      <c r="G29" s="137">
        <f t="shared" si="1"/>
        <v>0.153502</v>
      </c>
      <c r="H29" s="126">
        <v>31.257000000000001</v>
      </c>
      <c r="I29" s="116">
        <f t="shared" si="2"/>
        <v>3.1257E-2</v>
      </c>
      <c r="J29" s="126">
        <v>0</v>
      </c>
      <c r="K29" s="109">
        <f t="shared" si="3"/>
        <v>0</v>
      </c>
      <c r="L29" s="123">
        <f t="shared" si="4"/>
        <v>0</v>
      </c>
      <c r="M29" s="124">
        <f t="shared" si="5"/>
        <v>0.70000000000000018</v>
      </c>
      <c r="N29" s="140">
        <v>9.7899999999999991</v>
      </c>
      <c r="O29" s="72">
        <f t="shared" si="6"/>
        <v>0.8535020000000002</v>
      </c>
      <c r="P29" s="72">
        <f t="shared" si="7"/>
        <v>3.1257E-2</v>
      </c>
      <c r="Q29" s="91">
        <f t="shared" si="8"/>
        <v>0.88475900000000018</v>
      </c>
      <c r="R29" s="40"/>
    </row>
    <row r="30" spans="1:18" s="15" customFormat="1" ht="11.25" x14ac:dyDescent="0.2">
      <c r="A30" s="88">
        <v>40565</v>
      </c>
      <c r="B30" s="138">
        <v>9.8559999999999999</v>
      </c>
      <c r="C30" s="95">
        <f t="shared" si="0"/>
        <v>8.8789750000000005</v>
      </c>
      <c r="D30" s="95">
        <v>2.1</v>
      </c>
      <c r="E30" s="95">
        <v>1.4</v>
      </c>
      <c r="F30" s="127">
        <v>160.16</v>
      </c>
      <c r="G30" s="137">
        <f t="shared" si="1"/>
        <v>0.16016</v>
      </c>
      <c r="H30" s="127">
        <v>116.86499999999999</v>
      </c>
      <c r="I30" s="116">
        <f t="shared" si="2"/>
        <v>0.116865</v>
      </c>
      <c r="J30" s="127">
        <v>0</v>
      </c>
      <c r="K30" s="109">
        <f t="shared" si="3"/>
        <v>0</v>
      </c>
      <c r="L30" s="123">
        <f t="shared" si="4"/>
        <v>0</v>
      </c>
      <c r="M30" s="124">
        <f t="shared" si="5"/>
        <v>0.70000000000000018</v>
      </c>
      <c r="N30" s="140">
        <v>9.59</v>
      </c>
      <c r="O30" s="72">
        <f t="shared" si="6"/>
        <v>0.86016000000000015</v>
      </c>
      <c r="P30" s="72">
        <f t="shared" si="7"/>
        <v>0.116865</v>
      </c>
      <c r="Q30" s="91">
        <f t="shared" si="8"/>
        <v>0.97702500000000014</v>
      </c>
      <c r="R30" s="40"/>
    </row>
    <row r="31" spans="1:18" s="15" customFormat="1" ht="11.25" x14ac:dyDescent="0.2">
      <c r="A31" s="88">
        <v>40566</v>
      </c>
      <c r="B31" s="138">
        <v>10.991</v>
      </c>
      <c r="C31" s="95">
        <f t="shared" si="0"/>
        <v>10.027933999999998</v>
      </c>
      <c r="D31" s="95">
        <v>2.1</v>
      </c>
      <c r="E31" s="95">
        <v>1.4</v>
      </c>
      <c r="F31" s="126">
        <v>170.26</v>
      </c>
      <c r="G31" s="137">
        <f t="shared" si="1"/>
        <v>0.17025999999999999</v>
      </c>
      <c r="H31" s="126">
        <v>92.805999999999997</v>
      </c>
      <c r="I31" s="116">
        <f t="shared" si="2"/>
        <v>9.2806E-2</v>
      </c>
      <c r="J31" s="126">
        <v>0</v>
      </c>
      <c r="K31" s="109">
        <f t="shared" si="3"/>
        <v>0</v>
      </c>
      <c r="L31" s="123">
        <f t="shared" si="4"/>
        <v>0</v>
      </c>
      <c r="M31" s="124">
        <f t="shared" si="5"/>
        <v>0.70000000000000018</v>
      </c>
      <c r="N31" s="140">
        <v>9.36</v>
      </c>
      <c r="O31" s="72">
        <f t="shared" si="6"/>
        <v>0.87026000000000014</v>
      </c>
      <c r="P31" s="72">
        <f t="shared" si="7"/>
        <v>9.2806E-2</v>
      </c>
      <c r="Q31" s="91">
        <f t="shared" si="8"/>
        <v>0.9630660000000002</v>
      </c>
      <c r="R31" s="40"/>
    </row>
    <row r="32" spans="1:18" s="15" customFormat="1" ht="11.25" x14ac:dyDescent="0.2">
      <c r="A32" s="88">
        <v>40567</v>
      </c>
      <c r="B32" s="138">
        <v>10.471</v>
      </c>
      <c r="C32" s="95">
        <f t="shared" si="0"/>
        <v>9.5977880000000013</v>
      </c>
      <c r="D32" s="95">
        <v>2.1</v>
      </c>
      <c r="E32" s="95">
        <v>1.4</v>
      </c>
      <c r="F32" s="127">
        <v>171.232</v>
      </c>
      <c r="G32" s="137">
        <f t="shared" si="1"/>
        <v>0.171232</v>
      </c>
      <c r="H32" s="127">
        <v>1.98</v>
      </c>
      <c r="I32" s="116">
        <f t="shared" si="2"/>
        <v>1.98E-3</v>
      </c>
      <c r="J32" s="127">
        <v>0</v>
      </c>
      <c r="K32" s="109">
        <f t="shared" si="3"/>
        <v>0</v>
      </c>
      <c r="L32" s="123">
        <f t="shared" si="4"/>
        <v>0</v>
      </c>
      <c r="M32" s="124">
        <f t="shared" si="5"/>
        <v>0.70000000000000018</v>
      </c>
      <c r="N32" s="140">
        <v>9.43</v>
      </c>
      <c r="O32" s="72">
        <f t="shared" si="6"/>
        <v>0.87123200000000023</v>
      </c>
      <c r="P32" s="72">
        <f t="shared" si="7"/>
        <v>1.98E-3</v>
      </c>
      <c r="Q32" s="91">
        <f t="shared" si="8"/>
        <v>0.87321200000000021</v>
      </c>
      <c r="R32" s="40"/>
    </row>
    <row r="33" spans="1:19" s="15" customFormat="1" ht="11.25" x14ac:dyDescent="0.2">
      <c r="A33" s="88">
        <v>40568</v>
      </c>
      <c r="B33" s="138">
        <v>9.9209999999999994</v>
      </c>
      <c r="C33" s="95">
        <f t="shared" si="0"/>
        <v>9.0330459999999988</v>
      </c>
      <c r="D33" s="95">
        <v>2.1</v>
      </c>
      <c r="E33" s="95">
        <v>1.4</v>
      </c>
      <c r="F33" s="126">
        <v>163.37700000000001</v>
      </c>
      <c r="G33" s="137">
        <f t="shared" si="1"/>
        <v>0.16337700000000002</v>
      </c>
      <c r="H33" s="126">
        <v>24.577000000000002</v>
      </c>
      <c r="I33" s="116">
        <f t="shared" si="2"/>
        <v>2.4577000000000002E-2</v>
      </c>
      <c r="J33" s="126">
        <v>0</v>
      </c>
      <c r="K33" s="109">
        <f t="shared" si="3"/>
        <v>0</v>
      </c>
      <c r="L33" s="123">
        <f t="shared" si="4"/>
        <v>0</v>
      </c>
      <c r="M33" s="124">
        <f t="shared" si="5"/>
        <v>0.70000000000000018</v>
      </c>
      <c r="N33" s="140">
        <v>8.66</v>
      </c>
      <c r="O33" s="72">
        <f t="shared" si="6"/>
        <v>0.86337700000000017</v>
      </c>
      <c r="P33" s="72">
        <f t="shared" si="7"/>
        <v>2.4577000000000002E-2</v>
      </c>
      <c r="Q33" s="91">
        <f t="shared" si="8"/>
        <v>0.88795400000000013</v>
      </c>
      <c r="R33" s="40"/>
    </row>
    <row r="34" spans="1:19" s="15" customFormat="1" ht="11.25" x14ac:dyDescent="0.2">
      <c r="A34" s="88">
        <v>40569</v>
      </c>
      <c r="B34" s="138">
        <v>10.201000000000001</v>
      </c>
      <c r="C34" s="95">
        <f t="shared" si="0"/>
        <v>9.3313929999999985</v>
      </c>
      <c r="D34" s="95">
        <v>2.1</v>
      </c>
      <c r="E34" s="95">
        <v>1.4</v>
      </c>
      <c r="F34" s="127">
        <v>161.50700000000001</v>
      </c>
      <c r="G34" s="137">
        <f t="shared" si="1"/>
        <v>0.16150700000000001</v>
      </c>
      <c r="H34" s="127">
        <v>8.1</v>
      </c>
      <c r="I34" s="116">
        <f t="shared" si="2"/>
        <v>8.0999999999999996E-3</v>
      </c>
      <c r="J34" s="127">
        <v>0</v>
      </c>
      <c r="K34" s="109">
        <f t="shared" si="3"/>
        <v>0</v>
      </c>
      <c r="L34" s="123">
        <f t="shared" si="4"/>
        <v>0</v>
      </c>
      <c r="M34" s="124">
        <f t="shared" si="5"/>
        <v>0.70000000000000018</v>
      </c>
      <c r="N34" s="140">
        <v>9.83</v>
      </c>
      <c r="O34" s="72">
        <f t="shared" si="6"/>
        <v>0.86150700000000024</v>
      </c>
      <c r="P34" s="72">
        <f t="shared" si="7"/>
        <v>8.0999999999999996E-3</v>
      </c>
      <c r="Q34" s="91">
        <f t="shared" si="8"/>
        <v>0.86960700000000024</v>
      </c>
      <c r="R34" s="40"/>
    </row>
    <row r="35" spans="1:19" s="15" customFormat="1" ht="11.25" x14ac:dyDescent="0.2">
      <c r="A35" s="88">
        <v>40570</v>
      </c>
      <c r="B35" s="138">
        <v>10.919</v>
      </c>
      <c r="C35" s="95">
        <f t="shared" si="0"/>
        <v>9.9889219999999987</v>
      </c>
      <c r="D35" s="95">
        <v>2.1</v>
      </c>
      <c r="E35" s="95">
        <v>1.4</v>
      </c>
      <c r="F35" s="126">
        <v>161.95599999999999</v>
      </c>
      <c r="G35" s="137">
        <f t="shared" si="1"/>
        <v>0.16195599999999999</v>
      </c>
      <c r="H35" s="126">
        <v>68.122</v>
      </c>
      <c r="I35" s="116">
        <f t="shared" si="2"/>
        <v>6.8122000000000002E-2</v>
      </c>
      <c r="J35" s="126">
        <v>32.896000000000001</v>
      </c>
      <c r="K35" s="109">
        <f t="shared" si="3"/>
        <v>3.2896000000000002E-2</v>
      </c>
      <c r="L35" s="123">
        <f t="shared" si="4"/>
        <v>1.6448000000000001E-3</v>
      </c>
      <c r="M35" s="124">
        <f t="shared" si="5"/>
        <v>0.70000000000000018</v>
      </c>
      <c r="N35" s="140">
        <v>10.050000000000001</v>
      </c>
      <c r="O35" s="72">
        <f t="shared" si="6"/>
        <v>0.86360080000000017</v>
      </c>
      <c r="P35" s="72">
        <f t="shared" si="7"/>
        <v>9.9373199999999995E-2</v>
      </c>
      <c r="Q35" s="91">
        <f t="shared" si="8"/>
        <v>0.96297400000000022</v>
      </c>
      <c r="R35" s="40"/>
    </row>
    <row r="36" spans="1:19" s="15" customFormat="1" ht="11.25" x14ac:dyDescent="0.2">
      <c r="A36" s="88">
        <v>40571</v>
      </c>
      <c r="B36" s="138">
        <v>9.8740000000000006</v>
      </c>
      <c r="C36" s="95">
        <f>B36-G36-I36-M36</f>
        <v>8.9716179999999994</v>
      </c>
      <c r="D36" s="95">
        <v>2.1</v>
      </c>
      <c r="E36" s="95">
        <v>1.4</v>
      </c>
      <c r="F36" s="127">
        <v>158.51400000000001</v>
      </c>
      <c r="G36" s="137">
        <f t="shared" si="1"/>
        <v>0.15851400000000002</v>
      </c>
      <c r="H36" s="127">
        <v>43.868000000000002</v>
      </c>
      <c r="I36" s="116">
        <f t="shared" si="2"/>
        <v>4.3868000000000004E-2</v>
      </c>
      <c r="J36" s="127">
        <v>0</v>
      </c>
      <c r="K36" s="109">
        <f t="shared" si="3"/>
        <v>0</v>
      </c>
      <c r="L36" s="123">
        <f t="shared" si="4"/>
        <v>0</v>
      </c>
      <c r="M36" s="124">
        <f>D36-E36</f>
        <v>0.70000000000000018</v>
      </c>
      <c r="N36" s="140">
        <v>9.8000000000000007</v>
      </c>
      <c r="O36" s="72">
        <f>G36+L36+M36</f>
        <v>0.85851400000000022</v>
      </c>
      <c r="P36" s="72">
        <f t="shared" si="7"/>
        <v>4.3868000000000004E-2</v>
      </c>
      <c r="Q36" s="91">
        <f t="shared" si="8"/>
        <v>0.90238200000000024</v>
      </c>
      <c r="R36" s="40"/>
    </row>
    <row r="37" spans="1:19" s="15" customFormat="1" ht="11.25" x14ac:dyDescent="0.2">
      <c r="A37" s="88">
        <v>40572</v>
      </c>
      <c r="B37" s="138">
        <v>10.553000000000001</v>
      </c>
      <c r="C37" s="95">
        <f>B37-G37-I37-M37</f>
        <v>9.5538419999999995</v>
      </c>
      <c r="D37" s="95">
        <v>2.1</v>
      </c>
      <c r="E37" s="95">
        <v>1.4</v>
      </c>
      <c r="F37" s="126">
        <v>170.185</v>
      </c>
      <c r="G37" s="137">
        <f t="shared" si="1"/>
        <v>0.170185</v>
      </c>
      <c r="H37" s="126">
        <v>128.97300000000001</v>
      </c>
      <c r="I37" s="116">
        <f t="shared" si="2"/>
        <v>0.128973</v>
      </c>
      <c r="J37" s="126">
        <v>0</v>
      </c>
      <c r="K37" s="109">
        <f t="shared" si="3"/>
        <v>0</v>
      </c>
      <c r="L37" s="123">
        <f t="shared" si="4"/>
        <v>0</v>
      </c>
      <c r="M37" s="124">
        <f>D37-E37</f>
        <v>0.70000000000000018</v>
      </c>
      <c r="N37" s="140">
        <v>9.57</v>
      </c>
      <c r="O37" s="72">
        <f>G37+L37+M37</f>
        <v>0.87018500000000021</v>
      </c>
      <c r="P37" s="72">
        <f t="shared" si="7"/>
        <v>0.128973</v>
      </c>
      <c r="Q37" s="91">
        <f t="shared" si="8"/>
        <v>0.99915800000000021</v>
      </c>
      <c r="R37" s="40"/>
    </row>
    <row r="38" spans="1:19" s="15" customFormat="1" ht="11.25" x14ac:dyDescent="0.2">
      <c r="A38" s="88">
        <v>40573</v>
      </c>
      <c r="B38" s="138">
        <v>10.411</v>
      </c>
      <c r="C38" s="95">
        <f>B38-G38-I38-M38</f>
        <v>9.4695469999999986</v>
      </c>
      <c r="D38" s="95">
        <v>2.1</v>
      </c>
      <c r="E38" s="95">
        <v>1.4</v>
      </c>
      <c r="F38" s="127">
        <v>176.02</v>
      </c>
      <c r="G38" s="137">
        <f t="shared" si="1"/>
        <v>0.17602000000000001</v>
      </c>
      <c r="H38" s="127">
        <v>65.433000000000007</v>
      </c>
      <c r="I38" s="116">
        <f t="shared" si="2"/>
        <v>6.5433000000000005E-2</v>
      </c>
      <c r="J38" s="127">
        <v>0</v>
      </c>
      <c r="K38" s="109">
        <f t="shared" si="3"/>
        <v>0</v>
      </c>
      <c r="L38" s="123">
        <f t="shared" si="4"/>
        <v>0</v>
      </c>
      <c r="M38" s="124">
        <f>D38-E38</f>
        <v>0.70000000000000018</v>
      </c>
      <c r="N38" s="140">
        <v>9.33</v>
      </c>
      <c r="O38" s="72">
        <f>G38+L38+M38</f>
        <v>0.87602000000000024</v>
      </c>
      <c r="P38" s="72">
        <f t="shared" si="7"/>
        <v>6.5433000000000005E-2</v>
      </c>
      <c r="Q38" s="91">
        <f t="shared" si="8"/>
        <v>0.94145300000000021</v>
      </c>
      <c r="R38" s="40"/>
    </row>
    <row r="39" spans="1:19" s="15" customFormat="1" ht="11.25" x14ac:dyDescent="0.2">
      <c r="A39" s="88">
        <v>40574</v>
      </c>
      <c r="B39" s="138">
        <v>10.101000000000001</v>
      </c>
      <c r="C39" s="95">
        <f t="shared" si="0"/>
        <v>9.2190530000000024</v>
      </c>
      <c r="D39" s="95">
        <v>2.1</v>
      </c>
      <c r="E39" s="95">
        <v>1.4</v>
      </c>
      <c r="F39" s="126">
        <v>166.51900000000001</v>
      </c>
      <c r="G39" s="137">
        <f t="shared" si="1"/>
        <v>0.166519</v>
      </c>
      <c r="H39" s="126">
        <v>15.428000000000001</v>
      </c>
      <c r="I39" s="116">
        <f t="shared" si="2"/>
        <v>1.5428000000000001E-2</v>
      </c>
      <c r="J39" s="126">
        <v>0</v>
      </c>
      <c r="K39" s="109">
        <f t="shared" si="3"/>
        <v>0</v>
      </c>
      <c r="L39" s="123">
        <f t="shared" si="4"/>
        <v>0</v>
      </c>
      <c r="M39" s="124">
        <f t="shared" si="5"/>
        <v>0.70000000000000018</v>
      </c>
      <c r="N39" s="140">
        <v>9.5</v>
      </c>
      <c r="O39" s="72">
        <f t="shared" si="6"/>
        <v>0.86651900000000015</v>
      </c>
      <c r="P39" s="72">
        <f t="shared" si="7"/>
        <v>1.5428000000000001E-2</v>
      </c>
      <c r="Q39" s="91">
        <f t="shared" si="8"/>
        <v>0.88194700000000015</v>
      </c>
      <c r="R39" s="40"/>
    </row>
    <row r="40" spans="1:19" s="15" customFormat="1" ht="11.25" x14ac:dyDescent="0.2">
      <c r="A40" s="35"/>
      <c r="B40" s="66"/>
      <c r="C40" s="10"/>
      <c r="D40" s="10"/>
      <c r="E40" s="13"/>
      <c r="F40" s="10"/>
      <c r="G40" s="115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11.25" x14ac:dyDescent="0.2">
      <c r="A41" s="35"/>
      <c r="B41" s="66"/>
      <c r="C41" s="10"/>
      <c r="D41" s="10"/>
      <c r="E41" s="13"/>
      <c r="F41" s="10"/>
      <c r="G41" s="10"/>
      <c r="H41" s="36"/>
      <c r="I41" s="36"/>
      <c r="J41" s="36"/>
      <c r="K41" s="36"/>
      <c r="L41" s="10"/>
      <c r="M41" s="13"/>
      <c r="N41" s="13"/>
      <c r="O41" s="11"/>
      <c r="P41" s="11"/>
      <c r="Q41" s="11"/>
      <c r="R41" s="11"/>
      <c r="S41" s="27"/>
    </row>
    <row r="42" spans="1:19" s="15" customFormat="1" ht="13.5" x14ac:dyDescent="0.2">
      <c r="A42" s="78" t="s">
        <v>33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3.5" x14ac:dyDescent="0.2">
      <c r="A43" s="78" t="s">
        <v>34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3.5" x14ac:dyDescent="0.2">
      <c r="A44" s="78" t="s">
        <v>35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3.5" x14ac:dyDescent="0.2">
      <c r="A45" s="84" t="s">
        <v>36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3.5" x14ac:dyDescent="0.2">
      <c r="A46" s="84" t="s">
        <v>37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3.5" x14ac:dyDescent="0.2">
      <c r="A47" s="84" t="s">
        <v>38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3.5" x14ac:dyDescent="0.2">
      <c r="A48" s="84" t="s">
        <v>46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3.5" x14ac:dyDescent="0.2">
      <c r="A49" s="84" t="s">
        <v>47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5" customFormat="1" ht="13.5" x14ac:dyDescent="0.2">
      <c r="A50" s="78" t="s">
        <v>48</v>
      </c>
      <c r="B50" s="85"/>
      <c r="C50" s="80"/>
      <c r="D50" s="80"/>
      <c r="E50" s="81"/>
      <c r="F50" s="80"/>
      <c r="G50" s="80"/>
      <c r="H50" s="80"/>
      <c r="I50" s="80"/>
      <c r="J50" s="80"/>
      <c r="K50" s="80"/>
      <c r="L50" s="80"/>
      <c r="M50" s="86"/>
      <c r="N50" s="81"/>
      <c r="O50" s="83"/>
      <c r="P50" s="87"/>
      <c r="Q50" s="14"/>
      <c r="R50" s="14"/>
      <c r="S50" s="14"/>
    </row>
    <row r="51" spans="1:19" s="15" customFormat="1" ht="13.5" x14ac:dyDescent="0.2">
      <c r="A51" s="78" t="s">
        <v>49</v>
      </c>
      <c r="B51" s="79"/>
      <c r="C51" s="80"/>
      <c r="D51" s="80"/>
      <c r="E51" s="81"/>
      <c r="F51" s="80"/>
      <c r="G51" s="80"/>
      <c r="H51" s="82"/>
      <c r="I51" s="82"/>
      <c r="J51" s="82"/>
      <c r="K51" s="82"/>
      <c r="L51" s="80"/>
      <c r="M51" s="81"/>
      <c r="N51" s="81"/>
      <c r="O51" s="83"/>
      <c r="P51" s="83"/>
      <c r="Q51" s="11"/>
      <c r="R51" s="11"/>
      <c r="S51" s="27"/>
    </row>
    <row r="52" spans="1:19" s="5" customFormat="1" ht="13.5" x14ac:dyDescent="0.2">
      <c r="A52" s="84" t="s">
        <v>50</v>
      </c>
      <c r="B52" s="85"/>
      <c r="C52" s="80"/>
      <c r="D52" s="80"/>
      <c r="E52" s="81"/>
      <c r="F52" s="80"/>
      <c r="G52" s="80"/>
      <c r="H52" s="80"/>
      <c r="I52" s="80"/>
      <c r="J52" s="80"/>
      <c r="K52" s="80"/>
      <c r="L52" s="80"/>
      <c r="M52" s="86"/>
      <c r="N52" s="81"/>
      <c r="O52" s="83"/>
      <c r="P52" s="87"/>
      <c r="Q52" s="14"/>
      <c r="R52" s="14"/>
      <c r="S52" s="14"/>
    </row>
    <row r="53" spans="1:19" s="5" customFormat="1" ht="13.5" x14ac:dyDescent="0.2">
      <c r="A53" s="78" t="s">
        <v>51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3.5" x14ac:dyDescent="0.2">
      <c r="A54" s="78"/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2" x14ac:dyDescent="0.2">
      <c r="A55" s="84" t="s">
        <v>24</v>
      </c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" x14ac:dyDescent="0.2">
      <c r="A56" s="84" t="s">
        <v>25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4.25" x14ac:dyDescent="0.2">
      <c r="A57" s="51"/>
      <c r="B57" s="67"/>
      <c r="C57" s="10"/>
      <c r="D57" s="10"/>
      <c r="E57" s="13"/>
      <c r="F57" s="10"/>
      <c r="G57" s="10"/>
      <c r="H57" s="10"/>
      <c r="I57" s="10"/>
      <c r="J57" s="10"/>
      <c r="K57" s="10"/>
      <c r="L57" s="10"/>
      <c r="M57" s="12"/>
      <c r="N57" s="13"/>
      <c r="O57" s="11"/>
      <c r="P57" s="14"/>
      <c r="Q57" s="14"/>
      <c r="R57" s="14"/>
      <c r="S57" s="14"/>
    </row>
    <row r="58" spans="1:19" s="5" customFormat="1" ht="11.25" x14ac:dyDescent="0.2"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1.25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A60" s="32"/>
      <c r="B60" s="67"/>
      <c r="C60" s="10"/>
      <c r="D60" s="10"/>
      <c r="E60" s="13"/>
      <c r="F60" s="17"/>
      <c r="G60" s="17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4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0"/>
      <c r="G62" s="10"/>
      <c r="H62" s="10"/>
      <c r="I62" s="10"/>
      <c r="J62" s="10"/>
      <c r="K62" s="10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18"/>
      <c r="B63" s="68"/>
      <c r="C63" s="4"/>
      <c r="D63" s="4"/>
      <c r="E63" s="4"/>
      <c r="F63" s="4"/>
      <c r="G63" s="4"/>
      <c r="H63" s="4"/>
      <c r="I63" s="4"/>
      <c r="J63" s="4"/>
      <c r="K63" s="4"/>
      <c r="M63" s="12"/>
      <c r="N63" s="4"/>
      <c r="O63" s="4"/>
      <c r="P63" s="23"/>
      <c r="Q63" s="23"/>
      <c r="R63" s="23"/>
      <c r="S63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A13" workbookViewId="0">
      <selection activeCell="A39" sqref="A39:M51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3.7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3.7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3.75" customHeight="1" thickBot="1" x14ac:dyDescent="0.25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12" hidden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52</v>
      </c>
      <c r="L6" s="406" t="s">
        <v>61</v>
      </c>
      <c r="M6" s="410" t="s">
        <v>62</v>
      </c>
      <c r="N6" s="406" t="s">
        <v>63</v>
      </c>
      <c r="O6" s="406" t="s">
        <v>64</v>
      </c>
      <c r="P6" s="406" t="s">
        <v>65</v>
      </c>
      <c r="Q6" s="406" t="s">
        <v>66</v>
      </c>
      <c r="R6" s="63"/>
    </row>
    <row r="7" spans="1:19" s="5" customFormat="1" ht="11.25" customHeight="1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7"/>
      <c r="D8" s="413"/>
      <c r="E8" s="413"/>
      <c r="F8" s="413"/>
      <c r="G8" s="413"/>
      <c r="H8" s="407"/>
      <c r="I8" s="407"/>
      <c r="J8" s="407"/>
      <c r="K8" s="407"/>
      <c r="L8" s="415"/>
      <c r="M8" s="412"/>
      <c r="N8" s="414"/>
      <c r="O8" s="408"/>
      <c r="P8" s="408"/>
      <c r="Q8" s="408"/>
      <c r="R8" s="42"/>
    </row>
    <row r="9" spans="1:19" s="15" customFormat="1" ht="11.25" x14ac:dyDescent="0.2">
      <c r="A9" s="146">
        <v>40575</v>
      </c>
      <c r="B9" s="118">
        <v>10.327</v>
      </c>
      <c r="C9" s="94">
        <f>B9-G9-I9-M9</f>
        <v>9.418839000000002</v>
      </c>
      <c r="D9" s="108">
        <v>2.2999999999999998</v>
      </c>
      <c r="E9" s="108">
        <v>1.6</v>
      </c>
      <c r="F9" s="147">
        <v>158.13999999999999</v>
      </c>
      <c r="G9" s="118">
        <f>F9/1000</f>
        <v>0.15813999999999998</v>
      </c>
      <c r="H9" s="147">
        <v>50.021000000000001</v>
      </c>
      <c r="I9" s="118">
        <f>H9/1000</f>
        <v>5.0021000000000003E-2</v>
      </c>
      <c r="J9" s="147">
        <v>0</v>
      </c>
      <c r="K9" s="119">
        <f>J9/1000</f>
        <v>0</v>
      </c>
      <c r="L9" s="120">
        <f>K9*0.05</f>
        <v>0</v>
      </c>
      <c r="M9" s="121">
        <f>D9-E9</f>
        <v>0.69999999999999973</v>
      </c>
      <c r="N9" s="89">
        <v>9.74</v>
      </c>
      <c r="O9" s="142">
        <f>G9+L9+M9</f>
        <v>0.85813999999999968</v>
      </c>
      <c r="P9" s="142">
        <f>I9+K9-L9</f>
        <v>5.0021000000000003E-2</v>
      </c>
      <c r="Q9" s="143">
        <f>O9+P9</f>
        <v>0.90816099999999966</v>
      </c>
      <c r="R9" s="40"/>
    </row>
    <row r="10" spans="1:19" s="15" customFormat="1" ht="11.25" x14ac:dyDescent="0.2">
      <c r="A10" s="148">
        <v>40576</v>
      </c>
      <c r="B10" s="116">
        <v>9.9429999999999996</v>
      </c>
      <c r="C10" s="95">
        <f t="shared" ref="C10:C35" si="0">B10-G10-I10-M10</f>
        <v>9.0036470000000008</v>
      </c>
      <c r="D10" s="109">
        <v>2.2999999999999998</v>
      </c>
      <c r="E10" s="109">
        <v>1.6</v>
      </c>
      <c r="F10" s="149">
        <v>153.65100000000001</v>
      </c>
      <c r="G10" s="116">
        <f t="shared" ref="G10:G36" si="1">F10/1000</f>
        <v>0.15365100000000001</v>
      </c>
      <c r="H10" s="149">
        <v>85.701999999999998</v>
      </c>
      <c r="I10" s="116">
        <f t="shared" ref="I10:I36" si="2">H10/1000</f>
        <v>8.5702E-2</v>
      </c>
      <c r="J10" s="149">
        <v>0</v>
      </c>
      <c r="K10" s="95">
        <f t="shared" ref="K10:K36" si="3">J10/1000</f>
        <v>0</v>
      </c>
      <c r="L10" s="123">
        <f t="shared" ref="L10:L36" si="4">K10*0.05</f>
        <v>0</v>
      </c>
      <c r="M10" s="124">
        <f t="shared" ref="M10:M35" si="5">D10-E10</f>
        <v>0.69999999999999973</v>
      </c>
      <c r="N10" s="73">
        <v>9.69</v>
      </c>
      <c r="O10" s="144">
        <f t="shared" ref="O10:O35" si="6">G10+L10+M10</f>
        <v>0.85365099999999972</v>
      </c>
      <c r="P10" s="144">
        <f t="shared" ref="P10:P36" si="7">I10+K10-L10</f>
        <v>8.5702E-2</v>
      </c>
      <c r="Q10" s="145">
        <f>O10+P10</f>
        <v>0.93935299999999966</v>
      </c>
      <c r="R10" s="40"/>
    </row>
    <row r="11" spans="1:19" s="15" customFormat="1" ht="11.25" x14ac:dyDescent="0.2">
      <c r="A11" s="148">
        <v>40577</v>
      </c>
      <c r="B11" s="116">
        <v>10.004</v>
      </c>
      <c r="C11" s="95">
        <f t="shared" si="0"/>
        <v>9.0372160000000008</v>
      </c>
      <c r="D11" s="109">
        <v>2.2999999999999998</v>
      </c>
      <c r="E11" s="109">
        <v>1.6</v>
      </c>
      <c r="F11" s="150">
        <v>160.983</v>
      </c>
      <c r="G11" s="116">
        <f t="shared" si="1"/>
        <v>0.16098300000000001</v>
      </c>
      <c r="H11" s="150">
        <v>105.801</v>
      </c>
      <c r="I11" s="116">
        <f t="shared" si="2"/>
        <v>0.10580100000000001</v>
      </c>
      <c r="J11" s="150">
        <v>0</v>
      </c>
      <c r="K11" s="95">
        <f t="shared" si="3"/>
        <v>0</v>
      </c>
      <c r="L11" s="123">
        <f t="shared" si="4"/>
        <v>0</v>
      </c>
      <c r="M11" s="124">
        <f t="shared" si="5"/>
        <v>0.69999999999999973</v>
      </c>
      <c r="N11" s="73">
        <v>9.48</v>
      </c>
      <c r="O11" s="144">
        <f t="shared" si="6"/>
        <v>0.86098299999999972</v>
      </c>
      <c r="P11" s="144">
        <f t="shared" si="7"/>
        <v>0.10580100000000001</v>
      </c>
      <c r="Q11" s="145">
        <f t="shared" ref="Q11:Q36" si="8">O11+P11</f>
        <v>0.96678399999999975</v>
      </c>
      <c r="R11" s="40"/>
    </row>
    <row r="12" spans="1:19" s="15" customFormat="1" ht="11.25" x14ac:dyDescent="0.2">
      <c r="A12" s="148">
        <v>40578</v>
      </c>
      <c r="B12" s="116">
        <v>10.629</v>
      </c>
      <c r="C12" s="95">
        <f t="shared" si="0"/>
        <v>9.7531619999999997</v>
      </c>
      <c r="D12" s="109">
        <v>2.2999999999999998</v>
      </c>
      <c r="E12" s="109">
        <v>1.6</v>
      </c>
      <c r="F12" s="149">
        <v>156.19499999999999</v>
      </c>
      <c r="G12" s="116">
        <f t="shared" si="1"/>
        <v>0.156195</v>
      </c>
      <c r="H12" s="149">
        <v>19.643000000000001</v>
      </c>
      <c r="I12" s="116">
        <f t="shared" si="2"/>
        <v>1.9643000000000001E-2</v>
      </c>
      <c r="J12" s="149">
        <v>0</v>
      </c>
      <c r="K12" s="95">
        <f t="shared" si="3"/>
        <v>0</v>
      </c>
      <c r="L12" s="123">
        <f t="shared" si="4"/>
        <v>0</v>
      </c>
      <c r="M12" s="124">
        <f t="shared" si="5"/>
        <v>0.69999999999999973</v>
      </c>
      <c r="N12" s="73">
        <v>9.84</v>
      </c>
      <c r="O12" s="144">
        <f t="shared" si="6"/>
        <v>0.85619499999999971</v>
      </c>
      <c r="P12" s="144">
        <f t="shared" si="7"/>
        <v>1.9643000000000001E-2</v>
      </c>
      <c r="Q12" s="145">
        <f t="shared" si="8"/>
        <v>0.87583799999999967</v>
      </c>
      <c r="R12" s="40"/>
    </row>
    <row r="13" spans="1:19" s="15" customFormat="1" ht="11.25" x14ac:dyDescent="0.2">
      <c r="A13" s="148">
        <v>40579</v>
      </c>
      <c r="B13" s="116">
        <v>9.84</v>
      </c>
      <c r="C13" s="95">
        <f t="shared" si="0"/>
        <v>8.9010569999999998</v>
      </c>
      <c r="D13" s="109">
        <v>2.2999999999999998</v>
      </c>
      <c r="E13" s="109">
        <v>1.6</v>
      </c>
      <c r="F13" s="150">
        <v>174.3</v>
      </c>
      <c r="G13" s="116">
        <f t="shared" si="1"/>
        <v>0.17430000000000001</v>
      </c>
      <c r="H13" s="150">
        <v>64.643000000000001</v>
      </c>
      <c r="I13" s="116">
        <f t="shared" si="2"/>
        <v>6.4643000000000006E-2</v>
      </c>
      <c r="J13" s="150">
        <v>0</v>
      </c>
      <c r="K13" s="95">
        <f t="shared" si="3"/>
        <v>0</v>
      </c>
      <c r="L13" s="123">
        <f t="shared" si="4"/>
        <v>0</v>
      </c>
      <c r="M13" s="124">
        <f t="shared" si="5"/>
        <v>0.69999999999999973</v>
      </c>
      <c r="N13" s="73">
        <v>11.86</v>
      </c>
      <c r="O13" s="144">
        <f t="shared" si="6"/>
        <v>0.87429999999999974</v>
      </c>
      <c r="P13" s="144">
        <f t="shared" si="7"/>
        <v>6.4643000000000006E-2</v>
      </c>
      <c r="Q13" s="145">
        <f t="shared" si="8"/>
        <v>0.93894299999999975</v>
      </c>
      <c r="R13" s="40"/>
    </row>
    <row r="14" spans="1:19" s="15" customFormat="1" ht="11.25" x14ac:dyDescent="0.2">
      <c r="A14" s="148">
        <v>40580</v>
      </c>
      <c r="B14" s="116">
        <v>10.282999999999999</v>
      </c>
      <c r="C14" s="95">
        <f t="shared" si="0"/>
        <v>9.3022910000000003</v>
      </c>
      <c r="D14" s="109">
        <v>2.2999999999999998</v>
      </c>
      <c r="E14" s="109">
        <v>1.6</v>
      </c>
      <c r="F14" s="149">
        <v>177.142</v>
      </c>
      <c r="G14" s="116">
        <f t="shared" si="1"/>
        <v>0.17714199999999999</v>
      </c>
      <c r="H14" s="149">
        <v>103.56699999999999</v>
      </c>
      <c r="I14" s="116">
        <f t="shared" si="2"/>
        <v>0.10356699999999999</v>
      </c>
      <c r="J14" s="149">
        <v>0</v>
      </c>
      <c r="K14" s="95">
        <f t="shared" si="3"/>
        <v>0</v>
      </c>
      <c r="L14" s="123">
        <f t="shared" si="4"/>
        <v>0</v>
      </c>
      <c r="M14" s="124">
        <f t="shared" si="5"/>
        <v>0.69999999999999973</v>
      </c>
      <c r="N14" s="73">
        <v>11.45</v>
      </c>
      <c r="O14" s="144">
        <f t="shared" si="6"/>
        <v>0.87714199999999976</v>
      </c>
      <c r="P14" s="144">
        <f t="shared" si="7"/>
        <v>0.10356699999999999</v>
      </c>
      <c r="Q14" s="145">
        <f t="shared" si="8"/>
        <v>0.98070899999999972</v>
      </c>
      <c r="R14" s="40"/>
    </row>
    <row r="15" spans="1:19" s="15" customFormat="1" ht="11.25" x14ac:dyDescent="0.2">
      <c r="A15" s="148">
        <v>40581</v>
      </c>
      <c r="B15" s="116">
        <v>10.677</v>
      </c>
      <c r="C15" s="95">
        <f t="shared" si="0"/>
        <v>9.7801109999999998</v>
      </c>
      <c r="D15" s="109">
        <v>2.2999999999999998</v>
      </c>
      <c r="E15" s="109">
        <v>1.6</v>
      </c>
      <c r="F15" s="150">
        <v>171.60599999999999</v>
      </c>
      <c r="G15" s="116">
        <f t="shared" si="1"/>
        <v>0.17160599999999998</v>
      </c>
      <c r="H15" s="150">
        <v>25.283000000000001</v>
      </c>
      <c r="I15" s="116">
        <f t="shared" si="2"/>
        <v>2.5283E-2</v>
      </c>
      <c r="J15" s="150">
        <v>0</v>
      </c>
      <c r="K15" s="95">
        <f t="shared" si="3"/>
        <v>0</v>
      </c>
      <c r="L15" s="123">
        <f t="shared" si="4"/>
        <v>0</v>
      </c>
      <c r="M15" s="124">
        <f t="shared" si="5"/>
        <v>0.69999999999999973</v>
      </c>
      <c r="N15" s="73">
        <v>11.15</v>
      </c>
      <c r="O15" s="144">
        <f t="shared" si="6"/>
        <v>0.87160599999999966</v>
      </c>
      <c r="P15" s="144">
        <f t="shared" si="7"/>
        <v>2.5283E-2</v>
      </c>
      <c r="Q15" s="145">
        <f t="shared" si="8"/>
        <v>0.8968889999999996</v>
      </c>
      <c r="R15" s="40"/>
    </row>
    <row r="16" spans="1:19" s="15" customFormat="1" ht="11.25" x14ac:dyDescent="0.2">
      <c r="A16" s="148">
        <v>40582</v>
      </c>
      <c r="B16" s="116">
        <v>10.929</v>
      </c>
      <c r="C16" s="95">
        <f t="shared" si="0"/>
        <v>10.020984</v>
      </c>
      <c r="D16" s="109">
        <v>2.2999999999999998</v>
      </c>
      <c r="E16" s="109">
        <v>1.6</v>
      </c>
      <c r="F16" s="149">
        <v>160.23500000000001</v>
      </c>
      <c r="G16" s="116">
        <f t="shared" si="1"/>
        <v>0.16023500000000002</v>
      </c>
      <c r="H16" s="149">
        <v>47.780999999999999</v>
      </c>
      <c r="I16" s="116">
        <f t="shared" si="2"/>
        <v>4.7780999999999997E-2</v>
      </c>
      <c r="J16" s="149">
        <v>0</v>
      </c>
      <c r="K16" s="95">
        <f t="shared" si="3"/>
        <v>0</v>
      </c>
      <c r="L16" s="123">
        <f t="shared" si="4"/>
        <v>0</v>
      </c>
      <c r="M16" s="124">
        <f t="shared" si="5"/>
        <v>0.69999999999999973</v>
      </c>
      <c r="N16" s="73">
        <v>10.93</v>
      </c>
      <c r="O16" s="144">
        <f t="shared" si="6"/>
        <v>0.86023499999999975</v>
      </c>
      <c r="P16" s="144">
        <f t="shared" si="7"/>
        <v>4.7780999999999997E-2</v>
      </c>
      <c r="Q16" s="145">
        <f t="shared" si="8"/>
        <v>0.90801599999999971</v>
      </c>
      <c r="R16" s="40"/>
    </row>
    <row r="17" spans="1:18" s="15" customFormat="1" ht="11.25" x14ac:dyDescent="0.2">
      <c r="A17" s="148">
        <v>40583</v>
      </c>
      <c r="B17" s="116">
        <v>11.19</v>
      </c>
      <c r="C17" s="95">
        <f t="shared" si="0"/>
        <v>10.307579</v>
      </c>
      <c r="D17" s="109">
        <v>2.2999999999999998</v>
      </c>
      <c r="E17" s="109">
        <v>1.6</v>
      </c>
      <c r="F17" s="150">
        <v>163.601</v>
      </c>
      <c r="G17" s="116">
        <f t="shared" si="1"/>
        <v>0.163601</v>
      </c>
      <c r="H17" s="150">
        <v>18.82</v>
      </c>
      <c r="I17" s="116">
        <f t="shared" si="2"/>
        <v>1.882E-2</v>
      </c>
      <c r="J17" s="150">
        <v>0</v>
      </c>
      <c r="K17" s="95">
        <f t="shared" si="3"/>
        <v>0</v>
      </c>
      <c r="L17" s="123">
        <f t="shared" si="4"/>
        <v>0</v>
      </c>
      <c r="M17" s="124">
        <f t="shared" si="5"/>
        <v>0.69999999999999973</v>
      </c>
      <c r="N17" s="73">
        <v>10.95</v>
      </c>
      <c r="O17" s="144">
        <f t="shared" si="6"/>
        <v>0.86360099999999973</v>
      </c>
      <c r="P17" s="144">
        <f t="shared" si="7"/>
        <v>1.882E-2</v>
      </c>
      <c r="Q17" s="145">
        <f t="shared" si="8"/>
        <v>0.88242099999999968</v>
      </c>
      <c r="R17" s="40"/>
    </row>
    <row r="18" spans="1:18" s="15" customFormat="1" ht="11.25" x14ac:dyDescent="0.2">
      <c r="A18" s="148">
        <v>40584</v>
      </c>
      <c r="B18" s="116">
        <v>10.785</v>
      </c>
      <c r="C18" s="95">
        <f t="shared" si="0"/>
        <v>9.9019189999999995</v>
      </c>
      <c r="D18" s="109">
        <v>2.2999999999999998</v>
      </c>
      <c r="E18" s="109">
        <v>1.6</v>
      </c>
      <c r="F18" s="149">
        <v>159.03800000000001</v>
      </c>
      <c r="G18" s="116">
        <f t="shared" si="1"/>
        <v>0.15903800000000001</v>
      </c>
      <c r="H18" s="149">
        <v>24.042999999999999</v>
      </c>
      <c r="I18" s="116">
        <f t="shared" si="2"/>
        <v>2.4042999999999998E-2</v>
      </c>
      <c r="J18" s="149">
        <v>0</v>
      </c>
      <c r="K18" s="95">
        <f t="shared" si="3"/>
        <v>0</v>
      </c>
      <c r="L18" s="123">
        <f t="shared" si="4"/>
        <v>0</v>
      </c>
      <c r="M18" s="124">
        <f t="shared" si="5"/>
        <v>0.69999999999999973</v>
      </c>
      <c r="N18" s="73">
        <v>10.72</v>
      </c>
      <c r="O18" s="144">
        <f t="shared" si="6"/>
        <v>0.85903799999999975</v>
      </c>
      <c r="P18" s="144">
        <f t="shared" si="7"/>
        <v>2.4042999999999998E-2</v>
      </c>
      <c r="Q18" s="145">
        <f t="shared" si="8"/>
        <v>0.88308099999999978</v>
      </c>
      <c r="R18" s="40"/>
    </row>
    <row r="19" spans="1:18" s="15" customFormat="1" ht="11.25" x14ac:dyDescent="0.2">
      <c r="A19" s="148">
        <v>40585</v>
      </c>
      <c r="B19" s="116">
        <v>11.194000000000001</v>
      </c>
      <c r="C19" s="95">
        <f t="shared" si="0"/>
        <v>10.279483000000001</v>
      </c>
      <c r="D19" s="109">
        <v>2.2999999999999998</v>
      </c>
      <c r="E19" s="109">
        <v>1.6</v>
      </c>
      <c r="F19" s="150">
        <v>154.02500000000001</v>
      </c>
      <c r="G19" s="116">
        <f t="shared" si="1"/>
        <v>0.154025</v>
      </c>
      <c r="H19" s="150">
        <v>60.491999999999997</v>
      </c>
      <c r="I19" s="116">
        <f t="shared" si="2"/>
        <v>6.0491999999999997E-2</v>
      </c>
      <c r="J19" s="150">
        <v>0</v>
      </c>
      <c r="K19" s="95">
        <f t="shared" si="3"/>
        <v>0</v>
      </c>
      <c r="L19" s="123">
        <f t="shared" si="4"/>
        <v>0</v>
      </c>
      <c r="M19" s="124">
        <f t="shared" si="5"/>
        <v>0.69999999999999973</v>
      </c>
      <c r="N19" s="73">
        <v>10.78</v>
      </c>
      <c r="O19" s="144">
        <f t="shared" si="6"/>
        <v>0.8540249999999997</v>
      </c>
      <c r="P19" s="144">
        <f t="shared" si="7"/>
        <v>6.0491999999999997E-2</v>
      </c>
      <c r="Q19" s="145">
        <f t="shared" si="8"/>
        <v>0.91451699999999969</v>
      </c>
      <c r="R19" s="40"/>
    </row>
    <row r="20" spans="1:18" s="15" customFormat="1" ht="11.25" x14ac:dyDescent="0.2">
      <c r="A20" s="148">
        <v>40586</v>
      </c>
      <c r="B20" s="116">
        <v>10.943</v>
      </c>
      <c r="C20" s="95">
        <f t="shared" si="0"/>
        <v>9.9773170000000011</v>
      </c>
      <c r="D20" s="109">
        <v>2.2999999999999998</v>
      </c>
      <c r="E20" s="109">
        <v>1.6</v>
      </c>
      <c r="F20" s="149">
        <v>167.64099999999999</v>
      </c>
      <c r="G20" s="116">
        <f t="shared" si="1"/>
        <v>0.16764099999999998</v>
      </c>
      <c r="H20" s="149">
        <v>98.042000000000002</v>
      </c>
      <c r="I20" s="116">
        <f t="shared" si="2"/>
        <v>9.8042000000000004E-2</v>
      </c>
      <c r="J20" s="149">
        <v>0</v>
      </c>
      <c r="K20" s="95">
        <f t="shared" si="3"/>
        <v>0</v>
      </c>
      <c r="L20" s="123">
        <f t="shared" si="4"/>
        <v>0</v>
      </c>
      <c r="M20" s="124">
        <f t="shared" si="5"/>
        <v>0.69999999999999973</v>
      </c>
      <c r="N20" s="73">
        <v>10.27</v>
      </c>
      <c r="O20" s="144">
        <f t="shared" si="6"/>
        <v>0.86764099999999966</v>
      </c>
      <c r="P20" s="144">
        <f t="shared" si="7"/>
        <v>9.8042000000000004E-2</v>
      </c>
      <c r="Q20" s="145">
        <f t="shared" si="8"/>
        <v>0.96568299999999963</v>
      </c>
      <c r="R20" s="40"/>
    </row>
    <row r="21" spans="1:18" s="15" customFormat="1" ht="11.25" x14ac:dyDescent="0.2">
      <c r="A21" s="148">
        <v>40587</v>
      </c>
      <c r="B21" s="116">
        <v>10.933</v>
      </c>
      <c r="C21" s="95">
        <f t="shared" si="0"/>
        <v>10.047940000000001</v>
      </c>
      <c r="D21" s="109">
        <v>2.2999999999999998</v>
      </c>
      <c r="E21" s="109">
        <v>1.6</v>
      </c>
      <c r="F21" s="150">
        <v>172.35400000000001</v>
      </c>
      <c r="G21" s="116">
        <f t="shared" si="1"/>
        <v>0.17235400000000001</v>
      </c>
      <c r="H21" s="150">
        <v>12.706</v>
      </c>
      <c r="I21" s="116">
        <f t="shared" si="2"/>
        <v>1.2706E-2</v>
      </c>
      <c r="J21" s="150">
        <v>0</v>
      </c>
      <c r="K21" s="95">
        <f t="shared" si="3"/>
        <v>0</v>
      </c>
      <c r="L21" s="123">
        <f t="shared" si="4"/>
        <v>0</v>
      </c>
      <c r="M21" s="124">
        <f t="shared" si="5"/>
        <v>0.69999999999999973</v>
      </c>
      <c r="N21" s="73">
        <v>10.64</v>
      </c>
      <c r="O21" s="144">
        <f t="shared" si="6"/>
        <v>0.87235399999999974</v>
      </c>
      <c r="P21" s="144">
        <f t="shared" si="7"/>
        <v>1.2706E-2</v>
      </c>
      <c r="Q21" s="145">
        <f t="shared" si="8"/>
        <v>0.88505999999999974</v>
      </c>
      <c r="R21" s="40"/>
    </row>
    <row r="22" spans="1:18" s="15" customFormat="1" ht="11.25" x14ac:dyDescent="0.2">
      <c r="A22" s="148">
        <v>40588</v>
      </c>
      <c r="B22" s="116">
        <v>11.125999999999999</v>
      </c>
      <c r="C22" s="95">
        <f t="shared" si="0"/>
        <v>10.174844</v>
      </c>
      <c r="D22" s="109">
        <v>2.2999999999999998</v>
      </c>
      <c r="E22" s="109">
        <v>1.6</v>
      </c>
      <c r="F22" s="149">
        <v>166.29499999999999</v>
      </c>
      <c r="G22" s="116">
        <f t="shared" si="1"/>
        <v>0.166295</v>
      </c>
      <c r="H22" s="149">
        <v>84.861000000000004</v>
      </c>
      <c r="I22" s="116">
        <f t="shared" si="2"/>
        <v>8.4861000000000006E-2</v>
      </c>
      <c r="J22" s="149">
        <v>0</v>
      </c>
      <c r="K22" s="95">
        <f t="shared" si="3"/>
        <v>0</v>
      </c>
      <c r="L22" s="123">
        <f t="shared" si="4"/>
        <v>0</v>
      </c>
      <c r="M22" s="124">
        <f t="shared" si="5"/>
        <v>0.69999999999999973</v>
      </c>
      <c r="N22" s="73">
        <v>10.64</v>
      </c>
      <c r="O22" s="144">
        <f t="shared" si="6"/>
        <v>0.8662949999999997</v>
      </c>
      <c r="P22" s="144">
        <f t="shared" si="7"/>
        <v>8.4861000000000006E-2</v>
      </c>
      <c r="Q22" s="145">
        <f t="shared" si="8"/>
        <v>0.95115599999999967</v>
      </c>
      <c r="R22" s="40"/>
    </row>
    <row r="23" spans="1:18" s="15" customFormat="1" ht="11.25" x14ac:dyDescent="0.2">
      <c r="A23" s="148">
        <v>40589</v>
      </c>
      <c r="B23" s="116">
        <v>11.691000000000001</v>
      </c>
      <c r="C23" s="95">
        <f t="shared" si="0"/>
        <v>10.793594000000001</v>
      </c>
      <c r="D23" s="109">
        <v>2.2999999999999998</v>
      </c>
      <c r="E23" s="109">
        <v>1.6</v>
      </c>
      <c r="F23" s="150">
        <v>160.53399999999999</v>
      </c>
      <c r="G23" s="116">
        <f t="shared" si="1"/>
        <v>0.16053399999999998</v>
      </c>
      <c r="H23" s="150">
        <v>36.872</v>
      </c>
      <c r="I23" s="116">
        <f t="shared" si="2"/>
        <v>3.6872000000000002E-2</v>
      </c>
      <c r="J23" s="150">
        <v>0</v>
      </c>
      <c r="K23" s="95">
        <f t="shared" si="3"/>
        <v>0</v>
      </c>
      <c r="L23" s="123">
        <f t="shared" si="4"/>
        <v>0</v>
      </c>
      <c r="M23" s="124">
        <f t="shared" si="5"/>
        <v>0.69999999999999973</v>
      </c>
      <c r="N23" s="73">
        <v>10.38</v>
      </c>
      <c r="O23" s="144">
        <f t="shared" si="6"/>
        <v>0.86053399999999969</v>
      </c>
      <c r="P23" s="144">
        <f t="shared" si="7"/>
        <v>3.6872000000000002E-2</v>
      </c>
      <c r="Q23" s="145">
        <f t="shared" si="8"/>
        <v>0.8974059999999997</v>
      </c>
      <c r="R23" s="40"/>
    </row>
    <row r="24" spans="1:18" s="15" customFormat="1" ht="11.25" x14ac:dyDescent="0.2">
      <c r="A24" s="148">
        <v>40590</v>
      </c>
      <c r="B24" s="116">
        <v>9.6270000000000007</v>
      </c>
      <c r="C24" s="95">
        <f t="shared" si="0"/>
        <v>8.7309680000000007</v>
      </c>
      <c r="D24" s="109">
        <v>2.2999999999999998</v>
      </c>
      <c r="E24" s="109">
        <v>1.6</v>
      </c>
      <c r="F24" s="149">
        <v>134.72399999999999</v>
      </c>
      <c r="G24" s="116">
        <f t="shared" si="1"/>
        <v>0.13472399999999998</v>
      </c>
      <c r="H24" s="149">
        <v>61.308</v>
      </c>
      <c r="I24" s="116">
        <f t="shared" si="2"/>
        <v>6.1308000000000001E-2</v>
      </c>
      <c r="J24" s="149">
        <v>0</v>
      </c>
      <c r="K24" s="95">
        <f t="shared" si="3"/>
        <v>0</v>
      </c>
      <c r="L24" s="123">
        <f t="shared" si="4"/>
        <v>0</v>
      </c>
      <c r="M24" s="124">
        <f t="shared" si="5"/>
        <v>0.69999999999999973</v>
      </c>
      <c r="N24" s="73">
        <v>10.039999999999999</v>
      </c>
      <c r="O24" s="144">
        <f t="shared" si="6"/>
        <v>0.83472399999999969</v>
      </c>
      <c r="P24" s="144">
        <f t="shared" si="7"/>
        <v>6.1308000000000001E-2</v>
      </c>
      <c r="Q24" s="145">
        <f t="shared" si="8"/>
        <v>0.89603199999999972</v>
      </c>
      <c r="R24" s="40"/>
    </row>
    <row r="25" spans="1:18" s="15" customFormat="1" ht="11.25" x14ac:dyDescent="0.2">
      <c r="A25" s="148">
        <v>40591</v>
      </c>
      <c r="B25" s="116">
        <v>11.032999999999999</v>
      </c>
      <c r="C25" s="95">
        <f t="shared" si="0"/>
        <v>10.081828999999999</v>
      </c>
      <c r="D25" s="109">
        <v>2.2999999999999998</v>
      </c>
      <c r="E25" s="109">
        <v>1.6</v>
      </c>
      <c r="F25" s="150">
        <v>158.739</v>
      </c>
      <c r="G25" s="116">
        <f t="shared" si="1"/>
        <v>0.15873899999999999</v>
      </c>
      <c r="H25" s="150">
        <v>92.432000000000002</v>
      </c>
      <c r="I25" s="116">
        <f t="shared" si="2"/>
        <v>9.2432E-2</v>
      </c>
      <c r="J25" s="150">
        <v>0</v>
      </c>
      <c r="K25" s="95">
        <f t="shared" si="3"/>
        <v>0</v>
      </c>
      <c r="L25" s="123">
        <f t="shared" si="4"/>
        <v>0</v>
      </c>
      <c r="M25" s="124">
        <f t="shared" si="5"/>
        <v>0.69999999999999973</v>
      </c>
      <c r="N25" s="73">
        <v>10.25</v>
      </c>
      <c r="O25" s="144">
        <f t="shared" si="6"/>
        <v>0.8587389999999997</v>
      </c>
      <c r="P25" s="144">
        <f t="shared" si="7"/>
        <v>9.2432E-2</v>
      </c>
      <c r="Q25" s="145">
        <f t="shared" si="8"/>
        <v>0.95117099999999966</v>
      </c>
      <c r="R25" s="40"/>
    </row>
    <row r="26" spans="1:18" s="15" customFormat="1" ht="11.25" x14ac:dyDescent="0.2">
      <c r="A26" s="148">
        <v>40592</v>
      </c>
      <c r="B26" s="116">
        <v>11.164</v>
      </c>
      <c r="C26" s="95">
        <f t="shared" si="0"/>
        <v>10.284823000000001</v>
      </c>
      <c r="D26" s="109">
        <v>2.2999999999999998</v>
      </c>
      <c r="E26" s="109">
        <v>1.6</v>
      </c>
      <c r="F26" s="149">
        <v>158.29</v>
      </c>
      <c r="G26" s="116">
        <f t="shared" si="1"/>
        <v>0.15828999999999999</v>
      </c>
      <c r="H26" s="149">
        <v>20.887</v>
      </c>
      <c r="I26" s="116">
        <f t="shared" si="2"/>
        <v>2.0886999999999999E-2</v>
      </c>
      <c r="J26" s="149">
        <v>0</v>
      </c>
      <c r="K26" s="95">
        <f t="shared" si="3"/>
        <v>0</v>
      </c>
      <c r="L26" s="123">
        <f t="shared" si="4"/>
        <v>0</v>
      </c>
      <c r="M26" s="124">
        <f t="shared" si="5"/>
        <v>0.69999999999999973</v>
      </c>
      <c r="N26" s="73">
        <v>10.06</v>
      </c>
      <c r="O26" s="144">
        <f t="shared" si="6"/>
        <v>0.85828999999999978</v>
      </c>
      <c r="P26" s="144">
        <f t="shared" si="7"/>
        <v>2.0886999999999999E-2</v>
      </c>
      <c r="Q26" s="145">
        <f t="shared" si="8"/>
        <v>0.87917699999999976</v>
      </c>
      <c r="R26" s="40"/>
    </row>
    <row r="27" spans="1:18" s="15" customFormat="1" ht="11.25" x14ac:dyDescent="0.2">
      <c r="A27" s="148">
        <v>40593</v>
      </c>
      <c r="B27" s="116">
        <v>10.741</v>
      </c>
      <c r="C27" s="95">
        <f t="shared" si="0"/>
        <v>9.8721560000000004</v>
      </c>
      <c r="D27" s="109">
        <v>2.2999999999999998</v>
      </c>
      <c r="E27" s="109">
        <v>1.6</v>
      </c>
      <c r="F27" s="150">
        <v>164.42400000000001</v>
      </c>
      <c r="G27" s="116">
        <f t="shared" si="1"/>
        <v>0.16442400000000001</v>
      </c>
      <c r="H27" s="150">
        <v>4.42</v>
      </c>
      <c r="I27" s="116">
        <f t="shared" si="2"/>
        <v>4.4200000000000003E-3</v>
      </c>
      <c r="J27" s="150">
        <v>0</v>
      </c>
      <c r="K27" s="95">
        <f t="shared" si="3"/>
        <v>0</v>
      </c>
      <c r="L27" s="123">
        <f t="shared" si="4"/>
        <v>0</v>
      </c>
      <c r="M27" s="124">
        <f t="shared" si="5"/>
        <v>0.69999999999999973</v>
      </c>
      <c r="N27" s="73">
        <v>9.6999999999999993</v>
      </c>
      <c r="O27" s="144">
        <f t="shared" si="6"/>
        <v>0.86442399999999975</v>
      </c>
      <c r="P27" s="144">
        <f t="shared" si="7"/>
        <v>4.4200000000000003E-3</v>
      </c>
      <c r="Q27" s="145">
        <f t="shared" si="8"/>
        <v>0.86884399999999973</v>
      </c>
      <c r="R27" s="40"/>
    </row>
    <row r="28" spans="1:18" s="15" customFormat="1" ht="11.25" x14ac:dyDescent="0.2">
      <c r="A28" s="148">
        <v>40594</v>
      </c>
      <c r="B28" s="116">
        <v>11.228</v>
      </c>
      <c r="C28" s="95">
        <f t="shared" si="0"/>
        <v>10.353463</v>
      </c>
      <c r="D28" s="109">
        <v>2.2999999999999998</v>
      </c>
      <c r="E28" s="109">
        <v>1.6</v>
      </c>
      <c r="F28" s="149">
        <v>165.547</v>
      </c>
      <c r="G28" s="116">
        <f t="shared" si="1"/>
        <v>0.165547</v>
      </c>
      <c r="H28" s="149">
        <v>8.99</v>
      </c>
      <c r="I28" s="116">
        <f t="shared" si="2"/>
        <v>8.9899999999999997E-3</v>
      </c>
      <c r="J28" s="149">
        <v>0</v>
      </c>
      <c r="K28" s="95">
        <f t="shared" si="3"/>
        <v>0</v>
      </c>
      <c r="L28" s="123">
        <f t="shared" si="4"/>
        <v>0</v>
      </c>
      <c r="M28" s="124">
        <f t="shared" si="5"/>
        <v>0.69999999999999973</v>
      </c>
      <c r="N28" s="73">
        <v>9.34</v>
      </c>
      <c r="O28" s="144">
        <f t="shared" si="6"/>
        <v>0.86554699999999973</v>
      </c>
      <c r="P28" s="144">
        <f t="shared" si="7"/>
        <v>8.9899999999999997E-3</v>
      </c>
      <c r="Q28" s="145">
        <f t="shared" si="8"/>
        <v>0.87453699999999979</v>
      </c>
      <c r="R28" s="40"/>
    </row>
    <row r="29" spans="1:18" s="15" customFormat="1" ht="11.25" x14ac:dyDescent="0.2">
      <c r="A29" s="148">
        <v>40595</v>
      </c>
      <c r="B29" s="116">
        <v>10.957000000000001</v>
      </c>
      <c r="C29" s="95">
        <f t="shared" si="0"/>
        <v>10.022657000000001</v>
      </c>
      <c r="D29" s="109">
        <v>2.2999999999999998</v>
      </c>
      <c r="E29" s="109">
        <v>1.6</v>
      </c>
      <c r="F29" s="150">
        <v>164.57400000000001</v>
      </c>
      <c r="G29" s="116">
        <f t="shared" si="1"/>
        <v>0.16457400000000003</v>
      </c>
      <c r="H29" s="150">
        <v>69.769000000000005</v>
      </c>
      <c r="I29" s="116">
        <f t="shared" si="2"/>
        <v>6.9769000000000012E-2</v>
      </c>
      <c r="J29" s="150">
        <v>0</v>
      </c>
      <c r="K29" s="95">
        <f t="shared" si="3"/>
        <v>0</v>
      </c>
      <c r="L29" s="123">
        <f t="shared" si="4"/>
        <v>0</v>
      </c>
      <c r="M29" s="124">
        <f t="shared" si="5"/>
        <v>0.69999999999999973</v>
      </c>
      <c r="N29" s="73">
        <v>9.6199999999999992</v>
      </c>
      <c r="O29" s="144">
        <f t="shared" si="6"/>
        <v>0.86457399999999973</v>
      </c>
      <c r="P29" s="144">
        <f t="shared" si="7"/>
        <v>6.9769000000000012E-2</v>
      </c>
      <c r="Q29" s="145">
        <f t="shared" si="8"/>
        <v>0.9343429999999997</v>
      </c>
      <c r="R29" s="40"/>
    </row>
    <row r="30" spans="1:18" s="15" customFormat="1" ht="11.25" x14ac:dyDescent="0.2">
      <c r="A30" s="148">
        <v>40596</v>
      </c>
      <c r="B30" s="116">
        <v>11.026</v>
      </c>
      <c r="C30" s="95">
        <f t="shared" si="0"/>
        <v>10.159119</v>
      </c>
      <c r="D30" s="109">
        <v>2.2999999999999998</v>
      </c>
      <c r="E30" s="109">
        <v>1.6</v>
      </c>
      <c r="F30" s="149">
        <v>164.798</v>
      </c>
      <c r="G30" s="116">
        <f t="shared" si="1"/>
        <v>0.164798</v>
      </c>
      <c r="H30" s="149">
        <v>2.0830000000000002</v>
      </c>
      <c r="I30" s="116">
        <f t="shared" si="2"/>
        <v>2.0830000000000002E-3</v>
      </c>
      <c r="J30" s="149">
        <v>0</v>
      </c>
      <c r="K30" s="95">
        <f t="shared" si="3"/>
        <v>0</v>
      </c>
      <c r="L30" s="123">
        <f t="shared" si="4"/>
        <v>0</v>
      </c>
      <c r="M30" s="124">
        <f t="shared" si="5"/>
        <v>0.69999999999999973</v>
      </c>
      <c r="N30" s="73">
        <v>9.86</v>
      </c>
      <c r="O30" s="144">
        <f t="shared" si="6"/>
        <v>0.86479799999999973</v>
      </c>
      <c r="P30" s="144">
        <f t="shared" si="7"/>
        <v>2.0830000000000002E-3</v>
      </c>
      <c r="Q30" s="145">
        <f t="shared" si="8"/>
        <v>0.86688099999999968</v>
      </c>
      <c r="R30" s="40"/>
    </row>
    <row r="31" spans="1:18" s="15" customFormat="1" ht="11.25" x14ac:dyDescent="0.2">
      <c r="A31" s="148">
        <v>40597</v>
      </c>
      <c r="B31" s="116">
        <v>11.445</v>
      </c>
      <c r="C31" s="95">
        <f t="shared" si="0"/>
        <v>10.582342000000001</v>
      </c>
      <c r="D31" s="109">
        <v>2.2999999999999998</v>
      </c>
      <c r="E31" s="109">
        <v>1.6</v>
      </c>
      <c r="F31" s="150">
        <v>154.32499999999999</v>
      </c>
      <c r="G31" s="116">
        <f t="shared" si="1"/>
        <v>0.15432499999999999</v>
      </c>
      <c r="H31" s="150">
        <v>8.3330000000000002</v>
      </c>
      <c r="I31" s="116">
        <f t="shared" si="2"/>
        <v>8.3330000000000001E-3</v>
      </c>
      <c r="J31" s="150">
        <v>0</v>
      </c>
      <c r="K31" s="95">
        <f t="shared" si="3"/>
        <v>0</v>
      </c>
      <c r="L31" s="123">
        <f t="shared" si="4"/>
        <v>0</v>
      </c>
      <c r="M31" s="124">
        <f t="shared" si="5"/>
        <v>0.69999999999999973</v>
      </c>
      <c r="N31" s="73">
        <v>9.4600000000000009</v>
      </c>
      <c r="O31" s="144">
        <f t="shared" si="6"/>
        <v>0.85432499999999978</v>
      </c>
      <c r="P31" s="144">
        <f t="shared" si="7"/>
        <v>8.3330000000000001E-3</v>
      </c>
      <c r="Q31" s="145">
        <f t="shared" si="8"/>
        <v>0.86265799999999981</v>
      </c>
      <c r="R31" s="40"/>
    </row>
    <row r="32" spans="1:18" s="15" customFormat="1" ht="11.25" x14ac:dyDescent="0.2">
      <c r="A32" s="148">
        <v>40598</v>
      </c>
      <c r="B32" s="116">
        <v>11.176</v>
      </c>
      <c r="C32" s="95">
        <f t="shared" si="0"/>
        <v>10.304833000000002</v>
      </c>
      <c r="D32" s="109">
        <v>2.2999999999999998</v>
      </c>
      <c r="E32" s="109">
        <v>1.6</v>
      </c>
      <c r="F32" s="149">
        <v>158.43899999999999</v>
      </c>
      <c r="G32" s="116">
        <f t="shared" si="1"/>
        <v>0.158439</v>
      </c>
      <c r="H32" s="149">
        <v>12.728</v>
      </c>
      <c r="I32" s="116">
        <f t="shared" si="2"/>
        <v>1.2728E-2</v>
      </c>
      <c r="J32" s="149">
        <v>0</v>
      </c>
      <c r="K32" s="95">
        <f t="shared" si="3"/>
        <v>0</v>
      </c>
      <c r="L32" s="123">
        <f t="shared" si="4"/>
        <v>0</v>
      </c>
      <c r="M32" s="124">
        <f t="shared" si="5"/>
        <v>0.69999999999999973</v>
      </c>
      <c r="N32" s="73">
        <v>9.7899999999999991</v>
      </c>
      <c r="O32" s="144">
        <f t="shared" si="6"/>
        <v>0.85843899999999973</v>
      </c>
      <c r="P32" s="144">
        <f t="shared" si="7"/>
        <v>1.2728E-2</v>
      </c>
      <c r="Q32" s="145">
        <f t="shared" si="8"/>
        <v>0.87116699999999969</v>
      </c>
      <c r="R32" s="40"/>
    </row>
    <row r="33" spans="1:19" s="15" customFormat="1" ht="11.25" x14ac:dyDescent="0.2">
      <c r="A33" s="148">
        <v>40599</v>
      </c>
      <c r="B33" s="116">
        <v>10.859</v>
      </c>
      <c r="C33" s="95">
        <f t="shared" si="0"/>
        <v>9.9910569999999996</v>
      </c>
      <c r="D33" s="109">
        <v>2.2999999999999998</v>
      </c>
      <c r="E33" s="109">
        <v>1.6</v>
      </c>
      <c r="F33" s="150">
        <v>155.22200000000001</v>
      </c>
      <c r="G33" s="116">
        <f t="shared" si="1"/>
        <v>0.155222</v>
      </c>
      <c r="H33" s="150">
        <v>12.721</v>
      </c>
      <c r="I33" s="116">
        <f t="shared" si="2"/>
        <v>1.2721E-2</v>
      </c>
      <c r="J33" s="150">
        <v>0</v>
      </c>
      <c r="K33" s="95">
        <f t="shared" si="3"/>
        <v>0</v>
      </c>
      <c r="L33" s="123">
        <f t="shared" si="4"/>
        <v>0</v>
      </c>
      <c r="M33" s="124">
        <f t="shared" si="5"/>
        <v>0.69999999999999973</v>
      </c>
      <c r="N33" s="73">
        <v>9.75</v>
      </c>
      <c r="O33" s="144">
        <f t="shared" si="6"/>
        <v>0.8552219999999997</v>
      </c>
      <c r="P33" s="144">
        <f t="shared" si="7"/>
        <v>1.2721E-2</v>
      </c>
      <c r="Q33" s="145">
        <f t="shared" si="8"/>
        <v>0.86794299999999969</v>
      </c>
      <c r="R33" s="40"/>
    </row>
    <row r="34" spans="1:19" s="15" customFormat="1" ht="11.25" x14ac:dyDescent="0.2">
      <c r="A34" s="148">
        <v>40600</v>
      </c>
      <c r="B34" s="116">
        <v>10.394</v>
      </c>
      <c r="C34" s="95">
        <f t="shared" si="0"/>
        <v>9.5044460000000015</v>
      </c>
      <c r="D34" s="109">
        <v>2.2999999999999998</v>
      </c>
      <c r="E34" s="109">
        <v>1.6</v>
      </c>
      <c r="F34" s="149">
        <v>168.16499999999999</v>
      </c>
      <c r="G34" s="116">
        <f t="shared" si="1"/>
        <v>0.16816499999999998</v>
      </c>
      <c r="H34" s="149">
        <v>21.388999999999999</v>
      </c>
      <c r="I34" s="116">
        <f t="shared" si="2"/>
        <v>2.1388999999999998E-2</v>
      </c>
      <c r="J34" s="149">
        <v>0</v>
      </c>
      <c r="K34" s="95">
        <f t="shared" si="3"/>
        <v>0</v>
      </c>
      <c r="L34" s="123">
        <f t="shared" si="4"/>
        <v>0</v>
      </c>
      <c r="M34" s="124">
        <f t="shared" si="5"/>
        <v>0.69999999999999973</v>
      </c>
      <c r="N34" s="73">
        <v>9.32</v>
      </c>
      <c r="O34" s="144">
        <f t="shared" si="6"/>
        <v>0.86816499999999974</v>
      </c>
      <c r="P34" s="144">
        <f t="shared" si="7"/>
        <v>2.1388999999999998E-2</v>
      </c>
      <c r="Q34" s="145">
        <f t="shared" si="8"/>
        <v>0.88955399999999973</v>
      </c>
      <c r="R34" s="40"/>
    </row>
    <row r="35" spans="1:19" s="15" customFormat="1" ht="11.25" x14ac:dyDescent="0.2">
      <c r="A35" s="148">
        <v>40601</v>
      </c>
      <c r="B35" s="116">
        <v>11.215999999999999</v>
      </c>
      <c r="C35" s="95">
        <f t="shared" si="0"/>
        <v>10.324876</v>
      </c>
      <c r="D35" s="109">
        <v>2.2999999999999998</v>
      </c>
      <c r="E35" s="109">
        <v>1.6</v>
      </c>
      <c r="F35" s="150">
        <v>177.142</v>
      </c>
      <c r="G35" s="116">
        <f t="shared" si="1"/>
        <v>0.17714199999999999</v>
      </c>
      <c r="H35" s="150">
        <v>13.981999999999999</v>
      </c>
      <c r="I35" s="116">
        <f t="shared" si="2"/>
        <v>1.3982E-2</v>
      </c>
      <c r="J35" s="150">
        <v>0</v>
      </c>
      <c r="K35" s="95">
        <f t="shared" si="3"/>
        <v>0</v>
      </c>
      <c r="L35" s="123">
        <f t="shared" si="4"/>
        <v>0</v>
      </c>
      <c r="M35" s="124">
        <f t="shared" si="5"/>
        <v>0.69999999999999973</v>
      </c>
      <c r="N35" s="73">
        <v>9.0299999999999994</v>
      </c>
      <c r="O35" s="144">
        <f t="shared" si="6"/>
        <v>0.87714199999999976</v>
      </c>
      <c r="P35" s="144">
        <f t="shared" si="7"/>
        <v>1.3982E-2</v>
      </c>
      <c r="Q35" s="145">
        <f t="shared" si="8"/>
        <v>0.89112399999999981</v>
      </c>
      <c r="R35" s="40"/>
    </row>
    <row r="36" spans="1:19" s="15" customFormat="1" ht="12" thickBot="1" x14ac:dyDescent="0.25">
      <c r="A36" s="151">
        <v>40602</v>
      </c>
      <c r="B36" s="152">
        <v>11.401999999999999</v>
      </c>
      <c r="C36" s="153">
        <f>B36-G36-I36-M36</f>
        <v>10.528124</v>
      </c>
      <c r="D36" s="154">
        <v>2.2999999999999998</v>
      </c>
      <c r="E36" s="154">
        <v>1.6</v>
      </c>
      <c r="F36" s="155">
        <v>168.68899999999999</v>
      </c>
      <c r="G36" s="152">
        <f t="shared" si="1"/>
        <v>0.16868900000000001</v>
      </c>
      <c r="H36" s="155">
        <v>5.1870000000000003</v>
      </c>
      <c r="I36" s="152">
        <f t="shared" si="2"/>
        <v>5.1870000000000006E-3</v>
      </c>
      <c r="J36" s="155">
        <v>0</v>
      </c>
      <c r="K36" s="153">
        <f t="shared" si="3"/>
        <v>0</v>
      </c>
      <c r="L36" s="156">
        <f t="shared" si="4"/>
        <v>0</v>
      </c>
      <c r="M36" s="157">
        <f>D36-E36</f>
        <v>0.69999999999999973</v>
      </c>
      <c r="N36" s="92">
        <v>9.56</v>
      </c>
      <c r="O36" s="158">
        <f>G36+L36+M36</f>
        <v>0.86868899999999971</v>
      </c>
      <c r="P36" s="158">
        <f t="shared" si="7"/>
        <v>5.1870000000000006E-3</v>
      </c>
      <c r="Q36" s="159">
        <f t="shared" si="8"/>
        <v>0.87387599999999976</v>
      </c>
      <c r="R36" s="40"/>
    </row>
    <row r="37" spans="1:19" s="15" customFormat="1" ht="11.25" x14ac:dyDescent="0.2">
      <c r="A37" s="35"/>
      <c r="B37" s="66"/>
      <c r="C37" s="10"/>
      <c r="D37" s="10"/>
      <c r="E37" s="13"/>
      <c r="F37" s="10"/>
      <c r="G37" s="10"/>
      <c r="H37" s="36"/>
      <c r="I37" s="36"/>
      <c r="J37" s="36"/>
      <c r="K37" s="36"/>
      <c r="L37" s="10"/>
      <c r="M37" s="13"/>
      <c r="N37" s="13"/>
      <c r="O37" s="11"/>
      <c r="P37" s="11"/>
      <c r="Q37" s="11"/>
      <c r="R37" s="11"/>
      <c r="S37" s="27"/>
    </row>
    <row r="38" spans="1:19" s="15" customFormat="1" ht="11.25" x14ac:dyDescent="0.2">
      <c r="A38" s="35"/>
      <c r="B38" s="66"/>
      <c r="C38" s="10"/>
      <c r="D38" s="10"/>
      <c r="E38" s="13"/>
      <c r="F38" s="10"/>
      <c r="G38" s="10"/>
      <c r="H38" s="36"/>
      <c r="I38" s="36"/>
      <c r="J38" s="36"/>
      <c r="K38" s="36"/>
      <c r="L38" s="10"/>
      <c r="M38" s="13"/>
      <c r="N38" s="13"/>
      <c r="O38" s="11"/>
      <c r="P38" s="11"/>
      <c r="Q38" s="11"/>
      <c r="R38" s="11"/>
      <c r="S38" s="27"/>
    </row>
    <row r="39" spans="1:19" s="15" customFormat="1" ht="13.5" x14ac:dyDescent="0.2">
      <c r="A39" s="78" t="s">
        <v>33</v>
      </c>
      <c r="B39" s="79"/>
      <c r="C39" s="80"/>
      <c r="D39" s="80"/>
      <c r="E39" s="81"/>
      <c r="F39" s="80"/>
      <c r="G39" s="80"/>
      <c r="H39" s="82"/>
      <c r="I39" s="82"/>
      <c r="J39" s="82"/>
      <c r="K39" s="82"/>
      <c r="L39" s="80"/>
      <c r="M39" s="81"/>
      <c r="N39" s="81"/>
      <c r="O39" s="83"/>
      <c r="P39" s="83"/>
      <c r="Q39" s="11"/>
      <c r="R39" s="11"/>
      <c r="S39" s="27"/>
    </row>
    <row r="40" spans="1:19" s="15" customFormat="1" ht="13.5" x14ac:dyDescent="0.2">
      <c r="A40" s="78" t="s">
        <v>34</v>
      </c>
      <c r="B40" s="79"/>
      <c r="C40" s="80"/>
      <c r="D40" s="80"/>
      <c r="E40" s="81"/>
      <c r="F40" s="80"/>
      <c r="G40" s="80"/>
      <c r="H40" s="82"/>
      <c r="I40" s="82"/>
      <c r="J40" s="82"/>
      <c r="K40" s="82"/>
      <c r="L40" s="80"/>
      <c r="M40" s="81"/>
      <c r="N40" s="81"/>
      <c r="O40" s="83"/>
      <c r="P40" s="83"/>
      <c r="Q40" s="11"/>
      <c r="R40" s="11"/>
      <c r="S40" s="27"/>
    </row>
    <row r="41" spans="1:19" s="15" customFormat="1" ht="13.5" x14ac:dyDescent="0.2">
      <c r="A41" s="78" t="s">
        <v>35</v>
      </c>
      <c r="B41" s="79"/>
      <c r="C41" s="80"/>
      <c r="D41" s="80"/>
      <c r="E41" s="81"/>
      <c r="F41" s="80"/>
      <c r="G41" s="80"/>
      <c r="H41" s="82"/>
      <c r="I41" s="82"/>
      <c r="J41" s="82"/>
      <c r="K41" s="82"/>
      <c r="L41" s="80"/>
      <c r="M41" s="81"/>
      <c r="N41" s="81"/>
      <c r="O41" s="83"/>
      <c r="P41" s="83"/>
      <c r="Q41" s="11"/>
      <c r="R41" s="11"/>
      <c r="S41" s="27"/>
    </row>
    <row r="42" spans="1:19" s="15" customFormat="1" ht="13.5" x14ac:dyDescent="0.2">
      <c r="A42" s="84" t="s">
        <v>36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3.5" hidden="1" x14ac:dyDescent="0.2">
      <c r="A43" s="84" t="s">
        <v>37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3.5" x14ac:dyDescent="0.2">
      <c r="A44" s="84" t="s">
        <v>53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3.5" hidden="1" x14ac:dyDescent="0.2">
      <c r="A45" s="84" t="s">
        <v>54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3.5" x14ac:dyDescent="0.2">
      <c r="A46" s="84" t="s">
        <v>55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3.5" x14ac:dyDescent="0.2">
      <c r="A47" s="84" t="s">
        <v>56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5" customFormat="1" ht="13.5" x14ac:dyDescent="0.2">
      <c r="A48" s="78" t="s">
        <v>57</v>
      </c>
      <c r="B48" s="85"/>
      <c r="C48" s="80"/>
      <c r="D48" s="80"/>
      <c r="E48" s="81"/>
      <c r="F48" s="80"/>
      <c r="G48" s="80"/>
      <c r="H48" s="80"/>
      <c r="I48" s="80"/>
      <c r="J48" s="80"/>
      <c r="K48" s="80"/>
      <c r="L48" s="80"/>
      <c r="M48" s="86"/>
      <c r="N48" s="81"/>
      <c r="O48" s="83"/>
      <c r="P48" s="87"/>
      <c r="Q48" s="14"/>
      <c r="R48" s="14"/>
      <c r="S48" s="14"/>
    </row>
    <row r="49" spans="1:19" s="15" customFormat="1" ht="13.5" x14ac:dyDescent="0.2">
      <c r="A49" s="78" t="s">
        <v>58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5" customFormat="1" ht="13.5" x14ac:dyDescent="0.2">
      <c r="A50" s="84" t="s">
        <v>59</v>
      </c>
      <c r="B50" s="85"/>
      <c r="C50" s="80"/>
      <c r="D50" s="80"/>
      <c r="E50" s="81"/>
      <c r="F50" s="80"/>
      <c r="G50" s="80"/>
      <c r="H50" s="80"/>
      <c r="I50" s="80"/>
      <c r="J50" s="80"/>
      <c r="K50" s="80"/>
      <c r="L50" s="80"/>
      <c r="M50" s="86"/>
      <c r="N50" s="81"/>
      <c r="O50" s="83"/>
      <c r="P50" s="87"/>
      <c r="Q50" s="14"/>
      <c r="R50" s="14"/>
      <c r="S50" s="14"/>
    </row>
    <row r="51" spans="1:19" s="5" customFormat="1" ht="13.5" x14ac:dyDescent="0.2">
      <c r="A51" s="78" t="s">
        <v>60</v>
      </c>
      <c r="B51" s="85"/>
      <c r="C51" s="80"/>
      <c r="D51" s="80"/>
      <c r="E51" s="81"/>
      <c r="F51" s="80"/>
      <c r="G51" s="80"/>
      <c r="H51" s="80"/>
      <c r="I51" s="80"/>
      <c r="J51" s="80"/>
      <c r="K51" s="80"/>
      <c r="L51" s="80"/>
      <c r="M51" s="86"/>
      <c r="N51" s="81"/>
      <c r="O51" s="83"/>
      <c r="P51" s="87"/>
      <c r="Q51" s="14"/>
      <c r="R51" s="14"/>
      <c r="S51" s="14"/>
    </row>
    <row r="52" spans="1:19" s="5" customFormat="1" ht="13.5" x14ac:dyDescent="0.2">
      <c r="A52" s="78"/>
      <c r="B52" s="85"/>
      <c r="C52" s="80"/>
      <c r="D52" s="80"/>
      <c r="E52" s="81"/>
      <c r="F52" s="80"/>
      <c r="G52" s="80"/>
      <c r="H52" s="80"/>
      <c r="I52" s="80"/>
      <c r="J52" s="80"/>
      <c r="K52" s="80"/>
      <c r="L52" s="80"/>
      <c r="M52" s="86"/>
      <c r="N52" s="81"/>
      <c r="O52" s="83"/>
      <c r="P52" s="87"/>
      <c r="Q52" s="14"/>
      <c r="R52" s="14"/>
      <c r="S52" s="14"/>
    </row>
    <row r="53" spans="1:19" s="5" customFormat="1" ht="12" x14ac:dyDescent="0.2">
      <c r="A53" s="84" t="s">
        <v>24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2" x14ac:dyDescent="0.2">
      <c r="A54" s="84" t="s">
        <v>25</v>
      </c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4.25" x14ac:dyDescent="0.2">
      <c r="A55" s="51"/>
      <c r="B55" s="67"/>
      <c r="C55" s="10"/>
      <c r="D55" s="10"/>
      <c r="E55" s="13"/>
      <c r="F55" s="10"/>
      <c r="G55" s="10"/>
      <c r="H55" s="10"/>
      <c r="I55" s="10"/>
      <c r="J55" s="10"/>
      <c r="K55" s="10"/>
      <c r="L55" s="10"/>
      <c r="M55" s="12"/>
      <c r="N55" s="13"/>
      <c r="O55" s="11"/>
      <c r="P55" s="14"/>
      <c r="Q55" s="14"/>
      <c r="R55" s="14"/>
      <c r="S55" s="14"/>
    </row>
    <row r="56" spans="1:19" s="5" customFormat="1" ht="11.25" x14ac:dyDescent="0.2">
      <c r="B56" s="67"/>
      <c r="C56" s="10"/>
      <c r="D56" s="10"/>
      <c r="E56" s="13"/>
      <c r="F56" s="10"/>
      <c r="G56" s="10"/>
      <c r="H56" s="10"/>
      <c r="I56" s="10"/>
      <c r="J56" s="10"/>
      <c r="K56" s="10"/>
      <c r="L56" s="10"/>
      <c r="M56" s="12"/>
      <c r="N56" s="13"/>
      <c r="O56" s="11"/>
      <c r="P56" s="14"/>
      <c r="Q56" s="14"/>
      <c r="R56" s="14"/>
      <c r="S56" s="14"/>
    </row>
    <row r="57" spans="1:19" s="5" customFormat="1" ht="11.25" x14ac:dyDescent="0.2">
      <c r="B57" s="67"/>
      <c r="C57" s="10"/>
      <c r="D57" s="10"/>
      <c r="E57" s="13"/>
      <c r="F57" s="10"/>
      <c r="G57" s="10"/>
      <c r="H57" s="10"/>
      <c r="I57" s="10"/>
      <c r="J57" s="10"/>
      <c r="K57" s="10"/>
      <c r="L57" s="10"/>
      <c r="M57" s="12"/>
      <c r="N57" s="13"/>
      <c r="O57" s="11"/>
      <c r="P57" s="14"/>
      <c r="Q57" s="14"/>
      <c r="R57" s="14"/>
      <c r="S57" s="14"/>
    </row>
    <row r="58" spans="1:19" s="5" customFormat="1" ht="11.25" x14ac:dyDescent="0.2">
      <c r="A58" s="32"/>
      <c r="B58" s="67"/>
      <c r="C58" s="10"/>
      <c r="D58" s="10"/>
      <c r="E58" s="13"/>
      <c r="F58" s="17"/>
      <c r="G58" s="17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1.25" x14ac:dyDescent="0.2">
      <c r="A59" s="32"/>
      <c r="B59" s="67"/>
      <c r="C59" s="10"/>
      <c r="D59" s="10"/>
      <c r="E59" s="13"/>
      <c r="F59" s="17"/>
      <c r="G59" s="17"/>
      <c r="H59" s="10"/>
      <c r="I59" s="10"/>
      <c r="J59" s="10"/>
      <c r="K59" s="10"/>
      <c r="L59" s="4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A60" s="32"/>
      <c r="B60" s="67"/>
      <c r="C60" s="10"/>
      <c r="D60" s="10"/>
      <c r="E60" s="13"/>
      <c r="F60" s="10"/>
      <c r="G60" s="10"/>
      <c r="H60" s="10"/>
      <c r="I60" s="10"/>
      <c r="J60" s="10"/>
      <c r="K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18"/>
      <c r="B61" s="68"/>
      <c r="C61" s="4"/>
      <c r="D61" s="4"/>
      <c r="E61" s="4"/>
      <c r="F61" s="4"/>
      <c r="G61" s="4"/>
      <c r="H61" s="4"/>
      <c r="I61" s="4"/>
      <c r="J61" s="4"/>
      <c r="K61" s="4"/>
      <c r="M61" s="12"/>
      <c r="N61" s="4"/>
      <c r="O61" s="4"/>
      <c r="P61" s="23"/>
      <c r="Q61" s="23"/>
      <c r="R61" s="23"/>
      <c r="S61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9" sqref="A9:Q39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3.7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3.7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3.75" customHeight="1" thickBot="1" x14ac:dyDescent="0.25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12" hidden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1.25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thickBot="1" x14ac:dyDescent="0.25">
      <c r="A8" s="418"/>
      <c r="B8" s="420"/>
      <c r="C8" s="408"/>
      <c r="D8" s="414"/>
      <c r="E8" s="414"/>
      <c r="F8" s="414"/>
      <c r="G8" s="414"/>
      <c r="H8" s="408"/>
      <c r="I8" s="408"/>
      <c r="J8" s="408"/>
      <c r="K8" s="408"/>
      <c r="L8" s="415"/>
      <c r="M8" s="412"/>
      <c r="N8" s="414"/>
      <c r="O8" s="408"/>
      <c r="P8" s="408"/>
      <c r="Q8" s="408"/>
      <c r="R8" s="42"/>
    </row>
    <row r="9" spans="1:19" s="15" customFormat="1" ht="11.25" x14ac:dyDescent="0.2">
      <c r="A9" s="88">
        <v>40603</v>
      </c>
      <c r="B9" s="74">
        <v>10.935</v>
      </c>
      <c r="C9" s="94">
        <f>B9-G9-I9-M9</f>
        <v>10.056720000000002</v>
      </c>
      <c r="D9" s="110">
        <v>2.1</v>
      </c>
      <c r="E9" s="111">
        <v>1.4</v>
      </c>
      <c r="F9" s="113">
        <v>158.43899999999999</v>
      </c>
      <c r="G9" s="103">
        <f>F9/1000</f>
        <v>0.158439</v>
      </c>
      <c r="H9" s="113">
        <v>19.841000000000001</v>
      </c>
      <c r="I9" s="103">
        <f>H9/1000</f>
        <v>1.9841000000000001E-2</v>
      </c>
      <c r="J9" s="113">
        <v>0</v>
      </c>
      <c r="K9" s="98">
        <f>J9/1000</f>
        <v>0</v>
      </c>
      <c r="L9" s="99">
        <f>K9*0.05</f>
        <v>0</v>
      </c>
      <c r="M9" s="75">
        <f>D9-E9</f>
        <v>0.70000000000000018</v>
      </c>
      <c r="N9" s="102">
        <v>10.68</v>
      </c>
      <c r="O9" s="71">
        <f>G9+L9+M9</f>
        <v>0.85843900000000017</v>
      </c>
      <c r="P9" s="71">
        <f>I9+K9-L9</f>
        <v>1.9841000000000001E-2</v>
      </c>
      <c r="Q9" s="90">
        <f>O9+P9</f>
        <v>0.87828000000000017</v>
      </c>
      <c r="R9" s="40"/>
    </row>
    <row r="10" spans="1:19" s="15" customFormat="1" ht="11.25" x14ac:dyDescent="0.2">
      <c r="A10" s="88">
        <v>40604</v>
      </c>
      <c r="B10" s="74">
        <v>10.930999999999999</v>
      </c>
      <c r="C10" s="95">
        <f t="shared" ref="C10:C39" si="0">B10-G10-I10-M10</f>
        <v>10.028966</v>
      </c>
      <c r="D10" s="112">
        <v>2.1</v>
      </c>
      <c r="E10" s="112">
        <v>1.4</v>
      </c>
      <c r="F10" s="114">
        <v>160.53399999999999</v>
      </c>
      <c r="G10" s="104">
        <f t="shared" ref="G10:G39" si="1">F10/1000</f>
        <v>0.16053399999999998</v>
      </c>
      <c r="H10" s="114">
        <v>41.5</v>
      </c>
      <c r="I10" s="104">
        <f t="shared" ref="I10:I39" si="2">H10/1000</f>
        <v>4.1500000000000002E-2</v>
      </c>
      <c r="J10" s="114">
        <v>0</v>
      </c>
      <c r="K10" s="100">
        <f t="shared" ref="K10:K39" si="3">J10/1000</f>
        <v>0</v>
      </c>
      <c r="L10" s="101">
        <f t="shared" ref="L10:L39" si="4">K10*0.05</f>
        <v>0</v>
      </c>
      <c r="M10" s="76">
        <f t="shared" ref="M10:M39" si="5">D10-E10</f>
        <v>0.70000000000000018</v>
      </c>
      <c r="N10" s="102">
        <v>9.77</v>
      </c>
      <c r="O10" s="72">
        <f t="shared" ref="O10:O39" si="6">G10+L10+M10</f>
        <v>0.86053400000000013</v>
      </c>
      <c r="P10" s="72">
        <f t="shared" ref="P10:P39" si="7">I10+K10-L10</f>
        <v>4.1500000000000002E-2</v>
      </c>
      <c r="Q10" s="91">
        <f>O10+P10</f>
        <v>0.90203400000000011</v>
      </c>
      <c r="R10" s="40"/>
    </row>
    <row r="11" spans="1:19" s="15" customFormat="1" ht="11.25" x14ac:dyDescent="0.2">
      <c r="A11" s="88">
        <v>40605</v>
      </c>
      <c r="B11" s="74">
        <v>11.326000000000001</v>
      </c>
      <c r="C11" s="95">
        <f t="shared" si="0"/>
        <v>10.392581</v>
      </c>
      <c r="D11" s="112">
        <v>2.1</v>
      </c>
      <c r="E11" s="112">
        <v>1.4</v>
      </c>
      <c r="F11" s="113">
        <v>156.41900000000001</v>
      </c>
      <c r="G11" s="104">
        <f t="shared" si="1"/>
        <v>0.156419</v>
      </c>
      <c r="H11" s="113">
        <v>77</v>
      </c>
      <c r="I11" s="104">
        <f t="shared" si="2"/>
        <v>7.6999999999999999E-2</v>
      </c>
      <c r="J11" s="113">
        <v>0</v>
      </c>
      <c r="K11" s="100">
        <f t="shared" si="3"/>
        <v>0</v>
      </c>
      <c r="L11" s="101">
        <f t="shared" si="4"/>
        <v>0</v>
      </c>
      <c r="M11" s="76">
        <f t="shared" si="5"/>
        <v>0.70000000000000018</v>
      </c>
      <c r="N11" s="102">
        <v>9.59</v>
      </c>
      <c r="O11" s="72">
        <f t="shared" si="6"/>
        <v>0.85641900000000015</v>
      </c>
      <c r="P11" s="72">
        <f t="shared" si="7"/>
        <v>7.6999999999999999E-2</v>
      </c>
      <c r="Q11" s="91">
        <f t="shared" ref="Q11:Q39" si="8">O11+P11</f>
        <v>0.93341900000000011</v>
      </c>
      <c r="R11" s="40"/>
    </row>
    <row r="12" spans="1:19" s="15" customFormat="1" ht="11.25" x14ac:dyDescent="0.2">
      <c r="A12" s="88">
        <v>40606</v>
      </c>
      <c r="B12" s="74">
        <v>8.09</v>
      </c>
      <c r="C12" s="95">
        <f t="shared" si="0"/>
        <v>7.1994189999999998</v>
      </c>
      <c r="D12" s="112">
        <v>2.1</v>
      </c>
      <c r="E12" s="112">
        <v>1.4</v>
      </c>
      <c r="F12" s="114">
        <v>122.081</v>
      </c>
      <c r="G12" s="104">
        <f t="shared" si="1"/>
        <v>0.12208100000000001</v>
      </c>
      <c r="H12" s="114">
        <v>68.5</v>
      </c>
      <c r="I12" s="104">
        <f t="shared" si="2"/>
        <v>6.8500000000000005E-2</v>
      </c>
      <c r="J12" s="114">
        <v>0</v>
      </c>
      <c r="K12" s="100">
        <f t="shared" si="3"/>
        <v>0</v>
      </c>
      <c r="L12" s="101">
        <f t="shared" si="4"/>
        <v>0</v>
      </c>
      <c r="M12" s="76">
        <f t="shared" si="5"/>
        <v>0.70000000000000018</v>
      </c>
      <c r="N12" s="102">
        <v>9.58</v>
      </c>
      <c r="O12" s="72">
        <f t="shared" si="6"/>
        <v>0.82208100000000017</v>
      </c>
      <c r="P12" s="72">
        <f t="shared" si="7"/>
        <v>6.8500000000000005E-2</v>
      </c>
      <c r="Q12" s="91">
        <f t="shared" si="8"/>
        <v>0.89058100000000018</v>
      </c>
      <c r="R12" s="40"/>
    </row>
    <row r="13" spans="1:19" s="15" customFormat="1" ht="11.25" x14ac:dyDescent="0.2">
      <c r="A13" s="88">
        <v>40607</v>
      </c>
      <c r="B13" s="74">
        <v>10.135999999999999</v>
      </c>
      <c r="C13" s="95">
        <f t="shared" si="0"/>
        <v>9.1633919999999982</v>
      </c>
      <c r="D13" s="112">
        <v>2.1</v>
      </c>
      <c r="E13" s="112">
        <v>1.4</v>
      </c>
      <c r="F13" s="113">
        <v>164.27500000000001</v>
      </c>
      <c r="G13" s="104">
        <f t="shared" si="1"/>
        <v>0.164275</v>
      </c>
      <c r="H13" s="113">
        <v>108.333</v>
      </c>
      <c r="I13" s="104">
        <f t="shared" si="2"/>
        <v>0.108333</v>
      </c>
      <c r="J13" s="113">
        <v>0</v>
      </c>
      <c r="K13" s="100">
        <f t="shared" si="3"/>
        <v>0</v>
      </c>
      <c r="L13" s="101">
        <f t="shared" si="4"/>
        <v>0</v>
      </c>
      <c r="M13" s="76">
        <f t="shared" si="5"/>
        <v>0.70000000000000018</v>
      </c>
      <c r="N13" s="102">
        <v>8.2799999999999994</v>
      </c>
      <c r="O13" s="72">
        <f t="shared" si="6"/>
        <v>0.86427500000000013</v>
      </c>
      <c r="P13" s="72">
        <f t="shared" si="7"/>
        <v>0.108333</v>
      </c>
      <c r="Q13" s="91">
        <f t="shared" si="8"/>
        <v>0.97260800000000014</v>
      </c>
      <c r="R13" s="40"/>
    </row>
    <row r="14" spans="1:19" s="15" customFormat="1" ht="11.25" x14ac:dyDescent="0.2">
      <c r="A14" s="88">
        <v>40608</v>
      </c>
      <c r="B14" s="74">
        <v>10.138</v>
      </c>
      <c r="C14" s="95">
        <f t="shared" si="0"/>
        <v>9.1831069999999997</v>
      </c>
      <c r="D14" s="112">
        <v>2.1</v>
      </c>
      <c r="E14" s="112">
        <v>1.4</v>
      </c>
      <c r="F14" s="114">
        <v>166.893</v>
      </c>
      <c r="G14" s="104">
        <f t="shared" si="1"/>
        <v>0.16689300000000001</v>
      </c>
      <c r="H14" s="114">
        <v>88</v>
      </c>
      <c r="I14" s="104">
        <f t="shared" si="2"/>
        <v>8.7999999999999995E-2</v>
      </c>
      <c r="J14" s="114">
        <v>0</v>
      </c>
      <c r="K14" s="100">
        <f t="shared" si="3"/>
        <v>0</v>
      </c>
      <c r="L14" s="101">
        <f t="shared" si="4"/>
        <v>0</v>
      </c>
      <c r="M14" s="76">
        <f t="shared" si="5"/>
        <v>0.70000000000000018</v>
      </c>
      <c r="N14" s="102">
        <v>9.1300000000000008</v>
      </c>
      <c r="O14" s="72">
        <f t="shared" si="6"/>
        <v>0.86689300000000014</v>
      </c>
      <c r="P14" s="72">
        <f t="shared" si="7"/>
        <v>8.7999999999999995E-2</v>
      </c>
      <c r="Q14" s="91">
        <f t="shared" si="8"/>
        <v>0.9548930000000001</v>
      </c>
      <c r="R14" s="40"/>
    </row>
    <row r="15" spans="1:19" s="15" customFormat="1" ht="11.25" x14ac:dyDescent="0.2">
      <c r="A15" s="88">
        <v>40609</v>
      </c>
      <c r="B15" s="74">
        <v>9.8460000000000001</v>
      </c>
      <c r="C15" s="95">
        <f t="shared" si="0"/>
        <v>8.9001440000000009</v>
      </c>
      <c r="D15" s="112">
        <v>2.1</v>
      </c>
      <c r="E15" s="112">
        <v>1.4</v>
      </c>
      <c r="F15" s="113">
        <v>165.023</v>
      </c>
      <c r="G15" s="104">
        <f t="shared" si="1"/>
        <v>0.165023</v>
      </c>
      <c r="H15" s="113">
        <v>80.832999999999998</v>
      </c>
      <c r="I15" s="104">
        <f t="shared" si="2"/>
        <v>8.0833000000000002E-2</v>
      </c>
      <c r="J15" s="113">
        <v>0</v>
      </c>
      <c r="K15" s="100">
        <f t="shared" si="3"/>
        <v>0</v>
      </c>
      <c r="L15" s="101">
        <f t="shared" si="4"/>
        <v>0</v>
      </c>
      <c r="M15" s="76">
        <f t="shared" si="5"/>
        <v>0.70000000000000018</v>
      </c>
      <c r="N15" s="102">
        <v>9.41</v>
      </c>
      <c r="O15" s="72">
        <f t="shared" si="6"/>
        <v>0.86502300000000021</v>
      </c>
      <c r="P15" s="72">
        <f t="shared" si="7"/>
        <v>8.0833000000000002E-2</v>
      </c>
      <c r="Q15" s="91">
        <f t="shared" si="8"/>
        <v>0.94585600000000025</v>
      </c>
      <c r="R15" s="40"/>
    </row>
    <row r="16" spans="1:19" s="15" customFormat="1" ht="11.25" x14ac:dyDescent="0.2">
      <c r="A16" s="88">
        <v>40610</v>
      </c>
      <c r="B16" s="74">
        <v>10.214</v>
      </c>
      <c r="C16" s="95">
        <f t="shared" si="0"/>
        <v>9.2712360000000018</v>
      </c>
      <c r="D16" s="112">
        <v>2.1</v>
      </c>
      <c r="E16" s="112">
        <v>1.4</v>
      </c>
      <c r="F16" s="114">
        <v>151.93100000000001</v>
      </c>
      <c r="G16" s="104">
        <f t="shared" si="1"/>
        <v>0.15193100000000001</v>
      </c>
      <c r="H16" s="114">
        <v>90.832999999999998</v>
      </c>
      <c r="I16" s="104">
        <f t="shared" si="2"/>
        <v>9.0832999999999997E-2</v>
      </c>
      <c r="J16" s="114">
        <v>0</v>
      </c>
      <c r="K16" s="100">
        <f t="shared" si="3"/>
        <v>0</v>
      </c>
      <c r="L16" s="101">
        <f t="shared" si="4"/>
        <v>0</v>
      </c>
      <c r="M16" s="76">
        <f t="shared" si="5"/>
        <v>0.70000000000000018</v>
      </c>
      <c r="N16" s="102">
        <v>9.48</v>
      </c>
      <c r="O16" s="72">
        <f t="shared" si="6"/>
        <v>0.85193100000000022</v>
      </c>
      <c r="P16" s="72">
        <f t="shared" si="7"/>
        <v>9.0832999999999997E-2</v>
      </c>
      <c r="Q16" s="91">
        <f t="shared" si="8"/>
        <v>0.94276400000000016</v>
      </c>
      <c r="R16" s="40"/>
    </row>
    <row r="17" spans="1:18" s="15" customFormat="1" ht="11.25" x14ac:dyDescent="0.2">
      <c r="A17" s="88">
        <v>40611</v>
      </c>
      <c r="B17" s="74">
        <v>10.689</v>
      </c>
      <c r="C17" s="95">
        <f t="shared" si="0"/>
        <v>9.7500080000000011</v>
      </c>
      <c r="D17" s="112">
        <v>2.1</v>
      </c>
      <c r="E17" s="112">
        <v>1.4</v>
      </c>
      <c r="F17" s="113">
        <v>154.32499999999999</v>
      </c>
      <c r="G17" s="104">
        <f t="shared" si="1"/>
        <v>0.15432499999999999</v>
      </c>
      <c r="H17" s="113">
        <v>84.667000000000002</v>
      </c>
      <c r="I17" s="104">
        <f t="shared" si="2"/>
        <v>8.4667000000000006E-2</v>
      </c>
      <c r="J17" s="113">
        <v>0</v>
      </c>
      <c r="K17" s="100">
        <f t="shared" si="3"/>
        <v>0</v>
      </c>
      <c r="L17" s="101">
        <f t="shared" si="4"/>
        <v>0</v>
      </c>
      <c r="M17" s="76">
        <f t="shared" si="5"/>
        <v>0.70000000000000018</v>
      </c>
      <c r="N17" s="102">
        <v>9.18</v>
      </c>
      <c r="O17" s="72">
        <f t="shared" si="6"/>
        <v>0.85432500000000022</v>
      </c>
      <c r="P17" s="72">
        <f t="shared" si="7"/>
        <v>8.4667000000000006E-2</v>
      </c>
      <c r="Q17" s="91">
        <f t="shared" si="8"/>
        <v>0.93899200000000027</v>
      </c>
      <c r="R17" s="40"/>
    </row>
    <row r="18" spans="1:18" s="15" customFormat="1" ht="11.25" x14ac:dyDescent="0.2">
      <c r="A18" s="88">
        <v>40612</v>
      </c>
      <c r="B18" s="74">
        <v>9.8580000000000005</v>
      </c>
      <c r="C18" s="95">
        <f t="shared" si="0"/>
        <v>8.916443000000001</v>
      </c>
      <c r="D18" s="112">
        <v>2.1</v>
      </c>
      <c r="E18" s="112">
        <v>1.4</v>
      </c>
      <c r="F18" s="114">
        <v>151.55699999999999</v>
      </c>
      <c r="G18" s="104">
        <f t="shared" si="1"/>
        <v>0.151557</v>
      </c>
      <c r="H18" s="114">
        <v>90</v>
      </c>
      <c r="I18" s="104">
        <f t="shared" si="2"/>
        <v>0.09</v>
      </c>
      <c r="J18" s="114">
        <v>0</v>
      </c>
      <c r="K18" s="100">
        <f t="shared" si="3"/>
        <v>0</v>
      </c>
      <c r="L18" s="101">
        <f t="shared" si="4"/>
        <v>0</v>
      </c>
      <c r="M18" s="76">
        <f t="shared" si="5"/>
        <v>0.70000000000000018</v>
      </c>
      <c r="N18" s="102">
        <v>9.3601134399999992</v>
      </c>
      <c r="O18" s="72">
        <f t="shared" si="6"/>
        <v>0.85155700000000012</v>
      </c>
      <c r="P18" s="72">
        <f t="shared" si="7"/>
        <v>0.09</v>
      </c>
      <c r="Q18" s="91">
        <f t="shared" si="8"/>
        <v>0.94155700000000009</v>
      </c>
      <c r="R18" s="40"/>
    </row>
    <row r="19" spans="1:18" s="15" customFormat="1" ht="11.25" x14ac:dyDescent="0.2">
      <c r="A19" s="88">
        <v>40613</v>
      </c>
      <c r="B19" s="74">
        <v>10.494</v>
      </c>
      <c r="C19" s="95">
        <f t="shared" si="0"/>
        <v>9.5455690000000004</v>
      </c>
      <c r="D19" s="112">
        <v>2.1</v>
      </c>
      <c r="E19" s="112">
        <v>1.4</v>
      </c>
      <c r="F19" s="113">
        <v>151.93100000000001</v>
      </c>
      <c r="G19" s="104">
        <f t="shared" si="1"/>
        <v>0.15193100000000001</v>
      </c>
      <c r="H19" s="113">
        <v>96.5</v>
      </c>
      <c r="I19" s="104">
        <f t="shared" si="2"/>
        <v>9.6500000000000002E-2</v>
      </c>
      <c r="J19" s="113">
        <v>0</v>
      </c>
      <c r="K19" s="100">
        <f t="shared" si="3"/>
        <v>0</v>
      </c>
      <c r="L19" s="101">
        <f t="shared" si="4"/>
        <v>0</v>
      </c>
      <c r="M19" s="76">
        <f t="shared" si="5"/>
        <v>0.70000000000000018</v>
      </c>
      <c r="N19" s="102">
        <v>9.83</v>
      </c>
      <c r="O19" s="72">
        <f t="shared" si="6"/>
        <v>0.85193100000000022</v>
      </c>
      <c r="P19" s="72">
        <f t="shared" si="7"/>
        <v>9.6500000000000002E-2</v>
      </c>
      <c r="Q19" s="91">
        <f t="shared" si="8"/>
        <v>0.94843100000000025</v>
      </c>
      <c r="R19" s="40"/>
    </row>
    <row r="20" spans="1:18" s="15" customFormat="1" ht="11.25" x14ac:dyDescent="0.2">
      <c r="A20" s="88">
        <v>40614</v>
      </c>
      <c r="B20" s="74">
        <v>10.731</v>
      </c>
      <c r="C20" s="95">
        <f t="shared" si="0"/>
        <v>9.7744289999999978</v>
      </c>
      <c r="D20" s="112">
        <v>2.1</v>
      </c>
      <c r="E20" s="112">
        <v>1.4</v>
      </c>
      <c r="F20" s="114">
        <v>162.404</v>
      </c>
      <c r="G20" s="104">
        <f t="shared" si="1"/>
        <v>0.16240399999999999</v>
      </c>
      <c r="H20" s="114">
        <v>94.167000000000002</v>
      </c>
      <c r="I20" s="104">
        <f t="shared" si="2"/>
        <v>9.4167000000000001E-2</v>
      </c>
      <c r="J20" s="114">
        <v>0</v>
      </c>
      <c r="K20" s="100">
        <f t="shared" si="3"/>
        <v>0</v>
      </c>
      <c r="L20" s="101">
        <f t="shared" si="4"/>
        <v>0</v>
      </c>
      <c r="M20" s="76">
        <f t="shared" si="5"/>
        <v>0.70000000000000018</v>
      </c>
      <c r="N20" s="102">
        <v>9.31</v>
      </c>
      <c r="O20" s="72">
        <f t="shared" si="6"/>
        <v>0.86240400000000017</v>
      </c>
      <c r="P20" s="72">
        <f t="shared" si="7"/>
        <v>9.4167000000000001E-2</v>
      </c>
      <c r="Q20" s="91">
        <f t="shared" si="8"/>
        <v>0.95657100000000017</v>
      </c>
      <c r="R20" s="40"/>
    </row>
    <row r="21" spans="1:18" s="15" customFormat="1" ht="11.25" x14ac:dyDescent="0.2">
      <c r="A21" s="88">
        <v>40615</v>
      </c>
      <c r="B21" s="70">
        <v>10.358000000000001</v>
      </c>
      <c r="C21" s="95">
        <f t="shared" si="0"/>
        <v>8.9772829999999999</v>
      </c>
      <c r="D21" s="112">
        <v>2.1</v>
      </c>
      <c r="E21" s="112">
        <v>1.4</v>
      </c>
      <c r="F21" s="105">
        <v>164.05</v>
      </c>
      <c r="G21" s="104">
        <f t="shared" si="1"/>
        <v>0.16405</v>
      </c>
      <c r="H21" s="105">
        <v>516.66700000000003</v>
      </c>
      <c r="I21" s="104">
        <f t="shared" si="2"/>
        <v>0.51666699999999999</v>
      </c>
      <c r="J21" s="105">
        <v>0</v>
      </c>
      <c r="K21" s="100">
        <f t="shared" si="3"/>
        <v>0</v>
      </c>
      <c r="L21" s="101">
        <f t="shared" si="4"/>
        <v>0</v>
      </c>
      <c r="M21" s="76">
        <f t="shared" si="5"/>
        <v>0.70000000000000018</v>
      </c>
      <c r="N21" s="102">
        <v>9.02</v>
      </c>
      <c r="O21" s="72">
        <f t="shared" si="6"/>
        <v>0.86405000000000021</v>
      </c>
      <c r="P21" s="72">
        <f t="shared" si="7"/>
        <v>0.51666699999999999</v>
      </c>
      <c r="Q21" s="91">
        <f t="shared" si="8"/>
        <v>1.3807170000000002</v>
      </c>
      <c r="R21" s="40"/>
    </row>
    <row r="22" spans="1:18" s="15" customFormat="1" ht="11.25" x14ac:dyDescent="0.2">
      <c r="A22" s="88">
        <v>40616</v>
      </c>
      <c r="B22" s="70">
        <v>11.432</v>
      </c>
      <c r="C22" s="95">
        <f t="shared" si="0"/>
        <v>10.460431</v>
      </c>
      <c r="D22" s="112">
        <v>2.1</v>
      </c>
      <c r="E22" s="112">
        <v>1.4</v>
      </c>
      <c r="F22" s="106">
        <v>173.40199999999999</v>
      </c>
      <c r="G22" s="104">
        <f t="shared" si="1"/>
        <v>0.173402</v>
      </c>
      <c r="H22" s="106">
        <v>98.167000000000002</v>
      </c>
      <c r="I22" s="104">
        <f t="shared" si="2"/>
        <v>9.8167000000000004E-2</v>
      </c>
      <c r="J22" s="106">
        <v>0</v>
      </c>
      <c r="K22" s="100">
        <f t="shared" si="3"/>
        <v>0</v>
      </c>
      <c r="L22" s="101">
        <f t="shared" si="4"/>
        <v>0</v>
      </c>
      <c r="M22" s="76">
        <f t="shared" si="5"/>
        <v>0.70000000000000018</v>
      </c>
      <c r="N22" s="102">
        <v>10.08</v>
      </c>
      <c r="O22" s="72">
        <f t="shared" si="6"/>
        <v>0.87340200000000023</v>
      </c>
      <c r="P22" s="72">
        <f t="shared" si="7"/>
        <v>9.8167000000000004E-2</v>
      </c>
      <c r="Q22" s="91">
        <f t="shared" si="8"/>
        <v>0.97156900000000024</v>
      </c>
      <c r="R22" s="40"/>
    </row>
    <row r="23" spans="1:18" s="15" customFormat="1" ht="11.25" x14ac:dyDescent="0.2">
      <c r="A23" s="88">
        <v>40617</v>
      </c>
      <c r="B23" s="70">
        <v>11.151999999999999</v>
      </c>
      <c r="C23" s="95">
        <f t="shared" si="0"/>
        <v>10.184048000000001</v>
      </c>
      <c r="D23" s="112">
        <v>2.1</v>
      </c>
      <c r="E23" s="112">
        <v>1.4</v>
      </c>
      <c r="F23" s="105">
        <v>163.452</v>
      </c>
      <c r="G23" s="104">
        <f t="shared" si="1"/>
        <v>0.16345199999999999</v>
      </c>
      <c r="H23" s="105">
        <v>104.5</v>
      </c>
      <c r="I23" s="104">
        <f t="shared" si="2"/>
        <v>0.1045</v>
      </c>
      <c r="J23" s="105">
        <v>0</v>
      </c>
      <c r="K23" s="100">
        <f t="shared" si="3"/>
        <v>0</v>
      </c>
      <c r="L23" s="101">
        <f t="shared" si="4"/>
        <v>0</v>
      </c>
      <c r="M23" s="76">
        <f t="shared" si="5"/>
        <v>0.70000000000000018</v>
      </c>
      <c r="N23" s="102">
        <v>9.98</v>
      </c>
      <c r="O23" s="72">
        <f t="shared" si="6"/>
        <v>0.86345200000000011</v>
      </c>
      <c r="P23" s="72">
        <f t="shared" si="7"/>
        <v>0.1045</v>
      </c>
      <c r="Q23" s="91">
        <f t="shared" si="8"/>
        <v>0.96795200000000015</v>
      </c>
      <c r="R23" s="40"/>
    </row>
    <row r="24" spans="1:18" s="15" customFormat="1" ht="11.25" x14ac:dyDescent="0.2">
      <c r="A24" s="88">
        <v>40618</v>
      </c>
      <c r="B24" s="70">
        <v>10.827999999999999</v>
      </c>
      <c r="C24" s="95">
        <f t="shared" si="0"/>
        <v>9.8754039999999996</v>
      </c>
      <c r="D24" s="112">
        <v>2.1</v>
      </c>
      <c r="E24" s="112">
        <v>1.4</v>
      </c>
      <c r="F24" s="106">
        <v>155.596</v>
      </c>
      <c r="G24" s="104">
        <f t="shared" si="1"/>
        <v>0.15559600000000001</v>
      </c>
      <c r="H24" s="106">
        <v>97</v>
      </c>
      <c r="I24" s="104">
        <f t="shared" si="2"/>
        <v>9.7000000000000003E-2</v>
      </c>
      <c r="J24" s="106">
        <v>0</v>
      </c>
      <c r="K24" s="100">
        <f t="shared" si="3"/>
        <v>0</v>
      </c>
      <c r="L24" s="101">
        <f t="shared" si="4"/>
        <v>0</v>
      </c>
      <c r="M24" s="76">
        <f t="shared" si="5"/>
        <v>0.70000000000000018</v>
      </c>
      <c r="N24" s="102">
        <v>10.119999999999999</v>
      </c>
      <c r="O24" s="72">
        <f t="shared" si="6"/>
        <v>0.85559600000000025</v>
      </c>
      <c r="P24" s="72">
        <f t="shared" si="7"/>
        <v>9.7000000000000003E-2</v>
      </c>
      <c r="Q24" s="91">
        <f t="shared" si="8"/>
        <v>0.95259600000000022</v>
      </c>
      <c r="R24" s="40"/>
    </row>
    <row r="25" spans="1:18" s="15" customFormat="1" ht="11.25" x14ac:dyDescent="0.2">
      <c r="A25" s="88">
        <v>40619</v>
      </c>
      <c r="B25" s="70">
        <v>11.569000000000001</v>
      </c>
      <c r="C25" s="95">
        <f t="shared" si="0"/>
        <v>10.612189999999998</v>
      </c>
      <c r="D25" s="112">
        <v>2.1</v>
      </c>
      <c r="E25" s="112">
        <v>1.4</v>
      </c>
      <c r="F25" s="105">
        <v>160.31</v>
      </c>
      <c r="G25" s="104">
        <f t="shared" si="1"/>
        <v>0.16031000000000001</v>
      </c>
      <c r="H25" s="105">
        <v>96.5</v>
      </c>
      <c r="I25" s="104">
        <f t="shared" si="2"/>
        <v>9.6500000000000002E-2</v>
      </c>
      <c r="J25" s="105">
        <v>0</v>
      </c>
      <c r="K25" s="100">
        <f t="shared" si="3"/>
        <v>0</v>
      </c>
      <c r="L25" s="101">
        <f t="shared" si="4"/>
        <v>0</v>
      </c>
      <c r="M25" s="76">
        <f t="shared" si="5"/>
        <v>0.70000000000000018</v>
      </c>
      <c r="N25" s="102">
        <v>9.9700000000000006</v>
      </c>
      <c r="O25" s="72">
        <f t="shared" si="6"/>
        <v>0.86031000000000013</v>
      </c>
      <c r="P25" s="72">
        <f t="shared" si="7"/>
        <v>9.6500000000000002E-2</v>
      </c>
      <c r="Q25" s="91">
        <f t="shared" si="8"/>
        <v>0.95681000000000016</v>
      </c>
      <c r="R25" s="40"/>
    </row>
    <row r="26" spans="1:18" s="15" customFormat="1" ht="11.25" x14ac:dyDescent="0.2">
      <c r="A26" s="88">
        <v>40620</v>
      </c>
      <c r="B26" s="70">
        <v>11.491</v>
      </c>
      <c r="C26" s="95">
        <f t="shared" si="0"/>
        <v>10.531745999999998</v>
      </c>
      <c r="D26" s="112">
        <v>2.1</v>
      </c>
      <c r="E26" s="112">
        <v>1.4</v>
      </c>
      <c r="F26" s="106">
        <v>165.92099999999999</v>
      </c>
      <c r="G26" s="104">
        <f t="shared" si="1"/>
        <v>0.16592099999999999</v>
      </c>
      <c r="H26" s="106">
        <v>93.332999999999998</v>
      </c>
      <c r="I26" s="104">
        <f t="shared" si="2"/>
        <v>9.3332999999999999E-2</v>
      </c>
      <c r="J26" s="106">
        <v>0</v>
      </c>
      <c r="K26" s="100">
        <f t="shared" si="3"/>
        <v>0</v>
      </c>
      <c r="L26" s="101">
        <f t="shared" si="4"/>
        <v>0</v>
      </c>
      <c r="M26" s="76">
        <f t="shared" si="5"/>
        <v>0.70000000000000018</v>
      </c>
      <c r="N26" s="102">
        <v>9.39</v>
      </c>
      <c r="O26" s="72">
        <f t="shared" si="6"/>
        <v>0.86592100000000016</v>
      </c>
      <c r="P26" s="72">
        <f t="shared" si="7"/>
        <v>9.3332999999999999E-2</v>
      </c>
      <c r="Q26" s="91">
        <f t="shared" si="8"/>
        <v>0.95925400000000016</v>
      </c>
      <c r="R26" s="40"/>
    </row>
    <row r="27" spans="1:18" s="15" customFormat="1" ht="11.25" x14ac:dyDescent="0.2">
      <c r="A27" s="88">
        <v>40621</v>
      </c>
      <c r="B27" s="70">
        <v>11.510999999999999</v>
      </c>
      <c r="C27" s="95">
        <f t="shared" si="0"/>
        <v>10.548714</v>
      </c>
      <c r="D27" s="112">
        <v>2.1</v>
      </c>
      <c r="E27" s="112">
        <v>1.4</v>
      </c>
      <c r="F27" s="105">
        <v>172.953</v>
      </c>
      <c r="G27" s="104">
        <f t="shared" si="1"/>
        <v>0.172953</v>
      </c>
      <c r="H27" s="105">
        <v>89.332999999999998</v>
      </c>
      <c r="I27" s="104">
        <f t="shared" si="2"/>
        <v>8.9332999999999996E-2</v>
      </c>
      <c r="J27" s="105">
        <v>0</v>
      </c>
      <c r="K27" s="100">
        <f t="shared" si="3"/>
        <v>0</v>
      </c>
      <c r="L27" s="101">
        <f t="shared" si="4"/>
        <v>0</v>
      </c>
      <c r="M27" s="76">
        <f t="shared" si="5"/>
        <v>0.70000000000000018</v>
      </c>
      <c r="N27" s="102">
        <v>9.7200000000000006</v>
      </c>
      <c r="O27" s="72">
        <f t="shared" si="6"/>
        <v>0.8729530000000002</v>
      </c>
      <c r="P27" s="72">
        <f t="shared" si="7"/>
        <v>8.9332999999999996E-2</v>
      </c>
      <c r="Q27" s="91">
        <f t="shared" si="8"/>
        <v>0.9622860000000002</v>
      </c>
      <c r="R27" s="40"/>
    </row>
    <row r="28" spans="1:18" s="15" customFormat="1" ht="11.25" x14ac:dyDescent="0.2">
      <c r="A28" s="88">
        <v>40622</v>
      </c>
      <c r="B28" s="70">
        <v>11.311999999999999</v>
      </c>
      <c r="C28" s="95">
        <f t="shared" si="0"/>
        <v>10.351544000000001</v>
      </c>
      <c r="D28" s="112">
        <v>2.1</v>
      </c>
      <c r="E28" s="112">
        <v>1.4</v>
      </c>
      <c r="F28" s="106">
        <v>175.12299999999999</v>
      </c>
      <c r="G28" s="104">
        <f t="shared" si="1"/>
        <v>0.175123</v>
      </c>
      <c r="H28" s="106">
        <v>85.332999999999998</v>
      </c>
      <c r="I28" s="104">
        <f t="shared" si="2"/>
        <v>8.5332999999999992E-2</v>
      </c>
      <c r="J28" s="106">
        <v>0</v>
      </c>
      <c r="K28" s="100">
        <f t="shared" si="3"/>
        <v>0</v>
      </c>
      <c r="L28" s="101">
        <f t="shared" si="4"/>
        <v>0</v>
      </c>
      <c r="M28" s="76">
        <f t="shared" si="5"/>
        <v>0.70000000000000018</v>
      </c>
      <c r="N28" s="102">
        <v>9.49</v>
      </c>
      <c r="O28" s="72">
        <f t="shared" si="6"/>
        <v>0.87512300000000021</v>
      </c>
      <c r="P28" s="72">
        <f t="shared" si="7"/>
        <v>8.5332999999999992E-2</v>
      </c>
      <c r="Q28" s="91">
        <f t="shared" si="8"/>
        <v>0.9604560000000002</v>
      </c>
      <c r="R28" s="40"/>
    </row>
    <row r="29" spans="1:18" s="15" customFormat="1" ht="11.25" x14ac:dyDescent="0.2">
      <c r="A29" s="88">
        <v>40623</v>
      </c>
      <c r="B29" s="70">
        <v>12.516999999999999</v>
      </c>
      <c r="C29" s="95">
        <f t="shared" si="0"/>
        <v>11.554568</v>
      </c>
      <c r="D29" s="112">
        <v>2.1</v>
      </c>
      <c r="E29" s="112">
        <v>1.4</v>
      </c>
      <c r="F29" s="105">
        <v>178.26499999999999</v>
      </c>
      <c r="G29" s="104">
        <f t="shared" si="1"/>
        <v>0.17826499999999998</v>
      </c>
      <c r="H29" s="105">
        <v>84.167000000000002</v>
      </c>
      <c r="I29" s="104">
        <f t="shared" si="2"/>
        <v>8.4167000000000006E-2</v>
      </c>
      <c r="J29" s="105">
        <v>0</v>
      </c>
      <c r="K29" s="100">
        <f t="shared" si="3"/>
        <v>0</v>
      </c>
      <c r="L29" s="101">
        <f t="shared" si="4"/>
        <v>0</v>
      </c>
      <c r="M29" s="76">
        <f t="shared" si="5"/>
        <v>0.70000000000000018</v>
      </c>
      <c r="N29" s="102">
        <v>9.9600000000000009</v>
      </c>
      <c r="O29" s="72">
        <f t="shared" si="6"/>
        <v>0.87826500000000018</v>
      </c>
      <c r="P29" s="72">
        <f t="shared" si="7"/>
        <v>8.4167000000000006E-2</v>
      </c>
      <c r="Q29" s="91">
        <f t="shared" si="8"/>
        <v>0.96243200000000018</v>
      </c>
      <c r="R29" s="40"/>
    </row>
    <row r="30" spans="1:18" s="15" customFormat="1" ht="11.25" x14ac:dyDescent="0.2">
      <c r="A30" s="88">
        <v>40624</v>
      </c>
      <c r="B30" s="70">
        <v>12.083</v>
      </c>
      <c r="C30" s="95">
        <f t="shared" si="0"/>
        <v>11.136771</v>
      </c>
      <c r="D30" s="112">
        <v>2.1</v>
      </c>
      <c r="E30" s="112">
        <v>1.4</v>
      </c>
      <c r="F30" s="106">
        <v>172.72900000000001</v>
      </c>
      <c r="G30" s="104">
        <f t="shared" si="1"/>
        <v>0.17272900000000002</v>
      </c>
      <c r="H30" s="106">
        <v>73.5</v>
      </c>
      <c r="I30" s="104">
        <f t="shared" si="2"/>
        <v>7.3499999999999996E-2</v>
      </c>
      <c r="J30" s="106">
        <v>0</v>
      </c>
      <c r="K30" s="100">
        <f t="shared" si="3"/>
        <v>0</v>
      </c>
      <c r="L30" s="101">
        <f t="shared" si="4"/>
        <v>0</v>
      </c>
      <c r="M30" s="76">
        <f t="shared" si="5"/>
        <v>0.70000000000000018</v>
      </c>
      <c r="N30" s="102">
        <v>10.050000000000001</v>
      </c>
      <c r="O30" s="72">
        <f t="shared" si="6"/>
        <v>0.8727290000000002</v>
      </c>
      <c r="P30" s="72">
        <f t="shared" si="7"/>
        <v>7.3499999999999996E-2</v>
      </c>
      <c r="Q30" s="91">
        <f t="shared" si="8"/>
        <v>0.94622900000000021</v>
      </c>
      <c r="R30" s="40"/>
    </row>
    <row r="31" spans="1:18" s="15" customFormat="1" ht="11.25" x14ac:dyDescent="0.2">
      <c r="A31" s="88">
        <v>40625</v>
      </c>
      <c r="B31" s="70">
        <v>12.202</v>
      </c>
      <c r="C31" s="95">
        <f t="shared" si="0"/>
        <v>11.261064000000001</v>
      </c>
      <c r="D31" s="112">
        <v>2.1</v>
      </c>
      <c r="E31" s="112">
        <v>1.4</v>
      </c>
      <c r="F31" s="105">
        <v>173.10300000000001</v>
      </c>
      <c r="G31" s="104">
        <f t="shared" si="1"/>
        <v>0.17310300000000001</v>
      </c>
      <c r="H31" s="105">
        <v>67.832999999999998</v>
      </c>
      <c r="I31" s="104">
        <f t="shared" si="2"/>
        <v>6.7833000000000004E-2</v>
      </c>
      <c r="J31" s="105">
        <v>0</v>
      </c>
      <c r="K31" s="100">
        <f t="shared" si="3"/>
        <v>0</v>
      </c>
      <c r="L31" s="101">
        <f t="shared" si="4"/>
        <v>0</v>
      </c>
      <c r="M31" s="76">
        <f t="shared" si="5"/>
        <v>0.70000000000000018</v>
      </c>
      <c r="N31" s="102">
        <v>9.6999999999999993</v>
      </c>
      <c r="O31" s="72">
        <f t="shared" si="6"/>
        <v>0.87310300000000018</v>
      </c>
      <c r="P31" s="72">
        <f t="shared" si="7"/>
        <v>6.7833000000000004E-2</v>
      </c>
      <c r="Q31" s="91">
        <f t="shared" si="8"/>
        <v>0.94093600000000022</v>
      </c>
      <c r="R31" s="40"/>
    </row>
    <row r="32" spans="1:18" s="15" customFormat="1" ht="11.25" x14ac:dyDescent="0.2">
      <c r="A32" s="88">
        <v>40626</v>
      </c>
      <c r="B32" s="70">
        <v>11.39</v>
      </c>
      <c r="C32" s="95">
        <f t="shared" si="0"/>
        <v>10.460128999999998</v>
      </c>
      <c r="D32" s="112">
        <v>2.1</v>
      </c>
      <c r="E32" s="112">
        <v>1.4</v>
      </c>
      <c r="F32" s="106">
        <v>159.03800000000001</v>
      </c>
      <c r="G32" s="104">
        <f t="shared" si="1"/>
        <v>0.15903800000000001</v>
      </c>
      <c r="H32" s="106">
        <v>70.832999999999998</v>
      </c>
      <c r="I32" s="104">
        <f t="shared" si="2"/>
        <v>7.0832999999999993E-2</v>
      </c>
      <c r="J32" s="106">
        <v>0</v>
      </c>
      <c r="K32" s="100">
        <f t="shared" si="3"/>
        <v>0</v>
      </c>
      <c r="L32" s="101">
        <f t="shared" si="4"/>
        <v>0</v>
      </c>
      <c r="M32" s="76">
        <f t="shared" si="5"/>
        <v>0.70000000000000018</v>
      </c>
      <c r="N32" s="102">
        <v>10.11</v>
      </c>
      <c r="O32" s="72">
        <f t="shared" si="6"/>
        <v>0.85903800000000019</v>
      </c>
      <c r="P32" s="72">
        <f t="shared" si="7"/>
        <v>7.0832999999999993E-2</v>
      </c>
      <c r="Q32" s="91">
        <f t="shared" si="8"/>
        <v>0.92987100000000023</v>
      </c>
      <c r="R32" s="40"/>
    </row>
    <row r="33" spans="1:19" s="15" customFormat="1" ht="11.25" x14ac:dyDescent="0.2">
      <c r="A33" s="88">
        <v>40627</v>
      </c>
      <c r="B33" s="70">
        <v>11.189</v>
      </c>
      <c r="C33" s="95">
        <f t="shared" si="0"/>
        <v>10.248415999999999</v>
      </c>
      <c r="D33" s="112">
        <v>2.1</v>
      </c>
      <c r="E33" s="112">
        <v>1.4</v>
      </c>
      <c r="F33" s="105">
        <v>167.417</v>
      </c>
      <c r="G33" s="104">
        <f t="shared" si="1"/>
        <v>0.16741700000000001</v>
      </c>
      <c r="H33" s="105">
        <v>73.167000000000002</v>
      </c>
      <c r="I33" s="104">
        <f t="shared" si="2"/>
        <v>7.3166999999999996E-2</v>
      </c>
      <c r="J33" s="105">
        <v>0</v>
      </c>
      <c r="K33" s="100">
        <f t="shared" si="3"/>
        <v>0</v>
      </c>
      <c r="L33" s="101">
        <f t="shared" si="4"/>
        <v>0</v>
      </c>
      <c r="M33" s="76">
        <f t="shared" si="5"/>
        <v>0.70000000000000018</v>
      </c>
      <c r="N33" s="102">
        <v>9.42</v>
      </c>
      <c r="O33" s="72">
        <f t="shared" si="6"/>
        <v>0.86741700000000022</v>
      </c>
      <c r="P33" s="72">
        <f t="shared" si="7"/>
        <v>7.3166999999999996E-2</v>
      </c>
      <c r="Q33" s="91">
        <f t="shared" si="8"/>
        <v>0.9405840000000002</v>
      </c>
      <c r="R33" s="40"/>
    </row>
    <row r="34" spans="1:19" s="15" customFormat="1" ht="11.25" x14ac:dyDescent="0.2">
      <c r="A34" s="88">
        <v>40628</v>
      </c>
      <c r="B34" s="70">
        <v>10.356999999999999</v>
      </c>
      <c r="C34" s="95">
        <f t="shared" si="0"/>
        <v>9.425218000000001</v>
      </c>
      <c r="D34" s="112">
        <v>2.1</v>
      </c>
      <c r="E34" s="112">
        <v>1.4</v>
      </c>
      <c r="F34" s="106">
        <v>161.28200000000001</v>
      </c>
      <c r="G34" s="104">
        <f t="shared" si="1"/>
        <v>0.16128200000000001</v>
      </c>
      <c r="H34" s="106">
        <v>70.5</v>
      </c>
      <c r="I34" s="104">
        <f t="shared" si="2"/>
        <v>7.0499999999999993E-2</v>
      </c>
      <c r="J34" s="106">
        <v>0</v>
      </c>
      <c r="K34" s="100">
        <f t="shared" si="3"/>
        <v>0</v>
      </c>
      <c r="L34" s="101">
        <f t="shared" si="4"/>
        <v>0</v>
      </c>
      <c r="M34" s="76">
        <f t="shared" si="5"/>
        <v>0.70000000000000018</v>
      </c>
      <c r="N34" s="102">
        <v>9.06</v>
      </c>
      <c r="O34" s="72">
        <f t="shared" si="6"/>
        <v>0.86128200000000021</v>
      </c>
      <c r="P34" s="72">
        <f t="shared" si="7"/>
        <v>7.0499999999999993E-2</v>
      </c>
      <c r="Q34" s="91">
        <f t="shared" si="8"/>
        <v>0.93178200000000022</v>
      </c>
      <c r="R34" s="40"/>
    </row>
    <row r="35" spans="1:19" s="15" customFormat="1" ht="11.25" x14ac:dyDescent="0.2">
      <c r="A35" s="88">
        <v>40629</v>
      </c>
      <c r="B35" s="70">
        <v>11.034000000000001</v>
      </c>
      <c r="C35" s="95">
        <f t="shared" si="0"/>
        <v>10.100573000000001</v>
      </c>
      <c r="D35" s="112">
        <v>2.1</v>
      </c>
      <c r="E35" s="112">
        <v>1.4</v>
      </c>
      <c r="F35" s="105">
        <v>166.59399999999999</v>
      </c>
      <c r="G35" s="104">
        <f t="shared" si="1"/>
        <v>0.16659399999999999</v>
      </c>
      <c r="H35" s="105">
        <v>66.832999999999998</v>
      </c>
      <c r="I35" s="104">
        <f t="shared" si="2"/>
        <v>6.6833000000000004E-2</v>
      </c>
      <c r="J35" s="105">
        <v>0</v>
      </c>
      <c r="K35" s="100">
        <f t="shared" si="3"/>
        <v>0</v>
      </c>
      <c r="L35" s="101">
        <f t="shared" si="4"/>
        <v>0</v>
      </c>
      <c r="M35" s="76">
        <f t="shared" si="5"/>
        <v>0.70000000000000018</v>
      </c>
      <c r="N35" s="102">
        <v>9.61</v>
      </c>
      <c r="O35" s="72">
        <f t="shared" si="6"/>
        <v>0.8665940000000002</v>
      </c>
      <c r="P35" s="72">
        <f t="shared" si="7"/>
        <v>6.6833000000000004E-2</v>
      </c>
      <c r="Q35" s="91">
        <f t="shared" si="8"/>
        <v>0.93342700000000023</v>
      </c>
      <c r="R35" s="40"/>
    </row>
    <row r="36" spans="1:19" s="15" customFormat="1" ht="11.25" x14ac:dyDescent="0.2">
      <c r="A36" s="88">
        <v>40630</v>
      </c>
      <c r="B36" s="70">
        <v>11.895</v>
      </c>
      <c r="C36" s="95">
        <f>B36-G36-I36-M36</f>
        <v>10.954549</v>
      </c>
      <c r="D36" s="112">
        <v>2.1</v>
      </c>
      <c r="E36" s="112">
        <v>1.4</v>
      </c>
      <c r="F36" s="106">
        <v>167.11799999999999</v>
      </c>
      <c r="G36" s="104">
        <f t="shared" si="1"/>
        <v>0.16711799999999999</v>
      </c>
      <c r="H36" s="106">
        <v>73.332999999999998</v>
      </c>
      <c r="I36" s="104">
        <f t="shared" si="2"/>
        <v>7.3332999999999995E-2</v>
      </c>
      <c r="J36" s="106">
        <v>0</v>
      </c>
      <c r="K36" s="100">
        <f t="shared" si="3"/>
        <v>0</v>
      </c>
      <c r="L36" s="101">
        <f t="shared" si="4"/>
        <v>0</v>
      </c>
      <c r="M36" s="76">
        <f>D36-E36</f>
        <v>0.70000000000000018</v>
      </c>
      <c r="N36" s="102">
        <v>9.73</v>
      </c>
      <c r="O36" s="72">
        <f>G36+L36+M36</f>
        <v>0.86711800000000017</v>
      </c>
      <c r="P36" s="72">
        <f t="shared" si="7"/>
        <v>7.3332999999999995E-2</v>
      </c>
      <c r="Q36" s="91">
        <f t="shared" si="8"/>
        <v>0.94045100000000015</v>
      </c>
      <c r="R36" s="40"/>
    </row>
    <row r="37" spans="1:19" s="15" customFormat="1" ht="11.25" x14ac:dyDescent="0.2">
      <c r="A37" s="88">
        <v>40631</v>
      </c>
      <c r="B37" s="70">
        <v>11.930999999999999</v>
      </c>
      <c r="C37" s="95">
        <f>B37-G37-I37-M37</f>
        <v>10.984262999999999</v>
      </c>
      <c r="D37" s="112">
        <v>2.1</v>
      </c>
      <c r="E37" s="112">
        <v>1.4</v>
      </c>
      <c r="F37" s="105">
        <v>166.07</v>
      </c>
      <c r="G37" s="104">
        <f t="shared" si="1"/>
        <v>0.16607</v>
      </c>
      <c r="H37" s="105">
        <v>80.667000000000002</v>
      </c>
      <c r="I37" s="104">
        <f t="shared" si="2"/>
        <v>8.0667000000000003E-2</v>
      </c>
      <c r="J37" s="105">
        <v>0</v>
      </c>
      <c r="K37" s="100">
        <f t="shared" si="3"/>
        <v>0</v>
      </c>
      <c r="L37" s="101">
        <f t="shared" si="4"/>
        <v>0</v>
      </c>
      <c r="M37" s="76">
        <f>D37-E37</f>
        <v>0.70000000000000018</v>
      </c>
      <c r="N37" s="102">
        <v>9.49</v>
      </c>
      <c r="O37" s="72">
        <f>G37+L37+M37</f>
        <v>0.86607000000000012</v>
      </c>
      <c r="P37" s="72">
        <f t="shared" si="7"/>
        <v>8.0667000000000003E-2</v>
      </c>
      <c r="Q37" s="91">
        <f t="shared" si="8"/>
        <v>0.94673700000000016</v>
      </c>
      <c r="R37" s="40"/>
    </row>
    <row r="38" spans="1:19" s="15" customFormat="1" ht="11.25" x14ac:dyDescent="0.2">
      <c r="A38" s="88">
        <v>40632</v>
      </c>
      <c r="B38" s="70">
        <v>11.595000000000001</v>
      </c>
      <c r="C38" s="95">
        <f>B38-G38-I38-M38</f>
        <v>10.654722</v>
      </c>
      <c r="D38" s="112">
        <v>2.1</v>
      </c>
      <c r="E38" s="112">
        <v>1.4</v>
      </c>
      <c r="F38" s="106">
        <v>162.77799999999999</v>
      </c>
      <c r="G38" s="104">
        <f t="shared" si="1"/>
        <v>0.16277799999999998</v>
      </c>
      <c r="H38" s="106">
        <v>77.5</v>
      </c>
      <c r="I38" s="104">
        <f t="shared" si="2"/>
        <v>7.7499999999999999E-2</v>
      </c>
      <c r="J38" s="106">
        <v>0</v>
      </c>
      <c r="K38" s="100">
        <f t="shared" si="3"/>
        <v>0</v>
      </c>
      <c r="L38" s="101">
        <f t="shared" si="4"/>
        <v>0</v>
      </c>
      <c r="M38" s="76">
        <f>D38-E38</f>
        <v>0.70000000000000018</v>
      </c>
      <c r="N38" s="102">
        <v>11.15</v>
      </c>
      <c r="O38" s="72">
        <f>G38+L38+M38</f>
        <v>0.86277800000000016</v>
      </c>
      <c r="P38" s="72">
        <f t="shared" si="7"/>
        <v>7.7499999999999999E-2</v>
      </c>
      <c r="Q38" s="91">
        <f t="shared" si="8"/>
        <v>0.94027800000000017</v>
      </c>
      <c r="R38" s="40"/>
    </row>
    <row r="39" spans="1:19" s="15" customFormat="1" ht="11.25" x14ac:dyDescent="0.2">
      <c r="A39" s="88">
        <v>40633</v>
      </c>
      <c r="B39" s="70">
        <v>11.173999999999999</v>
      </c>
      <c r="C39" s="95">
        <f t="shared" si="0"/>
        <v>10.229613000000001</v>
      </c>
      <c r="D39" s="112">
        <v>2.1</v>
      </c>
      <c r="E39" s="112">
        <v>1.4</v>
      </c>
      <c r="F39" s="105">
        <v>162.554</v>
      </c>
      <c r="G39" s="104">
        <f t="shared" si="1"/>
        <v>0.162554</v>
      </c>
      <c r="H39" s="105">
        <v>81.832999999999998</v>
      </c>
      <c r="I39" s="104">
        <f t="shared" si="2"/>
        <v>8.1833000000000003E-2</v>
      </c>
      <c r="J39" s="105">
        <v>0</v>
      </c>
      <c r="K39" s="100">
        <f t="shared" si="3"/>
        <v>0</v>
      </c>
      <c r="L39" s="101">
        <f t="shared" si="4"/>
        <v>0</v>
      </c>
      <c r="M39" s="76">
        <f t="shared" si="5"/>
        <v>0.70000000000000018</v>
      </c>
      <c r="N39" s="102">
        <v>11.5</v>
      </c>
      <c r="O39" s="72">
        <f t="shared" si="6"/>
        <v>0.86255400000000015</v>
      </c>
      <c r="P39" s="72">
        <f t="shared" si="7"/>
        <v>8.1833000000000003E-2</v>
      </c>
      <c r="Q39" s="91">
        <f t="shared" si="8"/>
        <v>0.9443870000000002</v>
      </c>
      <c r="R39" s="40"/>
    </row>
    <row r="40" spans="1:19" s="15" customFormat="1" ht="11.25" x14ac:dyDescent="0.2">
      <c r="A40" s="35"/>
      <c r="B40" s="66"/>
      <c r="C40" s="10"/>
      <c r="D40" s="10"/>
      <c r="E40" s="13"/>
      <c r="F40" s="10"/>
      <c r="G40" s="115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11.25" x14ac:dyDescent="0.2">
      <c r="A41" s="35"/>
      <c r="B41" s="66"/>
      <c r="C41" s="10"/>
      <c r="D41" s="10"/>
      <c r="E41" s="13"/>
      <c r="F41" s="10"/>
      <c r="G41" s="10"/>
      <c r="H41" s="36"/>
      <c r="I41" s="36"/>
      <c r="J41" s="36"/>
      <c r="K41" s="36"/>
      <c r="L41" s="10"/>
      <c r="M41" s="13"/>
      <c r="N41" s="13"/>
      <c r="O41" s="11"/>
      <c r="P41" s="11"/>
      <c r="Q41" s="11"/>
      <c r="R41" s="11"/>
      <c r="S41" s="27"/>
    </row>
    <row r="42" spans="1:19" s="15" customFormat="1" ht="13.5" x14ac:dyDescent="0.2">
      <c r="A42" s="78" t="s">
        <v>33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3.5" x14ac:dyDescent="0.2">
      <c r="A43" s="78" t="s">
        <v>34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3.5" x14ac:dyDescent="0.2">
      <c r="A44" s="78" t="s">
        <v>35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3.5" x14ac:dyDescent="0.2">
      <c r="A45" s="84" t="s">
        <v>36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3.5" x14ac:dyDescent="0.2">
      <c r="A46" s="84" t="s">
        <v>37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3.5" x14ac:dyDescent="0.2">
      <c r="A47" s="84" t="s">
        <v>38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3.5" x14ac:dyDescent="0.2">
      <c r="A48" s="84" t="s">
        <v>39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3.5" x14ac:dyDescent="0.2">
      <c r="A49" s="84" t="s">
        <v>40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15" customFormat="1" ht="13.5" x14ac:dyDescent="0.2">
      <c r="A50" s="84" t="s">
        <v>41</v>
      </c>
      <c r="B50" s="79"/>
      <c r="C50" s="80"/>
      <c r="D50" s="80"/>
      <c r="E50" s="81"/>
      <c r="F50" s="80"/>
      <c r="G50" s="80"/>
      <c r="H50" s="82"/>
      <c r="I50" s="82"/>
      <c r="J50" s="82"/>
      <c r="K50" s="82"/>
      <c r="L50" s="80"/>
      <c r="M50" s="81"/>
      <c r="N50" s="81"/>
      <c r="O50" s="83"/>
      <c r="P50" s="83"/>
      <c r="Q50" s="11"/>
      <c r="R50" s="11"/>
      <c r="S50" s="27"/>
    </row>
    <row r="51" spans="1:19" s="5" customFormat="1" ht="13.5" x14ac:dyDescent="0.2">
      <c r="A51" s="78" t="s">
        <v>42</v>
      </c>
      <c r="B51" s="85"/>
      <c r="C51" s="80"/>
      <c r="D51" s="80"/>
      <c r="E51" s="81"/>
      <c r="F51" s="80"/>
      <c r="G51" s="80"/>
      <c r="H51" s="80"/>
      <c r="I51" s="80"/>
      <c r="J51" s="80"/>
      <c r="K51" s="80"/>
      <c r="L51" s="80"/>
      <c r="M51" s="86"/>
      <c r="N51" s="81"/>
      <c r="O51" s="83"/>
      <c r="P51" s="87"/>
      <c r="Q51" s="14"/>
      <c r="R51" s="14"/>
      <c r="S51" s="14"/>
    </row>
    <row r="52" spans="1:19" s="15" customFormat="1" ht="13.5" x14ac:dyDescent="0.2">
      <c r="A52" s="78" t="s">
        <v>43</v>
      </c>
      <c r="B52" s="79"/>
      <c r="C52" s="80"/>
      <c r="D52" s="80"/>
      <c r="E52" s="81"/>
      <c r="F52" s="80"/>
      <c r="G52" s="80"/>
      <c r="H52" s="82"/>
      <c r="I52" s="82"/>
      <c r="J52" s="82"/>
      <c r="K52" s="82"/>
      <c r="L52" s="80"/>
      <c r="M52" s="81"/>
      <c r="N52" s="81"/>
      <c r="O52" s="83"/>
      <c r="P52" s="83"/>
      <c r="Q52" s="11"/>
      <c r="R52" s="11"/>
      <c r="S52" s="27"/>
    </row>
    <row r="53" spans="1:19" s="5" customFormat="1" ht="13.5" x14ac:dyDescent="0.2">
      <c r="A53" s="84" t="s">
        <v>44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3.5" x14ac:dyDescent="0.2">
      <c r="A54" s="78" t="s">
        <v>45</v>
      </c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3.5" x14ac:dyDescent="0.2">
      <c r="A55" s="78"/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" x14ac:dyDescent="0.2">
      <c r="A56" s="84" t="s">
        <v>24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2" x14ac:dyDescent="0.2">
      <c r="A57" s="84" t="s">
        <v>25</v>
      </c>
      <c r="B57" s="85"/>
      <c r="C57" s="80"/>
      <c r="D57" s="80"/>
      <c r="E57" s="81"/>
      <c r="F57" s="80"/>
      <c r="G57" s="80"/>
      <c r="H57" s="80"/>
      <c r="I57" s="80"/>
      <c r="J57" s="80"/>
      <c r="K57" s="80"/>
      <c r="L57" s="80"/>
      <c r="M57" s="86"/>
      <c r="N57" s="81"/>
      <c r="O57" s="83"/>
      <c r="P57" s="87"/>
      <c r="Q57" s="14"/>
      <c r="R57" s="14"/>
      <c r="S57" s="14"/>
    </row>
    <row r="58" spans="1:19" s="5" customFormat="1" ht="14.25" x14ac:dyDescent="0.2">
      <c r="A58" s="51"/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1.25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B60" s="67"/>
      <c r="C60" s="10"/>
      <c r="D60" s="10"/>
      <c r="E60" s="13"/>
      <c r="F60" s="10"/>
      <c r="G60" s="10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10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7"/>
      <c r="G62" s="17"/>
      <c r="H62" s="10"/>
      <c r="I62" s="10"/>
      <c r="J62" s="10"/>
      <c r="K62" s="10"/>
      <c r="L62" s="4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32"/>
      <c r="B63" s="67"/>
      <c r="C63" s="10"/>
      <c r="D63" s="10"/>
      <c r="E63" s="13"/>
      <c r="F63" s="10"/>
      <c r="G63" s="10"/>
      <c r="H63" s="10"/>
      <c r="I63" s="10"/>
      <c r="J63" s="10"/>
      <c r="K63" s="10"/>
      <c r="M63" s="12"/>
      <c r="N63" s="13"/>
      <c r="O63" s="11"/>
      <c r="P63" s="14"/>
      <c r="Q63" s="14"/>
      <c r="R63" s="14"/>
      <c r="S63" s="14"/>
    </row>
    <row r="64" spans="1:19" s="5" customFormat="1" ht="11.25" x14ac:dyDescent="0.2">
      <c r="A64" s="18"/>
      <c r="B64" s="68"/>
      <c r="C64" s="4"/>
      <c r="D64" s="4"/>
      <c r="E64" s="4"/>
      <c r="F64" s="4"/>
      <c r="G64" s="4"/>
      <c r="H64" s="4"/>
      <c r="I64" s="4"/>
      <c r="J64" s="4"/>
      <c r="K64" s="4"/>
      <c r="M64" s="12"/>
      <c r="N64" s="4"/>
      <c r="O64" s="4"/>
      <c r="P64" s="23"/>
      <c r="Q64" s="23"/>
      <c r="R64" s="23"/>
      <c r="S64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A9" sqref="A9:Q38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3.7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3.7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3.75" customHeight="1" thickBot="1" x14ac:dyDescent="0.25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12" hidden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1.25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8"/>
      <c r="D8" s="413"/>
      <c r="E8" s="413"/>
      <c r="F8" s="414"/>
      <c r="G8" s="414"/>
      <c r="H8" s="408"/>
      <c r="I8" s="408"/>
      <c r="J8" s="408"/>
      <c r="K8" s="408"/>
      <c r="L8" s="415"/>
      <c r="M8" s="412"/>
      <c r="N8" s="414"/>
      <c r="O8" s="408"/>
      <c r="P8" s="408"/>
      <c r="Q8" s="408"/>
      <c r="R8" s="42"/>
    </row>
    <row r="9" spans="1:19" s="15" customFormat="1" ht="11.25" x14ac:dyDescent="0.2">
      <c r="A9" s="141">
        <v>40634</v>
      </c>
      <c r="B9" s="125">
        <v>11.441000000000001</v>
      </c>
      <c r="C9" s="94">
        <f>B9-G9-I9-M9</f>
        <v>10.402799000000002</v>
      </c>
      <c r="D9" s="109">
        <v>2.4</v>
      </c>
      <c r="E9" s="109">
        <v>1.6</v>
      </c>
      <c r="F9" s="126">
        <v>156.86799999999999</v>
      </c>
      <c r="G9" s="118">
        <f>F9/1000</f>
        <v>0.15686800000000001</v>
      </c>
      <c r="H9" s="126">
        <v>81.332999999999998</v>
      </c>
      <c r="I9" s="118">
        <f>H9/1000</f>
        <v>8.1333000000000003E-2</v>
      </c>
      <c r="J9" s="126">
        <v>0</v>
      </c>
      <c r="K9" s="119">
        <f>J9/1000</f>
        <v>0</v>
      </c>
      <c r="L9" s="120">
        <f>K9*0.05</f>
        <v>0</v>
      </c>
      <c r="M9" s="121">
        <f>D9-E9</f>
        <v>0.79999999999999982</v>
      </c>
      <c r="N9" s="73">
        <v>11.55</v>
      </c>
      <c r="O9" s="142">
        <f>G9+L9+M9</f>
        <v>0.95686799999999983</v>
      </c>
      <c r="P9" s="142">
        <f>I9+K9-L9</f>
        <v>8.1333000000000003E-2</v>
      </c>
      <c r="Q9" s="143">
        <f>O9+P9</f>
        <v>1.0382009999999999</v>
      </c>
      <c r="R9" s="40"/>
    </row>
    <row r="10" spans="1:19" s="15" customFormat="1" ht="11.25" x14ac:dyDescent="0.2">
      <c r="A10" s="141">
        <v>40635</v>
      </c>
      <c r="B10" s="125">
        <v>10.601000000000001</v>
      </c>
      <c r="C10" s="95">
        <f t="shared" ref="C10:C35" si="0">B10-G10-I10-M10</f>
        <v>9.5589460000000024</v>
      </c>
      <c r="D10" s="109">
        <v>2.4</v>
      </c>
      <c r="E10" s="109">
        <v>1.6</v>
      </c>
      <c r="F10" s="127">
        <v>162.554</v>
      </c>
      <c r="G10" s="116">
        <f t="shared" ref="G10:G38" si="1">F10/1000</f>
        <v>0.162554</v>
      </c>
      <c r="H10" s="127">
        <v>79.5</v>
      </c>
      <c r="I10" s="116">
        <f t="shared" ref="I10:I38" si="2">H10/1000</f>
        <v>7.9500000000000001E-2</v>
      </c>
      <c r="J10" s="127">
        <v>0</v>
      </c>
      <c r="K10" s="95">
        <f t="shared" ref="K10:K38" si="3">J10/1000</f>
        <v>0</v>
      </c>
      <c r="L10" s="123">
        <f t="shared" ref="L10:L38" si="4">K10*0.05</f>
        <v>0</v>
      </c>
      <c r="M10" s="124">
        <f t="shared" ref="M10:M35" si="5">D10-E10</f>
        <v>0.79999999999999982</v>
      </c>
      <c r="N10" s="73">
        <v>10.56</v>
      </c>
      <c r="O10" s="144">
        <f t="shared" ref="O10:O35" si="6">G10+L10+M10</f>
        <v>0.9625539999999998</v>
      </c>
      <c r="P10" s="144">
        <f t="shared" ref="P10:P38" si="7">I10+K10-L10</f>
        <v>7.9500000000000001E-2</v>
      </c>
      <c r="Q10" s="145">
        <f>O10+P10</f>
        <v>1.0420539999999998</v>
      </c>
      <c r="R10" s="40"/>
    </row>
    <row r="11" spans="1:19" s="15" customFormat="1" ht="11.25" x14ac:dyDescent="0.2">
      <c r="A11" s="141">
        <v>40636</v>
      </c>
      <c r="B11" s="125">
        <v>11.587999999999999</v>
      </c>
      <c r="C11" s="95">
        <f t="shared" si="0"/>
        <v>10.536270999999999</v>
      </c>
      <c r="D11" s="109">
        <v>2.4</v>
      </c>
      <c r="E11" s="109">
        <v>1.6</v>
      </c>
      <c r="F11" s="126">
        <v>172.72900000000001</v>
      </c>
      <c r="G11" s="116">
        <f t="shared" si="1"/>
        <v>0.17272900000000002</v>
      </c>
      <c r="H11" s="126">
        <v>79</v>
      </c>
      <c r="I11" s="116">
        <f t="shared" si="2"/>
        <v>7.9000000000000001E-2</v>
      </c>
      <c r="J11" s="126">
        <v>0</v>
      </c>
      <c r="K11" s="95">
        <f t="shared" si="3"/>
        <v>0</v>
      </c>
      <c r="L11" s="123">
        <f t="shared" si="4"/>
        <v>0</v>
      </c>
      <c r="M11" s="124">
        <f t="shared" si="5"/>
        <v>0.79999999999999982</v>
      </c>
      <c r="N11" s="73">
        <v>10.43</v>
      </c>
      <c r="O11" s="144">
        <f t="shared" si="6"/>
        <v>0.97272899999999984</v>
      </c>
      <c r="P11" s="144">
        <f t="shared" si="7"/>
        <v>7.9000000000000001E-2</v>
      </c>
      <c r="Q11" s="145">
        <f t="shared" ref="Q11:Q38" si="8">O11+P11</f>
        <v>1.0517289999999999</v>
      </c>
      <c r="R11" s="40"/>
    </row>
    <row r="12" spans="1:19" s="15" customFormat="1" ht="11.25" x14ac:dyDescent="0.2">
      <c r="A12" s="141">
        <v>40637</v>
      </c>
      <c r="B12" s="125">
        <v>12.648</v>
      </c>
      <c r="C12" s="95">
        <f t="shared" si="0"/>
        <v>11.592794999999999</v>
      </c>
      <c r="D12" s="109">
        <v>2.4</v>
      </c>
      <c r="E12" s="109">
        <v>1.6</v>
      </c>
      <c r="F12" s="127">
        <v>172.20500000000001</v>
      </c>
      <c r="G12" s="116">
        <f t="shared" si="1"/>
        <v>0.17220500000000002</v>
      </c>
      <c r="H12" s="127">
        <v>83</v>
      </c>
      <c r="I12" s="116">
        <f t="shared" si="2"/>
        <v>8.3000000000000004E-2</v>
      </c>
      <c r="J12" s="127">
        <v>0</v>
      </c>
      <c r="K12" s="95">
        <f t="shared" si="3"/>
        <v>0</v>
      </c>
      <c r="L12" s="123">
        <f t="shared" si="4"/>
        <v>0</v>
      </c>
      <c r="M12" s="124">
        <f t="shared" si="5"/>
        <v>0.79999999999999982</v>
      </c>
      <c r="N12" s="73">
        <v>11.05</v>
      </c>
      <c r="O12" s="144">
        <f t="shared" si="6"/>
        <v>0.97220499999999987</v>
      </c>
      <c r="P12" s="144">
        <f t="shared" si="7"/>
        <v>8.3000000000000004E-2</v>
      </c>
      <c r="Q12" s="145">
        <f t="shared" si="8"/>
        <v>1.0552049999999999</v>
      </c>
      <c r="R12" s="40"/>
    </row>
    <row r="13" spans="1:19" s="15" customFormat="1" ht="11.25" x14ac:dyDescent="0.2">
      <c r="A13" s="141">
        <v>40638</v>
      </c>
      <c r="B13" s="125">
        <v>11.034000000000001</v>
      </c>
      <c r="C13" s="95">
        <f t="shared" si="0"/>
        <v>10.069317000000002</v>
      </c>
      <c r="D13" s="109">
        <v>2.4</v>
      </c>
      <c r="E13" s="109">
        <v>1.6</v>
      </c>
      <c r="F13" s="126">
        <v>164.35</v>
      </c>
      <c r="G13" s="116">
        <f t="shared" si="1"/>
        <v>0.16435</v>
      </c>
      <c r="H13" s="126">
        <v>0.33300000000000002</v>
      </c>
      <c r="I13" s="116">
        <f t="shared" si="2"/>
        <v>3.3300000000000002E-4</v>
      </c>
      <c r="J13" s="126">
        <v>0</v>
      </c>
      <c r="K13" s="95">
        <f t="shared" si="3"/>
        <v>0</v>
      </c>
      <c r="L13" s="123">
        <f t="shared" si="4"/>
        <v>0</v>
      </c>
      <c r="M13" s="124">
        <f t="shared" si="5"/>
        <v>0.79999999999999982</v>
      </c>
      <c r="N13" s="73">
        <v>12.26</v>
      </c>
      <c r="O13" s="144">
        <f t="shared" si="6"/>
        <v>0.96434999999999982</v>
      </c>
      <c r="P13" s="144">
        <f t="shared" si="7"/>
        <v>3.3300000000000002E-4</v>
      </c>
      <c r="Q13" s="145">
        <f t="shared" si="8"/>
        <v>0.96468299999999985</v>
      </c>
      <c r="R13" s="40"/>
    </row>
    <row r="14" spans="1:19" s="15" customFormat="1" ht="11.25" x14ac:dyDescent="0.2">
      <c r="A14" s="141">
        <v>40639</v>
      </c>
      <c r="B14" s="125">
        <v>12.263</v>
      </c>
      <c r="C14" s="95">
        <f t="shared" si="0"/>
        <v>11.244876999999999</v>
      </c>
      <c r="D14" s="109">
        <v>2.4</v>
      </c>
      <c r="E14" s="109">
        <v>1.6</v>
      </c>
      <c r="F14" s="127">
        <v>161.95599999999999</v>
      </c>
      <c r="G14" s="116">
        <f t="shared" si="1"/>
        <v>0.16195599999999999</v>
      </c>
      <c r="H14" s="127">
        <v>56.167000000000002</v>
      </c>
      <c r="I14" s="116">
        <f t="shared" si="2"/>
        <v>5.6167000000000002E-2</v>
      </c>
      <c r="J14" s="127">
        <v>0</v>
      </c>
      <c r="K14" s="95">
        <f t="shared" si="3"/>
        <v>0</v>
      </c>
      <c r="L14" s="123">
        <f t="shared" si="4"/>
        <v>0</v>
      </c>
      <c r="M14" s="124">
        <f t="shared" si="5"/>
        <v>0.79999999999999982</v>
      </c>
      <c r="N14" s="73">
        <v>10.95</v>
      </c>
      <c r="O14" s="144">
        <f t="shared" si="6"/>
        <v>0.96195599999999981</v>
      </c>
      <c r="P14" s="144">
        <f t="shared" si="7"/>
        <v>5.6167000000000002E-2</v>
      </c>
      <c r="Q14" s="145">
        <f t="shared" si="8"/>
        <v>1.0181229999999999</v>
      </c>
      <c r="R14" s="40"/>
    </row>
    <row r="15" spans="1:19" s="15" customFormat="1" ht="11.25" x14ac:dyDescent="0.2">
      <c r="A15" s="141">
        <v>40640</v>
      </c>
      <c r="B15" s="125">
        <v>11.619</v>
      </c>
      <c r="C15" s="95">
        <f t="shared" si="0"/>
        <v>10.541359</v>
      </c>
      <c r="D15" s="109">
        <v>2.4</v>
      </c>
      <c r="E15" s="109">
        <v>1.6</v>
      </c>
      <c r="F15" s="126">
        <v>167.64099999999999</v>
      </c>
      <c r="G15" s="116">
        <f t="shared" si="1"/>
        <v>0.16764099999999998</v>
      </c>
      <c r="H15" s="126">
        <v>110</v>
      </c>
      <c r="I15" s="116">
        <f t="shared" si="2"/>
        <v>0.11</v>
      </c>
      <c r="J15" s="126">
        <v>0</v>
      </c>
      <c r="K15" s="95">
        <f t="shared" si="3"/>
        <v>0</v>
      </c>
      <c r="L15" s="123">
        <f t="shared" si="4"/>
        <v>0</v>
      </c>
      <c r="M15" s="124">
        <f t="shared" si="5"/>
        <v>0.79999999999999982</v>
      </c>
      <c r="N15" s="73">
        <v>10.83</v>
      </c>
      <c r="O15" s="144">
        <f t="shared" si="6"/>
        <v>0.96764099999999975</v>
      </c>
      <c r="P15" s="144">
        <f t="shared" si="7"/>
        <v>0.11</v>
      </c>
      <c r="Q15" s="145">
        <f t="shared" si="8"/>
        <v>1.0776409999999998</v>
      </c>
      <c r="R15" s="40"/>
    </row>
    <row r="16" spans="1:19" s="15" customFormat="1" ht="11.25" x14ac:dyDescent="0.2">
      <c r="A16" s="141">
        <v>40641</v>
      </c>
      <c r="B16" s="125">
        <v>12.167</v>
      </c>
      <c r="C16" s="95">
        <f t="shared" si="0"/>
        <v>11.111439999999998</v>
      </c>
      <c r="D16" s="109">
        <v>2.4</v>
      </c>
      <c r="E16" s="109">
        <v>1.6</v>
      </c>
      <c r="F16" s="127">
        <v>163.227</v>
      </c>
      <c r="G16" s="116">
        <f t="shared" si="1"/>
        <v>0.16322700000000001</v>
      </c>
      <c r="H16" s="127">
        <v>92.332999999999998</v>
      </c>
      <c r="I16" s="116">
        <f t="shared" si="2"/>
        <v>9.2332999999999998E-2</v>
      </c>
      <c r="J16" s="127">
        <v>0</v>
      </c>
      <c r="K16" s="95">
        <f t="shared" si="3"/>
        <v>0</v>
      </c>
      <c r="L16" s="123">
        <f t="shared" si="4"/>
        <v>0</v>
      </c>
      <c r="M16" s="124">
        <f t="shared" si="5"/>
        <v>0.79999999999999982</v>
      </c>
      <c r="N16" s="73">
        <v>10.58</v>
      </c>
      <c r="O16" s="144">
        <f t="shared" si="6"/>
        <v>0.96322699999999983</v>
      </c>
      <c r="P16" s="144">
        <f t="shared" si="7"/>
        <v>9.2332999999999998E-2</v>
      </c>
      <c r="Q16" s="145">
        <f t="shared" si="8"/>
        <v>1.0555599999999998</v>
      </c>
      <c r="R16" s="40"/>
    </row>
    <row r="17" spans="1:18" s="15" customFormat="1" ht="11.25" x14ac:dyDescent="0.2">
      <c r="A17" s="141">
        <v>40642</v>
      </c>
      <c r="B17" s="125">
        <v>10.912000000000001</v>
      </c>
      <c r="C17" s="95">
        <f t="shared" si="0"/>
        <v>9.9010630000000006</v>
      </c>
      <c r="D17" s="109">
        <v>2.4</v>
      </c>
      <c r="E17" s="109">
        <v>1.6</v>
      </c>
      <c r="F17" s="126">
        <v>152.60400000000001</v>
      </c>
      <c r="G17" s="116">
        <f t="shared" si="1"/>
        <v>0.15260400000000002</v>
      </c>
      <c r="H17" s="126">
        <v>58.332999999999998</v>
      </c>
      <c r="I17" s="116">
        <f t="shared" si="2"/>
        <v>5.8332999999999996E-2</v>
      </c>
      <c r="J17" s="126">
        <v>0</v>
      </c>
      <c r="K17" s="95">
        <f t="shared" si="3"/>
        <v>0</v>
      </c>
      <c r="L17" s="123">
        <f t="shared" si="4"/>
        <v>0</v>
      </c>
      <c r="M17" s="124">
        <f t="shared" si="5"/>
        <v>0.79999999999999982</v>
      </c>
      <c r="N17" s="73">
        <v>10.46</v>
      </c>
      <c r="O17" s="144">
        <f t="shared" si="6"/>
        <v>0.95260399999999978</v>
      </c>
      <c r="P17" s="144">
        <f t="shared" si="7"/>
        <v>5.8332999999999996E-2</v>
      </c>
      <c r="Q17" s="145">
        <f t="shared" si="8"/>
        <v>1.0109369999999998</v>
      </c>
      <c r="R17" s="40"/>
    </row>
    <row r="18" spans="1:18" s="15" customFormat="1" ht="11.25" x14ac:dyDescent="0.2">
      <c r="A18" s="141">
        <v>40643</v>
      </c>
      <c r="B18" s="125">
        <v>10.885</v>
      </c>
      <c r="C18" s="95">
        <f t="shared" si="0"/>
        <v>9.8540880000000008</v>
      </c>
      <c r="D18" s="109">
        <v>2.4</v>
      </c>
      <c r="E18" s="109">
        <v>1.6</v>
      </c>
      <c r="F18" s="127">
        <v>172.57900000000001</v>
      </c>
      <c r="G18" s="116">
        <f t="shared" si="1"/>
        <v>0.17257900000000001</v>
      </c>
      <c r="H18" s="127">
        <v>58.332999999999998</v>
      </c>
      <c r="I18" s="116">
        <f t="shared" si="2"/>
        <v>5.8332999999999996E-2</v>
      </c>
      <c r="J18" s="127">
        <v>0</v>
      </c>
      <c r="K18" s="95">
        <f t="shared" si="3"/>
        <v>0</v>
      </c>
      <c r="L18" s="123">
        <f t="shared" si="4"/>
        <v>0</v>
      </c>
      <c r="M18" s="124">
        <f t="shared" si="5"/>
        <v>0.79999999999999982</v>
      </c>
      <c r="N18" s="73">
        <v>11.17</v>
      </c>
      <c r="O18" s="144">
        <f t="shared" si="6"/>
        <v>0.97257899999999986</v>
      </c>
      <c r="P18" s="144">
        <f t="shared" si="7"/>
        <v>5.8332999999999996E-2</v>
      </c>
      <c r="Q18" s="145">
        <f t="shared" si="8"/>
        <v>1.0309119999999998</v>
      </c>
      <c r="R18" s="40"/>
    </row>
    <row r="19" spans="1:18" s="15" customFormat="1" ht="11.25" x14ac:dyDescent="0.2">
      <c r="A19" s="141">
        <v>40644</v>
      </c>
      <c r="B19" s="125">
        <v>11.864000000000001</v>
      </c>
      <c r="C19" s="95">
        <f t="shared" si="0"/>
        <v>10.810502000000003</v>
      </c>
      <c r="D19" s="109">
        <v>2.4</v>
      </c>
      <c r="E19" s="109">
        <v>1.6</v>
      </c>
      <c r="F19" s="126">
        <v>171.83099999999999</v>
      </c>
      <c r="G19" s="116">
        <f t="shared" si="1"/>
        <v>0.17183099999999998</v>
      </c>
      <c r="H19" s="126">
        <v>81.667000000000002</v>
      </c>
      <c r="I19" s="116">
        <f t="shared" si="2"/>
        <v>8.1667000000000003E-2</v>
      </c>
      <c r="J19" s="126">
        <v>0</v>
      </c>
      <c r="K19" s="95">
        <f t="shared" si="3"/>
        <v>0</v>
      </c>
      <c r="L19" s="123">
        <f t="shared" si="4"/>
        <v>0</v>
      </c>
      <c r="M19" s="124">
        <f t="shared" si="5"/>
        <v>0.79999999999999982</v>
      </c>
      <c r="N19" s="73">
        <v>11.34</v>
      </c>
      <c r="O19" s="144">
        <f t="shared" si="6"/>
        <v>0.97183099999999978</v>
      </c>
      <c r="P19" s="144">
        <f t="shared" si="7"/>
        <v>8.1667000000000003E-2</v>
      </c>
      <c r="Q19" s="145">
        <f t="shared" si="8"/>
        <v>1.0534979999999998</v>
      </c>
      <c r="R19" s="40"/>
    </row>
    <row r="20" spans="1:18" s="15" customFormat="1" ht="11.25" x14ac:dyDescent="0.2">
      <c r="A20" s="141">
        <v>40645</v>
      </c>
      <c r="B20" s="125">
        <v>12.298999999999999</v>
      </c>
      <c r="C20" s="95">
        <f t="shared" si="0"/>
        <v>11.249766000000001</v>
      </c>
      <c r="D20" s="109">
        <v>2.4</v>
      </c>
      <c r="E20" s="109">
        <v>1.6</v>
      </c>
      <c r="F20" s="127">
        <v>163.90100000000001</v>
      </c>
      <c r="G20" s="116">
        <f t="shared" si="1"/>
        <v>0.16390100000000002</v>
      </c>
      <c r="H20" s="127">
        <v>85.332999999999998</v>
      </c>
      <c r="I20" s="116">
        <f t="shared" si="2"/>
        <v>8.5332999999999992E-2</v>
      </c>
      <c r="J20" s="127">
        <v>0</v>
      </c>
      <c r="K20" s="95">
        <f t="shared" si="3"/>
        <v>0</v>
      </c>
      <c r="L20" s="123">
        <f t="shared" si="4"/>
        <v>0</v>
      </c>
      <c r="M20" s="124">
        <f t="shared" si="5"/>
        <v>0.79999999999999982</v>
      </c>
      <c r="N20" s="73">
        <v>11.19</v>
      </c>
      <c r="O20" s="144">
        <f t="shared" si="6"/>
        <v>0.9639009999999999</v>
      </c>
      <c r="P20" s="144">
        <f t="shared" si="7"/>
        <v>8.5332999999999992E-2</v>
      </c>
      <c r="Q20" s="145">
        <f t="shared" si="8"/>
        <v>1.0492339999999998</v>
      </c>
      <c r="R20" s="40"/>
    </row>
    <row r="21" spans="1:18" s="15" customFormat="1" ht="11.25" x14ac:dyDescent="0.2">
      <c r="A21" s="141">
        <v>40646</v>
      </c>
      <c r="B21" s="125">
        <v>11.965</v>
      </c>
      <c r="C21" s="95">
        <f t="shared" si="0"/>
        <v>10.914739000000001</v>
      </c>
      <c r="D21" s="109">
        <v>2.4</v>
      </c>
      <c r="E21" s="109">
        <v>1.6</v>
      </c>
      <c r="F21" s="126">
        <v>166.59399999999999</v>
      </c>
      <c r="G21" s="116">
        <f t="shared" si="1"/>
        <v>0.16659399999999999</v>
      </c>
      <c r="H21" s="126">
        <v>83.667000000000002</v>
      </c>
      <c r="I21" s="116">
        <f t="shared" si="2"/>
        <v>8.3667000000000005E-2</v>
      </c>
      <c r="J21" s="126">
        <v>0</v>
      </c>
      <c r="K21" s="95">
        <f t="shared" si="3"/>
        <v>0</v>
      </c>
      <c r="L21" s="123">
        <f t="shared" si="4"/>
        <v>0</v>
      </c>
      <c r="M21" s="124">
        <f t="shared" si="5"/>
        <v>0.79999999999999982</v>
      </c>
      <c r="N21" s="73">
        <v>10.585000000000001</v>
      </c>
      <c r="O21" s="144">
        <f t="shared" si="6"/>
        <v>0.96659399999999984</v>
      </c>
      <c r="P21" s="144">
        <f t="shared" si="7"/>
        <v>8.3667000000000005E-2</v>
      </c>
      <c r="Q21" s="145">
        <f t="shared" si="8"/>
        <v>1.0502609999999999</v>
      </c>
      <c r="R21" s="40"/>
    </row>
    <row r="22" spans="1:18" s="15" customFormat="1" ht="11.25" x14ac:dyDescent="0.2">
      <c r="A22" s="141">
        <v>40647</v>
      </c>
      <c r="B22" s="125">
        <v>11.864000000000001</v>
      </c>
      <c r="C22" s="95">
        <f t="shared" si="0"/>
        <v>10.807345000000002</v>
      </c>
      <c r="D22" s="109">
        <v>2.4</v>
      </c>
      <c r="E22" s="109">
        <v>1.6</v>
      </c>
      <c r="F22" s="127">
        <v>168.988</v>
      </c>
      <c r="G22" s="116">
        <f t="shared" si="1"/>
        <v>0.168988</v>
      </c>
      <c r="H22" s="127">
        <v>87.667000000000002</v>
      </c>
      <c r="I22" s="116">
        <f t="shared" si="2"/>
        <v>8.7666999999999995E-2</v>
      </c>
      <c r="J22" s="127">
        <v>0</v>
      </c>
      <c r="K22" s="95">
        <f t="shared" si="3"/>
        <v>0</v>
      </c>
      <c r="L22" s="123">
        <f t="shared" si="4"/>
        <v>0</v>
      </c>
      <c r="M22" s="124">
        <f t="shared" si="5"/>
        <v>0.79999999999999982</v>
      </c>
      <c r="N22" s="73">
        <v>10.46</v>
      </c>
      <c r="O22" s="144">
        <f t="shared" si="6"/>
        <v>0.96898799999999985</v>
      </c>
      <c r="P22" s="144">
        <f t="shared" si="7"/>
        <v>8.7666999999999995E-2</v>
      </c>
      <c r="Q22" s="145">
        <f t="shared" si="8"/>
        <v>1.0566549999999999</v>
      </c>
      <c r="R22" s="40"/>
    </row>
    <row r="23" spans="1:18" s="15" customFormat="1" ht="11.25" x14ac:dyDescent="0.2">
      <c r="A23" s="141">
        <v>40648</v>
      </c>
      <c r="B23" s="125">
        <v>11.063000000000001</v>
      </c>
      <c r="C23" s="95">
        <f t="shared" si="0"/>
        <v>10.021252</v>
      </c>
      <c r="D23" s="109">
        <v>2.4</v>
      </c>
      <c r="E23" s="109">
        <v>1.6</v>
      </c>
      <c r="F23" s="126">
        <v>161.58099999999999</v>
      </c>
      <c r="G23" s="116">
        <f t="shared" si="1"/>
        <v>0.161581</v>
      </c>
      <c r="H23" s="126">
        <v>80.167000000000002</v>
      </c>
      <c r="I23" s="116">
        <f t="shared" si="2"/>
        <v>8.0167000000000002E-2</v>
      </c>
      <c r="J23" s="126">
        <v>0</v>
      </c>
      <c r="K23" s="95">
        <f t="shared" si="3"/>
        <v>0</v>
      </c>
      <c r="L23" s="123">
        <f t="shared" si="4"/>
        <v>0</v>
      </c>
      <c r="M23" s="124">
        <f t="shared" si="5"/>
        <v>0.79999999999999982</v>
      </c>
      <c r="N23" s="73">
        <v>10.17</v>
      </c>
      <c r="O23" s="144">
        <f t="shared" si="6"/>
        <v>0.9615809999999998</v>
      </c>
      <c r="P23" s="144">
        <f t="shared" si="7"/>
        <v>8.0167000000000002E-2</v>
      </c>
      <c r="Q23" s="145">
        <f t="shared" si="8"/>
        <v>1.0417479999999999</v>
      </c>
      <c r="R23" s="40"/>
    </row>
    <row r="24" spans="1:18" s="15" customFormat="1" ht="11.25" x14ac:dyDescent="0.2">
      <c r="A24" s="141">
        <v>40649</v>
      </c>
      <c r="B24" s="125">
        <v>11.121</v>
      </c>
      <c r="C24" s="95">
        <f t="shared" si="0"/>
        <v>9.8182760000000009</v>
      </c>
      <c r="D24" s="109">
        <v>2.4</v>
      </c>
      <c r="E24" s="109">
        <v>1.6</v>
      </c>
      <c r="F24" s="127">
        <v>164.72399999999999</v>
      </c>
      <c r="G24" s="116">
        <f t="shared" si="1"/>
        <v>0.16472399999999998</v>
      </c>
      <c r="H24" s="127">
        <v>338</v>
      </c>
      <c r="I24" s="116">
        <f t="shared" si="2"/>
        <v>0.33800000000000002</v>
      </c>
      <c r="J24" s="127">
        <v>0</v>
      </c>
      <c r="K24" s="95">
        <f t="shared" si="3"/>
        <v>0</v>
      </c>
      <c r="L24" s="123">
        <f t="shared" si="4"/>
        <v>0</v>
      </c>
      <c r="M24" s="124">
        <f t="shared" si="5"/>
        <v>0.79999999999999982</v>
      </c>
      <c r="N24" s="73">
        <v>10.36</v>
      </c>
      <c r="O24" s="144">
        <f t="shared" si="6"/>
        <v>0.9647239999999998</v>
      </c>
      <c r="P24" s="144">
        <f t="shared" si="7"/>
        <v>0.33800000000000002</v>
      </c>
      <c r="Q24" s="145">
        <f t="shared" si="8"/>
        <v>1.3027239999999998</v>
      </c>
      <c r="R24" s="40"/>
    </row>
    <row r="25" spans="1:18" s="15" customFormat="1" ht="11.25" x14ac:dyDescent="0.2">
      <c r="A25" s="141">
        <v>40650</v>
      </c>
      <c r="B25" s="125">
        <v>10.669</v>
      </c>
      <c r="C25" s="95">
        <f t="shared" si="0"/>
        <v>9.5814470000000007</v>
      </c>
      <c r="D25" s="109">
        <v>2.4</v>
      </c>
      <c r="E25" s="109">
        <v>1.6</v>
      </c>
      <c r="F25" s="126">
        <v>166.22</v>
      </c>
      <c r="G25" s="116">
        <f t="shared" si="1"/>
        <v>0.16622000000000001</v>
      </c>
      <c r="H25" s="126">
        <v>121.333</v>
      </c>
      <c r="I25" s="116">
        <f t="shared" si="2"/>
        <v>0.121333</v>
      </c>
      <c r="J25" s="126">
        <v>0</v>
      </c>
      <c r="K25" s="95">
        <f t="shared" si="3"/>
        <v>0</v>
      </c>
      <c r="L25" s="123">
        <f t="shared" si="4"/>
        <v>0</v>
      </c>
      <c r="M25" s="124">
        <f t="shared" si="5"/>
        <v>0.79999999999999982</v>
      </c>
      <c r="N25" s="73">
        <v>10.61</v>
      </c>
      <c r="O25" s="144">
        <f t="shared" si="6"/>
        <v>0.96621999999999986</v>
      </c>
      <c r="P25" s="144">
        <f t="shared" si="7"/>
        <v>0.121333</v>
      </c>
      <c r="Q25" s="145">
        <f t="shared" si="8"/>
        <v>1.0875529999999998</v>
      </c>
      <c r="R25" s="40"/>
    </row>
    <row r="26" spans="1:18" s="15" customFormat="1" ht="11.25" x14ac:dyDescent="0.2">
      <c r="A26" s="141">
        <v>40651</v>
      </c>
      <c r="B26" s="125">
        <v>13.053000000000001</v>
      </c>
      <c r="C26" s="95">
        <f t="shared" si="0"/>
        <v>12.001707</v>
      </c>
      <c r="D26" s="109">
        <v>2.4</v>
      </c>
      <c r="E26" s="109">
        <v>1.6</v>
      </c>
      <c r="F26" s="127">
        <v>169.96</v>
      </c>
      <c r="G26" s="116">
        <f t="shared" si="1"/>
        <v>0.16996</v>
      </c>
      <c r="H26" s="127">
        <v>81.332999999999998</v>
      </c>
      <c r="I26" s="116">
        <f t="shared" si="2"/>
        <v>8.1333000000000003E-2</v>
      </c>
      <c r="J26" s="127">
        <v>0</v>
      </c>
      <c r="K26" s="95">
        <f t="shared" si="3"/>
        <v>0</v>
      </c>
      <c r="L26" s="123">
        <f t="shared" si="4"/>
        <v>0</v>
      </c>
      <c r="M26" s="124">
        <f t="shared" si="5"/>
        <v>0.79999999999999982</v>
      </c>
      <c r="N26" s="73">
        <v>10.66</v>
      </c>
      <c r="O26" s="144">
        <f t="shared" si="6"/>
        <v>0.96995999999999982</v>
      </c>
      <c r="P26" s="144">
        <f t="shared" si="7"/>
        <v>8.1333000000000003E-2</v>
      </c>
      <c r="Q26" s="145">
        <f t="shared" si="8"/>
        <v>1.0512929999999998</v>
      </c>
      <c r="R26" s="40"/>
    </row>
    <row r="27" spans="1:18" s="15" customFormat="1" ht="11.25" x14ac:dyDescent="0.2">
      <c r="A27" s="141">
        <v>40652</v>
      </c>
      <c r="B27" s="125">
        <v>12.927</v>
      </c>
      <c r="C27" s="95">
        <f t="shared" si="0"/>
        <v>11.881460999999998</v>
      </c>
      <c r="D27" s="109">
        <v>2.4</v>
      </c>
      <c r="E27" s="109">
        <v>1.6</v>
      </c>
      <c r="F27" s="126">
        <v>181.70599999999999</v>
      </c>
      <c r="G27" s="116">
        <f t="shared" si="1"/>
        <v>0.18170599999999998</v>
      </c>
      <c r="H27" s="126">
        <v>63.832999999999998</v>
      </c>
      <c r="I27" s="116">
        <f t="shared" si="2"/>
        <v>6.3833000000000001E-2</v>
      </c>
      <c r="J27" s="126">
        <v>0</v>
      </c>
      <c r="K27" s="95">
        <f t="shared" si="3"/>
        <v>0</v>
      </c>
      <c r="L27" s="123">
        <f t="shared" si="4"/>
        <v>0</v>
      </c>
      <c r="M27" s="124">
        <f t="shared" si="5"/>
        <v>0.79999999999999982</v>
      </c>
      <c r="N27" s="73">
        <v>10.28</v>
      </c>
      <c r="O27" s="144">
        <f t="shared" si="6"/>
        <v>0.98170599999999975</v>
      </c>
      <c r="P27" s="144">
        <f t="shared" si="7"/>
        <v>6.3833000000000001E-2</v>
      </c>
      <c r="Q27" s="145">
        <f t="shared" si="8"/>
        <v>1.0455389999999998</v>
      </c>
      <c r="R27" s="40"/>
    </row>
    <row r="28" spans="1:18" s="15" customFormat="1" ht="11.25" x14ac:dyDescent="0.2">
      <c r="A28" s="141">
        <v>40653</v>
      </c>
      <c r="B28" s="125">
        <v>12.971</v>
      </c>
      <c r="C28" s="95">
        <f t="shared" si="0"/>
        <v>11.970103999999999</v>
      </c>
      <c r="D28" s="109">
        <v>2.4</v>
      </c>
      <c r="E28" s="109">
        <v>1.6</v>
      </c>
      <c r="F28" s="127">
        <v>199.06299999999999</v>
      </c>
      <c r="G28" s="116">
        <f t="shared" si="1"/>
        <v>0.19906299999999999</v>
      </c>
      <c r="H28" s="127">
        <v>1.833</v>
      </c>
      <c r="I28" s="116">
        <f t="shared" si="2"/>
        <v>1.833E-3</v>
      </c>
      <c r="J28" s="127">
        <v>0</v>
      </c>
      <c r="K28" s="95">
        <f t="shared" si="3"/>
        <v>0</v>
      </c>
      <c r="L28" s="123">
        <f t="shared" si="4"/>
        <v>0</v>
      </c>
      <c r="M28" s="124">
        <f t="shared" si="5"/>
        <v>0.79999999999999982</v>
      </c>
      <c r="N28" s="73">
        <v>10.39</v>
      </c>
      <c r="O28" s="144">
        <f t="shared" si="6"/>
        <v>0.99906299999999981</v>
      </c>
      <c r="P28" s="144">
        <f t="shared" si="7"/>
        <v>1.833E-3</v>
      </c>
      <c r="Q28" s="145">
        <f t="shared" si="8"/>
        <v>1.0008959999999998</v>
      </c>
      <c r="R28" s="40"/>
    </row>
    <row r="29" spans="1:18" s="15" customFormat="1" ht="11.25" x14ac:dyDescent="0.2">
      <c r="A29" s="141">
        <v>40654</v>
      </c>
      <c r="B29" s="125">
        <v>11.804</v>
      </c>
      <c r="C29" s="95">
        <f t="shared" si="0"/>
        <v>10.830223</v>
      </c>
      <c r="D29" s="109">
        <v>2.4</v>
      </c>
      <c r="E29" s="109">
        <v>1.6</v>
      </c>
      <c r="F29" s="126">
        <v>170.11</v>
      </c>
      <c r="G29" s="116">
        <f t="shared" si="1"/>
        <v>0.17011000000000001</v>
      </c>
      <c r="H29" s="126">
        <v>3.6669999999999998</v>
      </c>
      <c r="I29" s="116">
        <f t="shared" si="2"/>
        <v>3.6669999999999997E-3</v>
      </c>
      <c r="J29" s="126">
        <v>0</v>
      </c>
      <c r="K29" s="95">
        <f t="shared" si="3"/>
        <v>0</v>
      </c>
      <c r="L29" s="123">
        <f t="shared" si="4"/>
        <v>0</v>
      </c>
      <c r="M29" s="124">
        <f t="shared" si="5"/>
        <v>0.79999999999999982</v>
      </c>
      <c r="N29" s="73">
        <v>10.09</v>
      </c>
      <c r="O29" s="144">
        <f t="shared" si="6"/>
        <v>0.97010999999999981</v>
      </c>
      <c r="P29" s="144">
        <f t="shared" si="7"/>
        <v>3.6669999999999997E-3</v>
      </c>
      <c r="Q29" s="145">
        <f t="shared" si="8"/>
        <v>0.97377699999999978</v>
      </c>
      <c r="R29" s="40"/>
    </row>
    <row r="30" spans="1:18" s="15" customFormat="1" ht="11.25" x14ac:dyDescent="0.2">
      <c r="A30" s="141">
        <v>40655</v>
      </c>
      <c r="B30" s="125">
        <v>9.76</v>
      </c>
      <c r="C30" s="95">
        <f t="shared" si="0"/>
        <v>8.8021829999999994</v>
      </c>
      <c r="D30" s="109">
        <v>2.4</v>
      </c>
      <c r="E30" s="109">
        <v>1.6</v>
      </c>
      <c r="F30" s="127">
        <v>157.31700000000001</v>
      </c>
      <c r="G30" s="116">
        <f t="shared" si="1"/>
        <v>0.15731700000000001</v>
      </c>
      <c r="H30" s="127">
        <v>0.5</v>
      </c>
      <c r="I30" s="116">
        <f t="shared" si="2"/>
        <v>5.0000000000000001E-4</v>
      </c>
      <c r="J30" s="127">
        <v>0</v>
      </c>
      <c r="K30" s="95">
        <f t="shared" si="3"/>
        <v>0</v>
      </c>
      <c r="L30" s="123">
        <f t="shared" si="4"/>
        <v>0</v>
      </c>
      <c r="M30" s="124">
        <f t="shared" si="5"/>
        <v>0.79999999999999982</v>
      </c>
      <c r="N30" s="73">
        <v>9.2200000000000006</v>
      </c>
      <c r="O30" s="144">
        <f t="shared" si="6"/>
        <v>0.95731699999999986</v>
      </c>
      <c r="P30" s="144">
        <f t="shared" si="7"/>
        <v>5.0000000000000001E-4</v>
      </c>
      <c r="Q30" s="145">
        <f t="shared" si="8"/>
        <v>0.95781699999999981</v>
      </c>
      <c r="R30" s="40"/>
    </row>
    <row r="31" spans="1:18" s="15" customFormat="1" ht="11.25" x14ac:dyDescent="0.2">
      <c r="A31" s="141">
        <v>40656</v>
      </c>
      <c r="B31" s="125">
        <v>9.8559999999999999</v>
      </c>
      <c r="C31" s="95">
        <f t="shared" si="0"/>
        <v>8.8873999999999995</v>
      </c>
      <c r="D31" s="109">
        <v>2.4</v>
      </c>
      <c r="E31" s="109">
        <v>1.6</v>
      </c>
      <c r="F31" s="126">
        <v>167.267</v>
      </c>
      <c r="G31" s="116">
        <f t="shared" si="1"/>
        <v>0.167267</v>
      </c>
      <c r="H31" s="126">
        <v>1.333</v>
      </c>
      <c r="I31" s="116">
        <f t="shared" si="2"/>
        <v>1.333E-3</v>
      </c>
      <c r="J31" s="126">
        <v>0</v>
      </c>
      <c r="K31" s="95">
        <f t="shared" si="3"/>
        <v>0</v>
      </c>
      <c r="L31" s="123">
        <f t="shared" si="4"/>
        <v>0</v>
      </c>
      <c r="M31" s="124">
        <f t="shared" si="5"/>
        <v>0.79999999999999982</v>
      </c>
      <c r="N31" s="73">
        <v>9.27</v>
      </c>
      <c r="O31" s="144">
        <f t="shared" si="6"/>
        <v>0.96726699999999988</v>
      </c>
      <c r="P31" s="144">
        <f t="shared" si="7"/>
        <v>1.333E-3</v>
      </c>
      <c r="Q31" s="145">
        <f t="shared" si="8"/>
        <v>0.96859999999999991</v>
      </c>
      <c r="R31" s="40"/>
    </row>
    <row r="32" spans="1:18" s="15" customFormat="1" ht="11.25" x14ac:dyDescent="0.2">
      <c r="A32" s="141">
        <v>40657</v>
      </c>
      <c r="B32" s="125">
        <v>10.634</v>
      </c>
      <c r="C32" s="95">
        <f t="shared" si="0"/>
        <v>9.6500759999999985</v>
      </c>
      <c r="D32" s="109">
        <v>2.4</v>
      </c>
      <c r="E32" s="109">
        <v>1.6</v>
      </c>
      <c r="F32" s="127">
        <v>181.25700000000001</v>
      </c>
      <c r="G32" s="116">
        <f t="shared" si="1"/>
        <v>0.181257</v>
      </c>
      <c r="H32" s="127">
        <v>2.6669999999999998</v>
      </c>
      <c r="I32" s="116">
        <f t="shared" si="2"/>
        <v>2.6669999999999997E-3</v>
      </c>
      <c r="J32" s="127">
        <v>0</v>
      </c>
      <c r="K32" s="95">
        <f t="shared" si="3"/>
        <v>0</v>
      </c>
      <c r="L32" s="123">
        <f t="shared" si="4"/>
        <v>0</v>
      </c>
      <c r="M32" s="124">
        <f t="shared" si="5"/>
        <v>0.79999999999999982</v>
      </c>
      <c r="N32" s="73">
        <v>8.64</v>
      </c>
      <c r="O32" s="144">
        <f t="shared" si="6"/>
        <v>0.98125699999999982</v>
      </c>
      <c r="P32" s="144">
        <f t="shared" si="7"/>
        <v>2.6669999999999997E-3</v>
      </c>
      <c r="Q32" s="145">
        <f t="shared" si="8"/>
        <v>0.9839239999999998</v>
      </c>
      <c r="R32" s="40"/>
    </row>
    <row r="33" spans="1:19" s="15" customFormat="1" ht="11.25" x14ac:dyDescent="0.2">
      <c r="A33" s="141">
        <v>40658</v>
      </c>
      <c r="B33" s="125">
        <v>12.364000000000001</v>
      </c>
      <c r="C33" s="95">
        <f t="shared" si="0"/>
        <v>11.334116999999999</v>
      </c>
      <c r="D33" s="109">
        <v>2.4</v>
      </c>
      <c r="E33" s="109">
        <v>1.6</v>
      </c>
      <c r="F33" s="126">
        <v>194.05</v>
      </c>
      <c r="G33" s="116">
        <f t="shared" si="1"/>
        <v>0.19405</v>
      </c>
      <c r="H33" s="126">
        <v>35.832999999999998</v>
      </c>
      <c r="I33" s="116">
        <f t="shared" si="2"/>
        <v>3.5832999999999997E-2</v>
      </c>
      <c r="J33" s="126">
        <v>0</v>
      </c>
      <c r="K33" s="95">
        <f t="shared" si="3"/>
        <v>0</v>
      </c>
      <c r="L33" s="123">
        <f t="shared" si="4"/>
        <v>0</v>
      </c>
      <c r="M33" s="124">
        <f t="shared" si="5"/>
        <v>0.79999999999999982</v>
      </c>
      <c r="N33" s="73">
        <v>10.130000000000001</v>
      </c>
      <c r="O33" s="144">
        <f t="shared" si="6"/>
        <v>0.99404999999999988</v>
      </c>
      <c r="P33" s="144">
        <f t="shared" si="7"/>
        <v>3.5832999999999997E-2</v>
      </c>
      <c r="Q33" s="145">
        <f t="shared" si="8"/>
        <v>1.0298829999999999</v>
      </c>
      <c r="R33" s="40"/>
    </row>
    <row r="34" spans="1:19" s="15" customFormat="1" ht="11.25" x14ac:dyDescent="0.2">
      <c r="A34" s="141">
        <v>40659</v>
      </c>
      <c r="B34" s="125">
        <v>12.678000000000001</v>
      </c>
      <c r="C34" s="95">
        <f t="shared" si="0"/>
        <v>11.633012000000001</v>
      </c>
      <c r="D34" s="109">
        <v>2.4</v>
      </c>
      <c r="E34" s="109">
        <v>1.6</v>
      </c>
      <c r="F34" s="127">
        <v>168.988</v>
      </c>
      <c r="G34" s="116">
        <f t="shared" si="1"/>
        <v>0.168988</v>
      </c>
      <c r="H34" s="127">
        <v>76</v>
      </c>
      <c r="I34" s="116">
        <f t="shared" si="2"/>
        <v>7.5999999999999998E-2</v>
      </c>
      <c r="J34" s="127">
        <v>0</v>
      </c>
      <c r="K34" s="95">
        <f t="shared" si="3"/>
        <v>0</v>
      </c>
      <c r="L34" s="123">
        <f t="shared" si="4"/>
        <v>0</v>
      </c>
      <c r="M34" s="124">
        <f t="shared" si="5"/>
        <v>0.79999999999999982</v>
      </c>
      <c r="N34" s="73">
        <v>10.83</v>
      </c>
      <c r="O34" s="144">
        <f t="shared" si="6"/>
        <v>0.96898799999999985</v>
      </c>
      <c r="P34" s="144">
        <f t="shared" si="7"/>
        <v>7.5999999999999998E-2</v>
      </c>
      <c r="Q34" s="145">
        <f t="shared" si="8"/>
        <v>1.0449879999999998</v>
      </c>
      <c r="R34" s="40"/>
    </row>
    <row r="35" spans="1:19" s="15" customFormat="1" ht="11.25" x14ac:dyDescent="0.2">
      <c r="A35" s="141">
        <v>40660</v>
      </c>
      <c r="B35" s="125">
        <v>12.679</v>
      </c>
      <c r="C35" s="95">
        <f t="shared" si="0"/>
        <v>11.645305</v>
      </c>
      <c r="D35" s="109">
        <v>2.4</v>
      </c>
      <c r="E35" s="109">
        <v>1.6</v>
      </c>
      <c r="F35" s="126">
        <v>169.36199999999999</v>
      </c>
      <c r="G35" s="116">
        <f t="shared" si="1"/>
        <v>0.16936199999999998</v>
      </c>
      <c r="H35" s="126">
        <v>64.332999999999998</v>
      </c>
      <c r="I35" s="116">
        <f t="shared" si="2"/>
        <v>6.4333000000000001E-2</v>
      </c>
      <c r="J35" s="126">
        <v>0</v>
      </c>
      <c r="K35" s="95">
        <f t="shared" si="3"/>
        <v>0</v>
      </c>
      <c r="L35" s="123">
        <f t="shared" si="4"/>
        <v>0</v>
      </c>
      <c r="M35" s="124">
        <f t="shared" si="5"/>
        <v>0.79999999999999982</v>
      </c>
      <c r="N35" s="73">
        <v>11.06</v>
      </c>
      <c r="O35" s="144">
        <f t="shared" si="6"/>
        <v>0.96936199999999983</v>
      </c>
      <c r="P35" s="144">
        <f t="shared" si="7"/>
        <v>6.4333000000000001E-2</v>
      </c>
      <c r="Q35" s="145">
        <f t="shared" si="8"/>
        <v>1.0336949999999998</v>
      </c>
      <c r="R35" s="40"/>
    </row>
    <row r="36" spans="1:19" s="15" customFormat="1" ht="11.25" x14ac:dyDescent="0.2">
      <c r="A36" s="141">
        <v>40661</v>
      </c>
      <c r="B36" s="125">
        <v>11.879</v>
      </c>
      <c r="C36" s="95">
        <f>B36-G36-I36-M36</f>
        <v>10.855689999999999</v>
      </c>
      <c r="D36" s="109">
        <v>2.4</v>
      </c>
      <c r="E36" s="109">
        <v>1.6</v>
      </c>
      <c r="F36" s="127">
        <v>160.31</v>
      </c>
      <c r="G36" s="116">
        <f t="shared" si="1"/>
        <v>0.16031000000000001</v>
      </c>
      <c r="H36" s="127">
        <v>63</v>
      </c>
      <c r="I36" s="116">
        <f t="shared" si="2"/>
        <v>6.3E-2</v>
      </c>
      <c r="J36" s="127">
        <v>0</v>
      </c>
      <c r="K36" s="95">
        <f t="shared" si="3"/>
        <v>0</v>
      </c>
      <c r="L36" s="123">
        <f t="shared" si="4"/>
        <v>0</v>
      </c>
      <c r="M36" s="124">
        <f>D36-E36</f>
        <v>0.79999999999999982</v>
      </c>
      <c r="N36" s="73">
        <v>11.13</v>
      </c>
      <c r="O36" s="144">
        <f>G36+L36+M36</f>
        <v>0.96030999999999977</v>
      </c>
      <c r="P36" s="144">
        <f t="shared" si="7"/>
        <v>6.3E-2</v>
      </c>
      <c r="Q36" s="145">
        <f t="shared" si="8"/>
        <v>1.0233099999999997</v>
      </c>
      <c r="R36" s="40"/>
    </row>
    <row r="37" spans="1:19" s="15" customFormat="1" ht="11.25" x14ac:dyDescent="0.2">
      <c r="A37" s="141">
        <v>40662</v>
      </c>
      <c r="B37" s="125">
        <v>11.896000000000001</v>
      </c>
      <c r="C37" s="95">
        <f>B37-G37-I37-M37</f>
        <v>10.853346000000002</v>
      </c>
      <c r="D37" s="109">
        <v>2.4</v>
      </c>
      <c r="E37" s="109">
        <v>1.6</v>
      </c>
      <c r="F37" s="126">
        <v>159.48699999999999</v>
      </c>
      <c r="G37" s="116">
        <f t="shared" si="1"/>
        <v>0.15948699999999999</v>
      </c>
      <c r="H37" s="126">
        <v>83.167000000000002</v>
      </c>
      <c r="I37" s="116">
        <f t="shared" si="2"/>
        <v>8.3167000000000005E-2</v>
      </c>
      <c r="J37" s="126">
        <v>0</v>
      </c>
      <c r="K37" s="95">
        <f t="shared" si="3"/>
        <v>0</v>
      </c>
      <c r="L37" s="123">
        <f t="shared" si="4"/>
        <v>0</v>
      </c>
      <c r="M37" s="124">
        <f>D37-E37</f>
        <v>0.79999999999999982</v>
      </c>
      <c r="N37" s="73">
        <v>10.63</v>
      </c>
      <c r="O37" s="144">
        <f>G37+L37+M37</f>
        <v>0.95948699999999976</v>
      </c>
      <c r="P37" s="144">
        <f t="shared" si="7"/>
        <v>8.3167000000000005E-2</v>
      </c>
      <c r="Q37" s="145">
        <f t="shared" si="8"/>
        <v>1.0426539999999997</v>
      </c>
      <c r="R37" s="40"/>
    </row>
    <row r="38" spans="1:19" s="15" customFormat="1" ht="11.25" x14ac:dyDescent="0.2">
      <c r="A38" s="141">
        <v>40663</v>
      </c>
      <c r="B38" s="125">
        <v>11.215999999999999</v>
      </c>
      <c r="C38" s="95">
        <f>B38-G38-I38-M38</f>
        <v>10.186536</v>
      </c>
      <c r="D38" s="109">
        <v>2.4</v>
      </c>
      <c r="E38" s="109">
        <v>1.6</v>
      </c>
      <c r="F38" s="127">
        <v>181.631</v>
      </c>
      <c r="G38" s="116">
        <f t="shared" si="1"/>
        <v>0.18163099999999999</v>
      </c>
      <c r="H38" s="127">
        <v>47.832999999999998</v>
      </c>
      <c r="I38" s="116">
        <f t="shared" si="2"/>
        <v>4.7833000000000001E-2</v>
      </c>
      <c r="J38" s="127">
        <v>0</v>
      </c>
      <c r="K38" s="95">
        <f t="shared" si="3"/>
        <v>0</v>
      </c>
      <c r="L38" s="123">
        <f t="shared" si="4"/>
        <v>0</v>
      </c>
      <c r="M38" s="124">
        <f>D38-E38</f>
        <v>0.79999999999999982</v>
      </c>
      <c r="N38" s="73">
        <v>10.210000000000001</v>
      </c>
      <c r="O38" s="144">
        <f>G38+L38+M38</f>
        <v>0.98163099999999981</v>
      </c>
      <c r="P38" s="144">
        <f t="shared" si="7"/>
        <v>4.7833000000000001E-2</v>
      </c>
      <c r="Q38" s="145">
        <f t="shared" si="8"/>
        <v>1.0294639999999997</v>
      </c>
      <c r="R38" s="40"/>
    </row>
    <row r="39" spans="1:19" s="15" customFormat="1" ht="11.25" x14ac:dyDescent="0.2">
      <c r="A39" s="35"/>
      <c r="B39" s="66"/>
      <c r="C39" s="10"/>
      <c r="D39" s="10"/>
      <c r="E39" s="13"/>
      <c r="F39" s="10"/>
      <c r="G39" s="10"/>
      <c r="H39" s="36"/>
      <c r="I39" s="36"/>
      <c r="J39" s="36"/>
      <c r="K39" s="36"/>
      <c r="L39" s="10"/>
      <c r="M39" s="13"/>
      <c r="N39" s="13"/>
      <c r="O39" s="11"/>
      <c r="P39" s="11"/>
      <c r="Q39" s="11"/>
      <c r="R39" s="11"/>
      <c r="S39" s="27"/>
    </row>
    <row r="40" spans="1:19" s="15" customFormat="1" ht="11.25" x14ac:dyDescent="0.2">
      <c r="A40" s="35"/>
      <c r="B40" s="66"/>
      <c r="C40" s="10"/>
      <c r="D40" s="10"/>
      <c r="E40" s="13"/>
      <c r="F40" s="10"/>
      <c r="G40" s="10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13.5" x14ac:dyDescent="0.2">
      <c r="A41" s="78" t="s">
        <v>33</v>
      </c>
      <c r="B41" s="79"/>
      <c r="C41" s="80"/>
      <c r="D41" s="80"/>
      <c r="E41" s="81"/>
      <c r="F41" s="80"/>
      <c r="G41" s="80"/>
      <c r="H41" s="82"/>
      <c r="I41" s="82"/>
      <c r="J41" s="82"/>
      <c r="K41" s="82"/>
      <c r="L41" s="80"/>
      <c r="M41" s="81"/>
      <c r="N41" s="81"/>
      <c r="O41" s="83"/>
      <c r="P41" s="83"/>
      <c r="Q41" s="11"/>
      <c r="R41" s="11"/>
      <c r="S41" s="27"/>
    </row>
    <row r="42" spans="1:19" s="15" customFormat="1" ht="13.5" x14ac:dyDescent="0.2">
      <c r="A42" s="78" t="s">
        <v>34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3.5" x14ac:dyDescent="0.2">
      <c r="A43" s="78" t="s">
        <v>35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3.5" x14ac:dyDescent="0.2">
      <c r="A44" s="84" t="s">
        <v>36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3.5" x14ac:dyDescent="0.2">
      <c r="A45" s="84" t="s">
        <v>37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3.5" x14ac:dyDescent="0.2">
      <c r="A46" s="84" t="s">
        <v>38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3.5" x14ac:dyDescent="0.2">
      <c r="A47" s="84" t="s">
        <v>39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3.5" x14ac:dyDescent="0.2">
      <c r="A48" s="84" t="s">
        <v>40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3.5" x14ac:dyDescent="0.2">
      <c r="A49" s="84" t="s">
        <v>41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5" customFormat="1" ht="13.5" x14ac:dyDescent="0.2">
      <c r="A50" s="78" t="s">
        <v>42</v>
      </c>
      <c r="B50" s="85"/>
      <c r="C50" s="80"/>
      <c r="D50" s="80"/>
      <c r="E50" s="81"/>
      <c r="F50" s="80"/>
      <c r="G50" s="80"/>
      <c r="H50" s="80"/>
      <c r="I50" s="80"/>
      <c r="J50" s="80"/>
      <c r="K50" s="80"/>
      <c r="L50" s="80"/>
      <c r="M50" s="86"/>
      <c r="N50" s="81"/>
      <c r="O50" s="83"/>
      <c r="P50" s="87"/>
      <c r="Q50" s="14"/>
      <c r="R50" s="14"/>
      <c r="S50" s="14"/>
    </row>
    <row r="51" spans="1:19" s="15" customFormat="1" ht="13.5" x14ac:dyDescent="0.2">
      <c r="A51" s="78" t="s">
        <v>43</v>
      </c>
      <c r="B51" s="79"/>
      <c r="C51" s="80"/>
      <c r="D51" s="80"/>
      <c r="E51" s="81"/>
      <c r="F51" s="80"/>
      <c r="G51" s="80"/>
      <c r="H51" s="82"/>
      <c r="I51" s="82"/>
      <c r="J51" s="82"/>
      <c r="K51" s="82"/>
      <c r="L51" s="80"/>
      <c r="M51" s="81"/>
      <c r="N51" s="81"/>
      <c r="O51" s="83"/>
      <c r="P51" s="83"/>
      <c r="Q51" s="11"/>
      <c r="R51" s="11"/>
      <c r="S51" s="27"/>
    </row>
    <row r="52" spans="1:19" s="5" customFormat="1" ht="13.5" x14ac:dyDescent="0.2">
      <c r="A52" s="84" t="s">
        <v>44</v>
      </c>
      <c r="B52" s="85"/>
      <c r="C52" s="80"/>
      <c r="D52" s="80"/>
      <c r="E52" s="81"/>
      <c r="F52" s="80"/>
      <c r="G52" s="80"/>
      <c r="H52" s="80"/>
      <c r="I52" s="80"/>
      <c r="J52" s="80"/>
      <c r="K52" s="80"/>
      <c r="L52" s="80"/>
      <c r="M52" s="86"/>
      <c r="N52" s="81"/>
      <c r="O52" s="83"/>
      <c r="P52" s="87"/>
      <c r="Q52" s="14"/>
      <c r="R52" s="14"/>
      <c r="S52" s="14"/>
    </row>
    <row r="53" spans="1:19" s="5" customFormat="1" ht="13.5" x14ac:dyDescent="0.2">
      <c r="A53" s="78" t="s">
        <v>45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3.5" x14ac:dyDescent="0.2">
      <c r="A54" s="78"/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2" x14ac:dyDescent="0.2">
      <c r="A55" s="84" t="s">
        <v>24</v>
      </c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" x14ac:dyDescent="0.2">
      <c r="A56" s="84" t="s">
        <v>25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4.25" x14ac:dyDescent="0.2">
      <c r="A57" s="51"/>
      <c r="B57" s="67"/>
      <c r="C57" s="10"/>
      <c r="D57" s="10"/>
      <c r="E57" s="13"/>
      <c r="F57" s="10"/>
      <c r="G57" s="10"/>
      <c r="H57" s="10"/>
      <c r="I57" s="10"/>
      <c r="J57" s="10"/>
      <c r="K57" s="10"/>
      <c r="L57" s="10"/>
      <c r="M57" s="12"/>
      <c r="N57" s="13"/>
      <c r="O57" s="11"/>
      <c r="P57" s="14"/>
      <c r="Q57" s="14"/>
      <c r="R57" s="14"/>
      <c r="S57" s="14"/>
    </row>
    <row r="58" spans="1:19" s="5" customFormat="1" ht="11.25" x14ac:dyDescent="0.2"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1.25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A60" s="32"/>
      <c r="B60" s="67"/>
      <c r="C60" s="10"/>
      <c r="D60" s="10"/>
      <c r="E60" s="13"/>
      <c r="F60" s="17"/>
      <c r="G60" s="17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4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0"/>
      <c r="G62" s="10"/>
      <c r="H62" s="10"/>
      <c r="I62" s="10"/>
      <c r="J62" s="10"/>
      <c r="K62" s="10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18"/>
      <c r="B63" s="68"/>
      <c r="C63" s="4"/>
      <c r="D63" s="4"/>
      <c r="E63" s="4"/>
      <c r="F63" s="4"/>
      <c r="G63" s="4"/>
      <c r="H63" s="4"/>
      <c r="I63" s="4"/>
      <c r="J63" s="4"/>
      <c r="K63" s="4"/>
      <c r="M63" s="12"/>
      <c r="N63" s="4"/>
      <c r="O63" s="4"/>
      <c r="P63" s="23"/>
      <c r="Q63" s="23"/>
      <c r="R63" s="23"/>
      <c r="S63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9" sqref="A9:Q39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3.7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3.7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3.75" customHeight="1" thickBot="1" x14ac:dyDescent="0.25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12" hidden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1.25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8"/>
      <c r="D8" s="414"/>
      <c r="E8" s="414"/>
      <c r="F8" s="414"/>
      <c r="G8" s="414"/>
      <c r="H8" s="408"/>
      <c r="I8" s="408"/>
      <c r="J8" s="408"/>
      <c r="K8" s="408"/>
      <c r="L8" s="415"/>
      <c r="M8" s="412"/>
      <c r="N8" s="414"/>
      <c r="O8" s="408"/>
      <c r="P8" s="408"/>
      <c r="Q8" s="408"/>
      <c r="R8" s="42"/>
    </row>
    <row r="9" spans="1:19" s="15" customFormat="1" ht="11.25" x14ac:dyDescent="0.2">
      <c r="A9" s="180">
        <v>40664</v>
      </c>
      <c r="B9" s="125">
        <v>11.664999999999999</v>
      </c>
      <c r="C9" s="94">
        <f>B9-G9-I9-M9</f>
        <v>10.701156999999998</v>
      </c>
      <c r="D9" s="94">
        <v>2.2000000000000002</v>
      </c>
      <c r="E9" s="119">
        <v>1.5</v>
      </c>
      <c r="F9" s="179">
        <v>193.67599999999999</v>
      </c>
      <c r="G9" s="118">
        <f>F9/1000</f>
        <v>0.19367599999999999</v>
      </c>
      <c r="H9" s="179">
        <v>70.167000000000002</v>
      </c>
      <c r="I9" s="118">
        <f>H9/1000</f>
        <v>7.0167000000000007E-2</v>
      </c>
      <c r="J9" s="179">
        <v>0</v>
      </c>
      <c r="K9" s="119">
        <f>J9/1000</f>
        <v>0</v>
      </c>
      <c r="L9" s="120">
        <f>K9*0.05</f>
        <v>0</v>
      </c>
      <c r="M9" s="161">
        <f>D9-E9</f>
        <v>0.70000000000000018</v>
      </c>
      <c r="N9" s="165">
        <v>10.029999999999999</v>
      </c>
      <c r="O9" s="177">
        <f>G9+L9+M9</f>
        <v>0.89367600000000014</v>
      </c>
      <c r="P9" s="177">
        <f>I9+K9-L9</f>
        <v>7.0167000000000007E-2</v>
      </c>
      <c r="Q9" s="181">
        <f>O9+P9</f>
        <v>0.96384300000000012</v>
      </c>
      <c r="R9" s="40"/>
    </row>
    <row r="10" spans="1:19" s="15" customFormat="1" ht="11.25" x14ac:dyDescent="0.2">
      <c r="A10" s="180">
        <v>40665</v>
      </c>
      <c r="B10" s="125">
        <v>13.175000000000001</v>
      </c>
      <c r="C10" s="95">
        <f t="shared" ref="C10:C39" si="0">B10-G10-I10-M10</f>
        <v>12.229498</v>
      </c>
      <c r="D10" s="95">
        <v>2.2000000000000002</v>
      </c>
      <c r="E10" s="95">
        <v>1.5</v>
      </c>
      <c r="F10" s="179">
        <v>196.66900000000001</v>
      </c>
      <c r="G10" s="116">
        <f t="shared" ref="G10:G39" si="1">F10/1000</f>
        <v>0.19666900000000001</v>
      </c>
      <c r="H10" s="179">
        <v>48.832999999999998</v>
      </c>
      <c r="I10" s="116">
        <f t="shared" ref="I10:I39" si="2">H10/1000</f>
        <v>4.8833000000000001E-2</v>
      </c>
      <c r="J10" s="179">
        <v>0</v>
      </c>
      <c r="K10" s="95">
        <f t="shared" ref="K10:K39" si="3">J10/1000</f>
        <v>0</v>
      </c>
      <c r="L10" s="123">
        <f t="shared" ref="L10:L39" si="4">K10*0.05</f>
        <v>0</v>
      </c>
      <c r="M10" s="164">
        <f t="shared" ref="M10:M39" si="5">D10-E10</f>
        <v>0.70000000000000018</v>
      </c>
      <c r="N10" s="165">
        <v>10.06</v>
      </c>
      <c r="O10" s="178">
        <f t="shared" ref="O10:O39" si="6">G10+L10+M10</f>
        <v>0.89666900000000016</v>
      </c>
      <c r="P10" s="178">
        <f t="shared" ref="P10:P39" si="7">I10+K10-L10</f>
        <v>4.8833000000000001E-2</v>
      </c>
      <c r="Q10" s="182">
        <f>O10+P10</f>
        <v>0.94550200000000018</v>
      </c>
      <c r="R10" s="40"/>
    </row>
    <row r="11" spans="1:19" s="15" customFormat="1" ht="11.25" x14ac:dyDescent="0.2">
      <c r="A11" s="180">
        <v>40666</v>
      </c>
      <c r="B11" s="125">
        <v>13.502000000000001</v>
      </c>
      <c r="C11" s="95">
        <f t="shared" si="0"/>
        <v>12.574497000000001</v>
      </c>
      <c r="D11" s="95">
        <v>2.2000000000000002</v>
      </c>
      <c r="E11" s="95">
        <v>1.5</v>
      </c>
      <c r="F11" s="179">
        <v>176.17</v>
      </c>
      <c r="G11" s="116">
        <f t="shared" si="1"/>
        <v>0.17616999999999999</v>
      </c>
      <c r="H11" s="179">
        <v>51.332999999999998</v>
      </c>
      <c r="I11" s="116">
        <f t="shared" si="2"/>
        <v>5.1332999999999997E-2</v>
      </c>
      <c r="J11" s="179">
        <v>0</v>
      </c>
      <c r="K11" s="95">
        <f t="shared" si="3"/>
        <v>0</v>
      </c>
      <c r="L11" s="123">
        <f t="shared" si="4"/>
        <v>0</v>
      </c>
      <c r="M11" s="164">
        <f t="shared" si="5"/>
        <v>0.70000000000000018</v>
      </c>
      <c r="N11" s="165">
        <v>10.33</v>
      </c>
      <c r="O11" s="178">
        <f t="shared" si="6"/>
        <v>0.87617000000000012</v>
      </c>
      <c r="P11" s="178">
        <f t="shared" si="7"/>
        <v>5.1332999999999997E-2</v>
      </c>
      <c r="Q11" s="182">
        <f t="shared" ref="Q11:Q39" si="8">O11+P11</f>
        <v>0.92750300000000008</v>
      </c>
      <c r="R11" s="40"/>
    </row>
    <row r="12" spans="1:19" s="15" customFormat="1" ht="11.25" x14ac:dyDescent="0.2">
      <c r="A12" s="180">
        <v>40667</v>
      </c>
      <c r="B12" s="125">
        <v>12.374000000000001</v>
      </c>
      <c r="C12" s="95">
        <f t="shared" si="0"/>
        <v>11.450321000000002</v>
      </c>
      <c r="D12" s="95">
        <v>2.2000000000000002</v>
      </c>
      <c r="E12" s="95">
        <v>1.5</v>
      </c>
      <c r="F12" s="179">
        <v>169.512</v>
      </c>
      <c r="G12" s="116">
        <f t="shared" si="1"/>
        <v>0.169512</v>
      </c>
      <c r="H12" s="179">
        <v>54.167000000000002</v>
      </c>
      <c r="I12" s="116">
        <f t="shared" si="2"/>
        <v>5.4167E-2</v>
      </c>
      <c r="J12" s="179">
        <v>0</v>
      </c>
      <c r="K12" s="95">
        <f t="shared" si="3"/>
        <v>0</v>
      </c>
      <c r="L12" s="123">
        <f t="shared" si="4"/>
        <v>0</v>
      </c>
      <c r="M12" s="164">
        <f t="shared" si="5"/>
        <v>0.70000000000000018</v>
      </c>
      <c r="N12" s="165">
        <v>10.029999999999999</v>
      </c>
      <c r="O12" s="178">
        <f t="shared" si="6"/>
        <v>0.86951200000000017</v>
      </c>
      <c r="P12" s="178">
        <f t="shared" si="7"/>
        <v>5.4167E-2</v>
      </c>
      <c r="Q12" s="182">
        <f t="shared" si="8"/>
        <v>0.92367900000000014</v>
      </c>
      <c r="R12" s="40"/>
    </row>
    <row r="13" spans="1:19" s="15" customFormat="1" ht="11.25" x14ac:dyDescent="0.2">
      <c r="A13" s="180">
        <v>40668</v>
      </c>
      <c r="B13" s="125">
        <v>12.196</v>
      </c>
      <c r="C13" s="95">
        <f t="shared" si="0"/>
        <v>11.251460000000002</v>
      </c>
      <c r="D13" s="95">
        <v>2.2000000000000002</v>
      </c>
      <c r="E13" s="95">
        <v>1.5</v>
      </c>
      <c r="F13" s="179">
        <v>194.87299999999999</v>
      </c>
      <c r="G13" s="116">
        <f t="shared" si="1"/>
        <v>0.19487299999999999</v>
      </c>
      <c r="H13" s="179">
        <v>49.667000000000002</v>
      </c>
      <c r="I13" s="116">
        <f t="shared" si="2"/>
        <v>4.9667000000000003E-2</v>
      </c>
      <c r="J13" s="179">
        <v>0</v>
      </c>
      <c r="K13" s="95">
        <f t="shared" si="3"/>
        <v>0</v>
      </c>
      <c r="L13" s="123">
        <f t="shared" si="4"/>
        <v>0</v>
      </c>
      <c r="M13" s="164">
        <f t="shared" si="5"/>
        <v>0.70000000000000018</v>
      </c>
      <c r="N13" s="165">
        <v>9.8000000000000007</v>
      </c>
      <c r="O13" s="178">
        <f t="shared" si="6"/>
        <v>0.89487300000000014</v>
      </c>
      <c r="P13" s="178">
        <f t="shared" si="7"/>
        <v>4.9667000000000003E-2</v>
      </c>
      <c r="Q13" s="182">
        <f t="shared" si="8"/>
        <v>0.94454000000000016</v>
      </c>
      <c r="R13" s="40"/>
    </row>
    <row r="14" spans="1:19" s="15" customFormat="1" ht="11.25" x14ac:dyDescent="0.2">
      <c r="A14" s="180">
        <v>40669</v>
      </c>
      <c r="B14" s="125">
        <v>11.228</v>
      </c>
      <c r="C14" s="95">
        <f t="shared" si="0"/>
        <v>10.339404000000002</v>
      </c>
      <c r="D14" s="95">
        <v>2.2000000000000002</v>
      </c>
      <c r="E14" s="95">
        <v>1.5</v>
      </c>
      <c r="F14" s="179">
        <v>172.429</v>
      </c>
      <c r="G14" s="116">
        <f t="shared" si="1"/>
        <v>0.172429</v>
      </c>
      <c r="H14" s="179">
        <v>16.167000000000002</v>
      </c>
      <c r="I14" s="116">
        <f t="shared" si="2"/>
        <v>1.6167000000000001E-2</v>
      </c>
      <c r="J14" s="179">
        <v>3.6669999999999998</v>
      </c>
      <c r="K14" s="95">
        <f t="shared" si="3"/>
        <v>3.6669999999999997E-3</v>
      </c>
      <c r="L14" s="123">
        <f t="shared" si="4"/>
        <v>1.8334999999999998E-4</v>
      </c>
      <c r="M14" s="164">
        <f t="shared" si="5"/>
        <v>0.70000000000000018</v>
      </c>
      <c r="N14" s="165">
        <v>9.8699999999999992</v>
      </c>
      <c r="O14" s="178">
        <f t="shared" si="6"/>
        <v>0.87261235000000015</v>
      </c>
      <c r="P14" s="178">
        <f t="shared" si="7"/>
        <v>1.9650650000000002E-2</v>
      </c>
      <c r="Q14" s="182">
        <f t="shared" si="8"/>
        <v>0.89226300000000014</v>
      </c>
      <c r="R14" s="40"/>
    </row>
    <row r="15" spans="1:19" s="15" customFormat="1" ht="11.25" x14ac:dyDescent="0.2">
      <c r="A15" s="180">
        <v>40670</v>
      </c>
      <c r="B15" s="125">
        <v>11.55</v>
      </c>
      <c r="C15" s="95">
        <f t="shared" si="0"/>
        <v>10.565485000000002</v>
      </c>
      <c r="D15" s="95">
        <v>2.2000000000000002</v>
      </c>
      <c r="E15" s="95">
        <v>1.5</v>
      </c>
      <c r="F15" s="179">
        <v>198.01499999999999</v>
      </c>
      <c r="G15" s="116">
        <f t="shared" si="1"/>
        <v>0.198015</v>
      </c>
      <c r="H15" s="179">
        <v>86.5</v>
      </c>
      <c r="I15" s="116">
        <f t="shared" si="2"/>
        <v>8.6499999999999994E-2</v>
      </c>
      <c r="J15" s="179">
        <v>0</v>
      </c>
      <c r="K15" s="95">
        <f t="shared" si="3"/>
        <v>0</v>
      </c>
      <c r="L15" s="123">
        <f t="shared" si="4"/>
        <v>0</v>
      </c>
      <c r="M15" s="164">
        <f t="shared" si="5"/>
        <v>0.70000000000000018</v>
      </c>
      <c r="N15" s="165">
        <v>9.1</v>
      </c>
      <c r="O15" s="178">
        <f t="shared" si="6"/>
        <v>0.89801500000000023</v>
      </c>
      <c r="P15" s="178">
        <f t="shared" si="7"/>
        <v>8.6499999999999994E-2</v>
      </c>
      <c r="Q15" s="182">
        <f t="shared" si="8"/>
        <v>0.98451500000000025</v>
      </c>
      <c r="R15" s="40"/>
    </row>
    <row r="16" spans="1:19" s="15" customFormat="1" ht="11.25" x14ac:dyDescent="0.2">
      <c r="A16" s="180">
        <v>40671</v>
      </c>
      <c r="B16" s="125">
        <v>11.882</v>
      </c>
      <c r="C16" s="95">
        <f t="shared" si="0"/>
        <v>10.942419000000001</v>
      </c>
      <c r="D16" s="95">
        <v>2.2000000000000002</v>
      </c>
      <c r="E16" s="95">
        <v>1.5</v>
      </c>
      <c r="F16" s="179">
        <v>178.41399999999999</v>
      </c>
      <c r="G16" s="116">
        <f t="shared" si="1"/>
        <v>0.17841399999999999</v>
      </c>
      <c r="H16" s="179">
        <v>61.167000000000002</v>
      </c>
      <c r="I16" s="116">
        <f t="shared" si="2"/>
        <v>6.1166999999999999E-2</v>
      </c>
      <c r="J16" s="179">
        <v>0</v>
      </c>
      <c r="K16" s="95">
        <f t="shared" si="3"/>
        <v>0</v>
      </c>
      <c r="L16" s="123">
        <f t="shared" si="4"/>
        <v>0</v>
      </c>
      <c r="M16" s="164">
        <f t="shared" si="5"/>
        <v>0.70000000000000018</v>
      </c>
      <c r="N16" s="165">
        <v>9.14</v>
      </c>
      <c r="O16" s="178">
        <f t="shared" si="6"/>
        <v>0.87841400000000014</v>
      </c>
      <c r="P16" s="178">
        <f t="shared" si="7"/>
        <v>6.1166999999999999E-2</v>
      </c>
      <c r="Q16" s="182">
        <f t="shared" si="8"/>
        <v>0.93958100000000011</v>
      </c>
      <c r="R16" s="40"/>
    </row>
    <row r="17" spans="1:18" s="15" customFormat="1" ht="11.25" x14ac:dyDescent="0.2">
      <c r="A17" s="180">
        <v>40672</v>
      </c>
      <c r="B17" s="125">
        <v>12.657999999999999</v>
      </c>
      <c r="C17" s="95">
        <f t="shared" si="0"/>
        <v>11.694734</v>
      </c>
      <c r="D17" s="95">
        <v>2.2000000000000002</v>
      </c>
      <c r="E17" s="95">
        <v>1.5</v>
      </c>
      <c r="F17" s="179">
        <v>187.76599999999999</v>
      </c>
      <c r="G17" s="116">
        <f t="shared" si="1"/>
        <v>0.18776599999999999</v>
      </c>
      <c r="H17" s="179">
        <v>75.5</v>
      </c>
      <c r="I17" s="116">
        <f t="shared" si="2"/>
        <v>7.5499999999999998E-2</v>
      </c>
      <c r="J17" s="179">
        <v>0</v>
      </c>
      <c r="K17" s="95">
        <f t="shared" si="3"/>
        <v>0</v>
      </c>
      <c r="L17" s="123">
        <f t="shared" si="4"/>
        <v>0</v>
      </c>
      <c r="M17" s="164">
        <f t="shared" si="5"/>
        <v>0.70000000000000018</v>
      </c>
      <c r="N17" s="165">
        <v>9.32</v>
      </c>
      <c r="O17" s="178">
        <f t="shared" si="6"/>
        <v>0.88776600000000017</v>
      </c>
      <c r="P17" s="178">
        <f t="shared" si="7"/>
        <v>7.5499999999999998E-2</v>
      </c>
      <c r="Q17" s="182">
        <f t="shared" si="8"/>
        <v>0.96326600000000018</v>
      </c>
      <c r="R17" s="40"/>
    </row>
    <row r="18" spans="1:18" s="15" customFormat="1" ht="11.25" x14ac:dyDescent="0.2">
      <c r="A18" s="180">
        <v>40673</v>
      </c>
      <c r="B18" s="125">
        <v>13.273</v>
      </c>
      <c r="C18" s="95">
        <f t="shared" si="0"/>
        <v>12.251681000000001</v>
      </c>
      <c r="D18" s="95">
        <v>2.2000000000000002</v>
      </c>
      <c r="E18" s="95">
        <v>1.5</v>
      </c>
      <c r="F18" s="179">
        <v>193.15199999999999</v>
      </c>
      <c r="G18" s="116">
        <f t="shared" si="1"/>
        <v>0.19315199999999999</v>
      </c>
      <c r="H18" s="179">
        <v>128.167</v>
      </c>
      <c r="I18" s="116">
        <f t="shared" si="2"/>
        <v>0.128167</v>
      </c>
      <c r="J18" s="179">
        <v>0</v>
      </c>
      <c r="K18" s="95">
        <f t="shared" si="3"/>
        <v>0</v>
      </c>
      <c r="L18" s="123">
        <f t="shared" si="4"/>
        <v>0</v>
      </c>
      <c r="M18" s="164">
        <f t="shared" si="5"/>
        <v>0.70000000000000018</v>
      </c>
      <c r="N18" s="165">
        <v>9.3800000000000008</v>
      </c>
      <c r="O18" s="178">
        <f t="shared" si="6"/>
        <v>0.89315200000000017</v>
      </c>
      <c r="P18" s="178">
        <f t="shared" si="7"/>
        <v>0.128167</v>
      </c>
      <c r="Q18" s="182">
        <f t="shared" si="8"/>
        <v>1.0213190000000001</v>
      </c>
      <c r="R18" s="40"/>
    </row>
    <row r="19" spans="1:18" s="15" customFormat="1" ht="11.25" x14ac:dyDescent="0.2">
      <c r="A19" s="180">
        <v>40674</v>
      </c>
      <c r="B19" s="125">
        <v>12.039</v>
      </c>
      <c r="C19" s="95">
        <f t="shared" si="0"/>
        <v>11.104395</v>
      </c>
      <c r="D19" s="95">
        <v>2.2000000000000002</v>
      </c>
      <c r="E19" s="95">
        <v>1.5</v>
      </c>
      <c r="F19" s="179">
        <v>192.10499999999999</v>
      </c>
      <c r="G19" s="116">
        <f t="shared" si="1"/>
        <v>0.192105</v>
      </c>
      <c r="H19" s="179">
        <v>42.5</v>
      </c>
      <c r="I19" s="116">
        <f t="shared" si="2"/>
        <v>4.2500000000000003E-2</v>
      </c>
      <c r="J19" s="179">
        <v>0</v>
      </c>
      <c r="K19" s="95">
        <f t="shared" si="3"/>
        <v>0</v>
      </c>
      <c r="L19" s="123">
        <f t="shared" si="4"/>
        <v>0</v>
      </c>
      <c r="M19" s="164">
        <f t="shared" si="5"/>
        <v>0.70000000000000018</v>
      </c>
      <c r="N19" s="165">
        <v>9.14</v>
      </c>
      <c r="O19" s="178">
        <f t="shared" si="6"/>
        <v>0.89210500000000015</v>
      </c>
      <c r="P19" s="178">
        <f t="shared" si="7"/>
        <v>4.2500000000000003E-2</v>
      </c>
      <c r="Q19" s="182">
        <f t="shared" si="8"/>
        <v>0.93460500000000013</v>
      </c>
      <c r="R19" s="40"/>
    </row>
    <row r="20" spans="1:18" s="15" customFormat="1" ht="11.25" x14ac:dyDescent="0.2">
      <c r="A20" s="180">
        <v>40675</v>
      </c>
      <c r="B20" s="125">
        <v>12.36</v>
      </c>
      <c r="C20" s="95">
        <f t="shared" si="0"/>
        <v>11.439015999999999</v>
      </c>
      <c r="D20" s="95">
        <v>2.2000000000000002</v>
      </c>
      <c r="E20" s="95">
        <v>1.5</v>
      </c>
      <c r="F20" s="179">
        <v>187.31700000000001</v>
      </c>
      <c r="G20" s="116">
        <f t="shared" si="1"/>
        <v>0.18731700000000001</v>
      </c>
      <c r="H20" s="179">
        <v>33.667000000000002</v>
      </c>
      <c r="I20" s="116">
        <f t="shared" si="2"/>
        <v>3.3667000000000002E-2</v>
      </c>
      <c r="J20" s="179">
        <v>48.667000000000002</v>
      </c>
      <c r="K20" s="95">
        <f t="shared" si="3"/>
        <v>4.8667000000000002E-2</v>
      </c>
      <c r="L20" s="123">
        <f t="shared" si="4"/>
        <v>2.4333500000000004E-3</v>
      </c>
      <c r="M20" s="164">
        <f t="shared" si="5"/>
        <v>0.70000000000000018</v>
      </c>
      <c r="N20" s="165">
        <v>9.11</v>
      </c>
      <c r="O20" s="178">
        <f t="shared" si="6"/>
        <v>0.88975035000000013</v>
      </c>
      <c r="P20" s="178">
        <f t="shared" si="7"/>
        <v>7.9900650000000004E-2</v>
      </c>
      <c r="Q20" s="182">
        <f t="shared" si="8"/>
        <v>0.96965100000000015</v>
      </c>
      <c r="R20" s="40"/>
    </row>
    <row r="21" spans="1:18" s="15" customFormat="1" ht="11.25" x14ac:dyDescent="0.2">
      <c r="A21" s="180">
        <v>40676</v>
      </c>
      <c r="B21" s="125">
        <v>11.286</v>
      </c>
      <c r="C21" s="95">
        <f t="shared" si="0"/>
        <v>10.407304999999997</v>
      </c>
      <c r="D21" s="95">
        <v>2.2000000000000002</v>
      </c>
      <c r="E21" s="95">
        <v>1.5</v>
      </c>
      <c r="F21" s="179">
        <v>156.19499999999999</v>
      </c>
      <c r="G21" s="116">
        <f t="shared" si="1"/>
        <v>0.156195</v>
      </c>
      <c r="H21" s="179">
        <v>22.5</v>
      </c>
      <c r="I21" s="116">
        <f t="shared" si="2"/>
        <v>2.2499999999999999E-2</v>
      </c>
      <c r="J21" s="179">
        <v>0</v>
      </c>
      <c r="K21" s="95">
        <f t="shared" si="3"/>
        <v>0</v>
      </c>
      <c r="L21" s="123">
        <f t="shared" si="4"/>
        <v>0</v>
      </c>
      <c r="M21" s="164">
        <f t="shared" si="5"/>
        <v>0.70000000000000018</v>
      </c>
      <c r="N21" s="165">
        <v>9.26</v>
      </c>
      <c r="O21" s="178">
        <f t="shared" si="6"/>
        <v>0.85619500000000015</v>
      </c>
      <c r="P21" s="178">
        <f t="shared" si="7"/>
        <v>2.2499999999999999E-2</v>
      </c>
      <c r="Q21" s="182">
        <f t="shared" si="8"/>
        <v>0.87869500000000011</v>
      </c>
      <c r="R21" s="40"/>
    </row>
    <row r="22" spans="1:18" s="15" customFormat="1" ht="11.25" x14ac:dyDescent="0.2">
      <c r="A22" s="180">
        <v>40677</v>
      </c>
      <c r="B22" s="125">
        <v>11.387</v>
      </c>
      <c r="C22" s="95">
        <f t="shared" si="0"/>
        <v>10.503153999999999</v>
      </c>
      <c r="D22" s="95">
        <v>2.2000000000000002</v>
      </c>
      <c r="E22" s="95">
        <v>1.5</v>
      </c>
      <c r="F22" s="179">
        <v>182.679</v>
      </c>
      <c r="G22" s="116">
        <f t="shared" si="1"/>
        <v>0.18267900000000001</v>
      </c>
      <c r="H22" s="179">
        <v>1.167</v>
      </c>
      <c r="I22" s="116">
        <f t="shared" si="2"/>
        <v>1.1670000000000001E-3</v>
      </c>
      <c r="J22" s="179">
        <v>0</v>
      </c>
      <c r="K22" s="95">
        <f t="shared" si="3"/>
        <v>0</v>
      </c>
      <c r="L22" s="123">
        <f t="shared" si="4"/>
        <v>0</v>
      </c>
      <c r="M22" s="164">
        <f t="shared" si="5"/>
        <v>0.70000000000000018</v>
      </c>
      <c r="N22" s="165">
        <v>9.4600000000000009</v>
      </c>
      <c r="O22" s="178">
        <f t="shared" si="6"/>
        <v>0.88267900000000021</v>
      </c>
      <c r="P22" s="178">
        <f t="shared" si="7"/>
        <v>1.1670000000000001E-3</v>
      </c>
      <c r="Q22" s="182">
        <f t="shared" si="8"/>
        <v>0.88384600000000024</v>
      </c>
      <c r="R22" s="40"/>
    </row>
    <row r="23" spans="1:18" s="15" customFormat="1" ht="11.25" x14ac:dyDescent="0.2">
      <c r="A23" s="180">
        <v>40678</v>
      </c>
      <c r="B23" s="125">
        <v>11.135</v>
      </c>
      <c r="C23" s="95">
        <f t="shared" si="0"/>
        <v>10.239857999999998</v>
      </c>
      <c r="D23" s="95">
        <v>2.2000000000000002</v>
      </c>
      <c r="E23" s="95">
        <v>1.5</v>
      </c>
      <c r="F23" s="179">
        <v>193.97499999999999</v>
      </c>
      <c r="G23" s="116">
        <f t="shared" si="1"/>
        <v>0.19397499999999998</v>
      </c>
      <c r="H23" s="179">
        <v>1.167</v>
      </c>
      <c r="I23" s="116">
        <f t="shared" si="2"/>
        <v>1.1670000000000001E-3</v>
      </c>
      <c r="J23" s="179">
        <v>0</v>
      </c>
      <c r="K23" s="95">
        <f t="shared" si="3"/>
        <v>0</v>
      </c>
      <c r="L23" s="123">
        <f t="shared" si="4"/>
        <v>0</v>
      </c>
      <c r="M23" s="164">
        <f t="shared" si="5"/>
        <v>0.70000000000000018</v>
      </c>
      <c r="N23" s="165">
        <v>9.5500000000000007</v>
      </c>
      <c r="O23" s="178">
        <f t="shared" si="6"/>
        <v>0.89397500000000019</v>
      </c>
      <c r="P23" s="178">
        <f t="shared" si="7"/>
        <v>1.1670000000000001E-3</v>
      </c>
      <c r="Q23" s="182">
        <f t="shared" si="8"/>
        <v>0.89514200000000022</v>
      </c>
      <c r="R23" s="40"/>
    </row>
    <row r="24" spans="1:18" s="15" customFormat="1" ht="11.25" x14ac:dyDescent="0.2">
      <c r="A24" s="180">
        <v>40679</v>
      </c>
      <c r="B24" s="125">
        <v>12.298</v>
      </c>
      <c r="C24" s="95">
        <f t="shared" si="0"/>
        <v>11.416865000000001</v>
      </c>
      <c r="D24" s="95">
        <v>2.2000000000000002</v>
      </c>
      <c r="E24" s="95">
        <v>1.5</v>
      </c>
      <c r="F24" s="179">
        <v>180.13499999999999</v>
      </c>
      <c r="G24" s="116">
        <f t="shared" si="1"/>
        <v>0.18013499999999999</v>
      </c>
      <c r="H24" s="179">
        <v>1</v>
      </c>
      <c r="I24" s="116">
        <f t="shared" si="2"/>
        <v>1E-3</v>
      </c>
      <c r="J24" s="179">
        <v>0</v>
      </c>
      <c r="K24" s="95">
        <f t="shared" si="3"/>
        <v>0</v>
      </c>
      <c r="L24" s="123">
        <f t="shared" si="4"/>
        <v>0</v>
      </c>
      <c r="M24" s="164">
        <f t="shared" si="5"/>
        <v>0.70000000000000018</v>
      </c>
      <c r="N24" s="165">
        <v>9.2799999999999994</v>
      </c>
      <c r="O24" s="178">
        <f t="shared" si="6"/>
        <v>0.88013500000000011</v>
      </c>
      <c r="P24" s="178">
        <f t="shared" si="7"/>
        <v>1E-3</v>
      </c>
      <c r="Q24" s="182">
        <f t="shared" si="8"/>
        <v>0.88113500000000011</v>
      </c>
      <c r="R24" s="40"/>
    </row>
    <row r="25" spans="1:18" s="15" customFormat="1" ht="11.25" x14ac:dyDescent="0.2">
      <c r="A25" s="180">
        <v>40680</v>
      </c>
      <c r="B25" s="125">
        <v>11.651</v>
      </c>
      <c r="C25" s="95">
        <f t="shared" si="0"/>
        <v>10.784568999999998</v>
      </c>
      <c r="D25" s="95">
        <v>2.2000000000000002</v>
      </c>
      <c r="E25" s="95">
        <v>1.5</v>
      </c>
      <c r="F25" s="179">
        <v>165.09800000000001</v>
      </c>
      <c r="G25" s="116">
        <f t="shared" si="1"/>
        <v>0.16509800000000002</v>
      </c>
      <c r="H25" s="179">
        <v>1.333</v>
      </c>
      <c r="I25" s="116">
        <f t="shared" si="2"/>
        <v>1.333E-3</v>
      </c>
      <c r="J25" s="179">
        <v>0</v>
      </c>
      <c r="K25" s="95">
        <f t="shared" si="3"/>
        <v>0</v>
      </c>
      <c r="L25" s="123">
        <f t="shared" si="4"/>
        <v>0</v>
      </c>
      <c r="M25" s="164">
        <f t="shared" si="5"/>
        <v>0.70000000000000018</v>
      </c>
      <c r="N25" s="165">
        <v>9.27</v>
      </c>
      <c r="O25" s="178">
        <f t="shared" si="6"/>
        <v>0.86509800000000014</v>
      </c>
      <c r="P25" s="178">
        <f t="shared" si="7"/>
        <v>1.333E-3</v>
      </c>
      <c r="Q25" s="182">
        <f t="shared" si="8"/>
        <v>0.86643100000000017</v>
      </c>
      <c r="R25" s="40"/>
    </row>
    <row r="26" spans="1:18" s="15" customFormat="1" ht="11.25" x14ac:dyDescent="0.2">
      <c r="A26" s="180">
        <v>40681</v>
      </c>
      <c r="B26" s="125">
        <v>12.365</v>
      </c>
      <c r="C26" s="95">
        <f t="shared" si="0"/>
        <v>11.428688999999999</v>
      </c>
      <c r="D26" s="95">
        <v>2.2000000000000002</v>
      </c>
      <c r="E26" s="95">
        <v>1.5</v>
      </c>
      <c r="F26" s="179">
        <v>182.97800000000001</v>
      </c>
      <c r="G26" s="116">
        <f t="shared" si="1"/>
        <v>0.182978</v>
      </c>
      <c r="H26" s="179">
        <v>53.332999999999998</v>
      </c>
      <c r="I26" s="116">
        <f t="shared" si="2"/>
        <v>5.3332999999999998E-2</v>
      </c>
      <c r="J26" s="179">
        <v>0</v>
      </c>
      <c r="K26" s="95">
        <f t="shared" si="3"/>
        <v>0</v>
      </c>
      <c r="L26" s="123">
        <f t="shared" si="4"/>
        <v>0</v>
      </c>
      <c r="M26" s="164">
        <f t="shared" si="5"/>
        <v>0.70000000000000018</v>
      </c>
      <c r="N26" s="165">
        <v>9.24</v>
      </c>
      <c r="O26" s="178">
        <f t="shared" si="6"/>
        <v>0.88297800000000015</v>
      </c>
      <c r="P26" s="178">
        <f t="shared" si="7"/>
        <v>5.3332999999999998E-2</v>
      </c>
      <c r="Q26" s="182">
        <f t="shared" si="8"/>
        <v>0.93631100000000012</v>
      </c>
      <c r="R26" s="40"/>
    </row>
    <row r="27" spans="1:18" s="15" customFormat="1" ht="11.25" x14ac:dyDescent="0.2">
      <c r="A27" s="180">
        <v>40682</v>
      </c>
      <c r="B27" s="125">
        <v>12.776</v>
      </c>
      <c r="C27" s="95">
        <f t="shared" si="0"/>
        <v>11.864659</v>
      </c>
      <c r="D27" s="95">
        <v>2.2000000000000002</v>
      </c>
      <c r="E27" s="95">
        <v>1.5</v>
      </c>
      <c r="F27" s="179">
        <v>174.67400000000001</v>
      </c>
      <c r="G27" s="116">
        <f t="shared" si="1"/>
        <v>0.174674</v>
      </c>
      <c r="H27" s="179">
        <v>36.667000000000002</v>
      </c>
      <c r="I27" s="116">
        <f t="shared" si="2"/>
        <v>3.6666999999999998E-2</v>
      </c>
      <c r="J27" s="179">
        <v>41.832999999999998</v>
      </c>
      <c r="K27" s="95">
        <f t="shared" si="3"/>
        <v>4.1832999999999995E-2</v>
      </c>
      <c r="L27" s="123">
        <f t="shared" si="4"/>
        <v>2.09165E-3</v>
      </c>
      <c r="M27" s="164">
        <f t="shared" si="5"/>
        <v>0.70000000000000018</v>
      </c>
      <c r="N27" s="165">
        <v>9.1199999999999992</v>
      </c>
      <c r="O27" s="178">
        <f t="shared" si="6"/>
        <v>0.87676565000000017</v>
      </c>
      <c r="P27" s="178">
        <f t="shared" si="7"/>
        <v>7.6408349999999986E-2</v>
      </c>
      <c r="Q27" s="182">
        <f t="shared" si="8"/>
        <v>0.95317400000000019</v>
      </c>
      <c r="R27" s="40"/>
    </row>
    <row r="28" spans="1:18" s="15" customFormat="1" ht="11.25" x14ac:dyDescent="0.2">
      <c r="A28" s="180">
        <v>40683</v>
      </c>
      <c r="B28" s="125">
        <v>11.973000000000001</v>
      </c>
      <c r="C28" s="95">
        <f t="shared" si="0"/>
        <v>11.062360999999999</v>
      </c>
      <c r="D28" s="95">
        <v>2.2000000000000002</v>
      </c>
      <c r="E28" s="95">
        <v>1.5</v>
      </c>
      <c r="F28" s="179">
        <v>191.80600000000001</v>
      </c>
      <c r="G28" s="116">
        <f t="shared" si="1"/>
        <v>0.191806</v>
      </c>
      <c r="H28" s="179">
        <v>18.832999999999998</v>
      </c>
      <c r="I28" s="116">
        <f t="shared" si="2"/>
        <v>1.8832999999999999E-2</v>
      </c>
      <c r="J28" s="179">
        <v>0</v>
      </c>
      <c r="K28" s="95">
        <f t="shared" si="3"/>
        <v>0</v>
      </c>
      <c r="L28" s="123">
        <f t="shared" si="4"/>
        <v>0</v>
      </c>
      <c r="M28" s="164">
        <f t="shared" si="5"/>
        <v>0.70000000000000018</v>
      </c>
      <c r="N28" s="165">
        <v>9.0399999999999991</v>
      </c>
      <c r="O28" s="178">
        <f t="shared" si="6"/>
        <v>0.89180600000000021</v>
      </c>
      <c r="P28" s="178">
        <f t="shared" si="7"/>
        <v>1.8832999999999999E-2</v>
      </c>
      <c r="Q28" s="182">
        <f t="shared" si="8"/>
        <v>0.9106390000000002</v>
      </c>
      <c r="R28" s="40"/>
    </row>
    <row r="29" spans="1:18" s="15" customFormat="1" ht="11.25" x14ac:dyDescent="0.2">
      <c r="A29" s="180">
        <v>40684</v>
      </c>
      <c r="B29" s="125">
        <v>12.782</v>
      </c>
      <c r="C29" s="95">
        <f t="shared" si="0"/>
        <v>11.754439000000001</v>
      </c>
      <c r="D29" s="95">
        <v>2.2000000000000002</v>
      </c>
      <c r="E29" s="95">
        <v>1.5</v>
      </c>
      <c r="F29" s="179">
        <v>232.72800000000001</v>
      </c>
      <c r="G29" s="116">
        <f t="shared" si="1"/>
        <v>0.23272800000000002</v>
      </c>
      <c r="H29" s="179">
        <v>94.832999999999998</v>
      </c>
      <c r="I29" s="116">
        <f t="shared" si="2"/>
        <v>9.4833000000000001E-2</v>
      </c>
      <c r="J29" s="179">
        <v>0</v>
      </c>
      <c r="K29" s="95">
        <f t="shared" si="3"/>
        <v>0</v>
      </c>
      <c r="L29" s="123">
        <f t="shared" si="4"/>
        <v>0</v>
      </c>
      <c r="M29" s="164">
        <f t="shared" si="5"/>
        <v>0.70000000000000018</v>
      </c>
      <c r="N29" s="165">
        <v>8.4</v>
      </c>
      <c r="O29" s="178">
        <f t="shared" si="6"/>
        <v>0.93272800000000022</v>
      </c>
      <c r="P29" s="178">
        <f t="shared" si="7"/>
        <v>9.4833000000000001E-2</v>
      </c>
      <c r="Q29" s="182">
        <f t="shared" si="8"/>
        <v>1.0275610000000002</v>
      </c>
      <c r="R29" s="40"/>
    </row>
    <row r="30" spans="1:18" s="15" customFormat="1" ht="11.25" x14ac:dyDescent="0.2">
      <c r="A30" s="180">
        <v>40685</v>
      </c>
      <c r="B30" s="125">
        <v>13.417999999999999</v>
      </c>
      <c r="C30" s="95">
        <f t="shared" si="0"/>
        <v>12.356477999999999</v>
      </c>
      <c r="D30" s="95">
        <v>2.2000000000000002</v>
      </c>
      <c r="E30" s="95">
        <v>1.5</v>
      </c>
      <c r="F30" s="179">
        <v>268.18900000000002</v>
      </c>
      <c r="G30" s="116">
        <f t="shared" si="1"/>
        <v>0.26818900000000001</v>
      </c>
      <c r="H30" s="179">
        <v>93.332999999999998</v>
      </c>
      <c r="I30" s="116">
        <f t="shared" si="2"/>
        <v>9.3332999999999999E-2</v>
      </c>
      <c r="J30" s="179">
        <v>0</v>
      </c>
      <c r="K30" s="95">
        <f t="shared" si="3"/>
        <v>0</v>
      </c>
      <c r="L30" s="123">
        <f t="shared" si="4"/>
        <v>0</v>
      </c>
      <c r="M30" s="164">
        <f t="shared" si="5"/>
        <v>0.70000000000000018</v>
      </c>
      <c r="N30" s="165">
        <v>8.9700000000000006</v>
      </c>
      <c r="O30" s="178">
        <f t="shared" si="6"/>
        <v>0.96818900000000019</v>
      </c>
      <c r="P30" s="178">
        <f t="shared" si="7"/>
        <v>9.3332999999999999E-2</v>
      </c>
      <c r="Q30" s="182">
        <f t="shared" si="8"/>
        <v>1.0615220000000001</v>
      </c>
      <c r="R30" s="40"/>
    </row>
    <row r="31" spans="1:18" s="15" customFormat="1" ht="11.25" x14ac:dyDescent="0.2">
      <c r="A31" s="180">
        <v>40686</v>
      </c>
      <c r="B31" s="125">
        <v>13.291</v>
      </c>
      <c r="C31" s="95">
        <f t="shared" si="0"/>
        <v>12.325984999999999</v>
      </c>
      <c r="D31" s="95">
        <v>2.2000000000000002</v>
      </c>
      <c r="E31" s="95">
        <v>1.5</v>
      </c>
      <c r="F31" s="179">
        <v>198.01499999999999</v>
      </c>
      <c r="G31" s="116">
        <f t="shared" si="1"/>
        <v>0.198015</v>
      </c>
      <c r="H31" s="179">
        <v>67</v>
      </c>
      <c r="I31" s="116">
        <f t="shared" si="2"/>
        <v>6.7000000000000004E-2</v>
      </c>
      <c r="J31" s="179">
        <v>3.8330000000000002</v>
      </c>
      <c r="K31" s="95">
        <f t="shared" si="3"/>
        <v>3.833E-3</v>
      </c>
      <c r="L31" s="123">
        <f t="shared" si="4"/>
        <v>1.9165000000000002E-4</v>
      </c>
      <c r="M31" s="164">
        <f t="shared" si="5"/>
        <v>0.70000000000000018</v>
      </c>
      <c r="N31" s="165">
        <v>9.24</v>
      </c>
      <c r="O31" s="178">
        <f t="shared" si="6"/>
        <v>0.89820665000000011</v>
      </c>
      <c r="P31" s="178">
        <f t="shared" si="7"/>
        <v>7.0641350000000006E-2</v>
      </c>
      <c r="Q31" s="182">
        <f t="shared" si="8"/>
        <v>0.96884800000000015</v>
      </c>
      <c r="R31" s="40"/>
    </row>
    <row r="32" spans="1:18" s="15" customFormat="1" ht="11.25" x14ac:dyDescent="0.2">
      <c r="A32" s="180">
        <v>40687</v>
      </c>
      <c r="B32" s="125">
        <v>12.596</v>
      </c>
      <c r="C32" s="95">
        <f t="shared" si="0"/>
        <v>11.595072999999999</v>
      </c>
      <c r="D32" s="95">
        <v>2.2000000000000002</v>
      </c>
      <c r="E32" s="95">
        <v>1.5</v>
      </c>
      <c r="F32" s="179">
        <v>200.26</v>
      </c>
      <c r="G32" s="116">
        <f t="shared" si="1"/>
        <v>0.20025999999999999</v>
      </c>
      <c r="H32" s="179">
        <v>100.667</v>
      </c>
      <c r="I32" s="116">
        <f t="shared" si="2"/>
        <v>0.10066700000000001</v>
      </c>
      <c r="J32" s="179">
        <v>21.667000000000002</v>
      </c>
      <c r="K32" s="95">
        <f t="shared" si="3"/>
        <v>2.1667000000000002E-2</v>
      </c>
      <c r="L32" s="123">
        <f t="shared" si="4"/>
        <v>1.0833500000000001E-3</v>
      </c>
      <c r="M32" s="164">
        <f t="shared" si="5"/>
        <v>0.70000000000000018</v>
      </c>
      <c r="N32" s="165">
        <v>8.9</v>
      </c>
      <c r="O32" s="178">
        <f t="shared" si="6"/>
        <v>0.90134335000000021</v>
      </c>
      <c r="P32" s="178">
        <f t="shared" si="7"/>
        <v>0.12125065000000002</v>
      </c>
      <c r="Q32" s="182">
        <f t="shared" si="8"/>
        <v>1.0225940000000002</v>
      </c>
      <c r="R32" s="40"/>
    </row>
    <row r="33" spans="1:19" s="15" customFormat="1" ht="11.25" x14ac:dyDescent="0.2">
      <c r="A33" s="180">
        <v>40688</v>
      </c>
      <c r="B33" s="125">
        <v>14.257</v>
      </c>
      <c r="C33" s="95">
        <f t="shared" si="0"/>
        <v>13.223970999999999</v>
      </c>
      <c r="D33" s="95">
        <v>2.2000000000000002</v>
      </c>
      <c r="E33" s="95">
        <v>1.5</v>
      </c>
      <c r="F33" s="179">
        <v>212.529</v>
      </c>
      <c r="G33" s="116">
        <f t="shared" si="1"/>
        <v>0.212529</v>
      </c>
      <c r="H33" s="179">
        <v>120.5</v>
      </c>
      <c r="I33" s="116">
        <f t="shared" si="2"/>
        <v>0.1205</v>
      </c>
      <c r="J33" s="179">
        <v>0</v>
      </c>
      <c r="K33" s="95">
        <f t="shared" si="3"/>
        <v>0</v>
      </c>
      <c r="L33" s="123">
        <f t="shared" si="4"/>
        <v>0</v>
      </c>
      <c r="M33" s="164">
        <f t="shared" si="5"/>
        <v>0.70000000000000018</v>
      </c>
      <c r="N33" s="165">
        <v>9.0399999999999991</v>
      </c>
      <c r="O33" s="178">
        <f t="shared" si="6"/>
        <v>0.91252900000000015</v>
      </c>
      <c r="P33" s="178">
        <f t="shared" si="7"/>
        <v>0.1205</v>
      </c>
      <c r="Q33" s="182">
        <f t="shared" si="8"/>
        <v>1.0330290000000002</v>
      </c>
      <c r="R33" s="40"/>
    </row>
    <row r="34" spans="1:19" s="15" customFormat="1" ht="11.25" x14ac:dyDescent="0.2">
      <c r="A34" s="180">
        <v>40689</v>
      </c>
      <c r="B34" s="125">
        <v>14.12</v>
      </c>
      <c r="C34" s="95">
        <f t="shared" si="0"/>
        <v>13.101751</v>
      </c>
      <c r="D34" s="95">
        <v>2.2000000000000002</v>
      </c>
      <c r="E34" s="95">
        <v>1.5</v>
      </c>
      <c r="F34" s="179">
        <v>201.08199999999999</v>
      </c>
      <c r="G34" s="116">
        <f t="shared" si="1"/>
        <v>0.20108199999999998</v>
      </c>
      <c r="H34" s="179">
        <v>117.167</v>
      </c>
      <c r="I34" s="116">
        <f t="shared" si="2"/>
        <v>0.11716700000000001</v>
      </c>
      <c r="J34" s="179">
        <v>0</v>
      </c>
      <c r="K34" s="95">
        <f t="shared" si="3"/>
        <v>0</v>
      </c>
      <c r="L34" s="123">
        <f t="shared" si="4"/>
        <v>0</v>
      </c>
      <c r="M34" s="164">
        <f t="shared" si="5"/>
        <v>0.70000000000000018</v>
      </c>
      <c r="N34" s="165">
        <v>9.1</v>
      </c>
      <c r="O34" s="178">
        <f t="shared" si="6"/>
        <v>0.90108200000000016</v>
      </c>
      <c r="P34" s="178">
        <f t="shared" si="7"/>
        <v>0.11716700000000001</v>
      </c>
      <c r="Q34" s="182">
        <f t="shared" si="8"/>
        <v>1.0182490000000002</v>
      </c>
      <c r="R34" s="40"/>
    </row>
    <row r="35" spans="1:19" s="15" customFormat="1" ht="11.25" x14ac:dyDescent="0.2">
      <c r="A35" s="180">
        <v>40690</v>
      </c>
      <c r="B35" s="125">
        <v>13.1</v>
      </c>
      <c r="C35" s="95">
        <f t="shared" si="0"/>
        <v>12.105851999999999</v>
      </c>
      <c r="D35" s="95">
        <v>2.2000000000000002</v>
      </c>
      <c r="E35" s="95">
        <v>1.5</v>
      </c>
      <c r="F35" s="179">
        <v>211.48099999999999</v>
      </c>
      <c r="G35" s="116">
        <f t="shared" si="1"/>
        <v>0.211481</v>
      </c>
      <c r="H35" s="179">
        <v>82.667000000000002</v>
      </c>
      <c r="I35" s="116">
        <f t="shared" si="2"/>
        <v>8.2667000000000004E-2</v>
      </c>
      <c r="J35" s="179">
        <v>0</v>
      </c>
      <c r="K35" s="95">
        <f t="shared" si="3"/>
        <v>0</v>
      </c>
      <c r="L35" s="123">
        <f t="shared" si="4"/>
        <v>0</v>
      </c>
      <c r="M35" s="164">
        <f t="shared" si="5"/>
        <v>0.70000000000000018</v>
      </c>
      <c r="N35" s="165">
        <v>8.98</v>
      </c>
      <c r="O35" s="178">
        <f t="shared" si="6"/>
        <v>0.91148100000000021</v>
      </c>
      <c r="P35" s="178">
        <f t="shared" si="7"/>
        <v>8.2667000000000004E-2</v>
      </c>
      <c r="Q35" s="182">
        <f t="shared" si="8"/>
        <v>0.99414800000000025</v>
      </c>
      <c r="R35" s="40"/>
    </row>
    <row r="36" spans="1:19" s="15" customFormat="1" ht="11.25" x14ac:dyDescent="0.2">
      <c r="A36" s="180">
        <v>40691</v>
      </c>
      <c r="B36" s="125">
        <v>12.178000000000001</v>
      </c>
      <c r="C36" s="95">
        <f>B36-G36-I36-M36</f>
        <v>11.230340999999999</v>
      </c>
      <c r="D36" s="95">
        <v>2.2000000000000002</v>
      </c>
      <c r="E36" s="95">
        <v>1.5</v>
      </c>
      <c r="F36" s="179">
        <v>180.65899999999999</v>
      </c>
      <c r="G36" s="116">
        <f t="shared" si="1"/>
        <v>0.18065899999999999</v>
      </c>
      <c r="H36" s="179">
        <v>67</v>
      </c>
      <c r="I36" s="116">
        <f t="shared" si="2"/>
        <v>6.7000000000000004E-2</v>
      </c>
      <c r="J36" s="179">
        <v>0</v>
      </c>
      <c r="K36" s="95">
        <f t="shared" si="3"/>
        <v>0</v>
      </c>
      <c r="L36" s="123">
        <f t="shared" si="4"/>
        <v>0</v>
      </c>
      <c r="M36" s="164">
        <f>D36-E36</f>
        <v>0.70000000000000018</v>
      </c>
      <c r="N36" s="165">
        <v>8.24</v>
      </c>
      <c r="O36" s="178">
        <f>G36+L36+M36</f>
        <v>0.88065900000000019</v>
      </c>
      <c r="P36" s="178">
        <f t="shared" si="7"/>
        <v>6.7000000000000004E-2</v>
      </c>
      <c r="Q36" s="182">
        <f t="shared" si="8"/>
        <v>0.94765900000000025</v>
      </c>
      <c r="R36" s="40"/>
    </row>
    <row r="37" spans="1:19" s="15" customFormat="1" ht="11.25" x14ac:dyDescent="0.2">
      <c r="A37" s="180">
        <v>40692</v>
      </c>
      <c r="B37" s="125">
        <v>12.22</v>
      </c>
      <c r="C37" s="95">
        <f>B37-G37-I37-M37</f>
        <v>11.252126000000001</v>
      </c>
      <c r="D37" s="95">
        <v>2.2000000000000002</v>
      </c>
      <c r="E37" s="95">
        <v>1.5</v>
      </c>
      <c r="F37" s="179">
        <v>191.20699999999999</v>
      </c>
      <c r="G37" s="116">
        <f t="shared" si="1"/>
        <v>0.19120699999999999</v>
      </c>
      <c r="H37" s="179">
        <v>76.667000000000002</v>
      </c>
      <c r="I37" s="116">
        <f t="shared" si="2"/>
        <v>7.6666999999999999E-2</v>
      </c>
      <c r="J37" s="179">
        <v>0</v>
      </c>
      <c r="K37" s="95">
        <f t="shared" si="3"/>
        <v>0</v>
      </c>
      <c r="L37" s="123">
        <f t="shared" si="4"/>
        <v>0</v>
      </c>
      <c r="M37" s="164">
        <f>D37-E37</f>
        <v>0.70000000000000018</v>
      </c>
      <c r="N37" s="165">
        <v>7.93</v>
      </c>
      <c r="O37" s="178">
        <f>G37+L37+M37</f>
        <v>0.89120700000000019</v>
      </c>
      <c r="P37" s="178">
        <f t="shared" si="7"/>
        <v>7.6666999999999999E-2</v>
      </c>
      <c r="Q37" s="182">
        <f t="shared" si="8"/>
        <v>0.96787400000000023</v>
      </c>
      <c r="R37" s="40"/>
    </row>
    <row r="38" spans="1:19" s="15" customFormat="1" ht="11.25" x14ac:dyDescent="0.2">
      <c r="A38" s="180">
        <v>40693</v>
      </c>
      <c r="B38" s="125">
        <v>15.35</v>
      </c>
      <c r="C38" s="95">
        <f>B38-G38-I38-M38</f>
        <v>14.248688999999999</v>
      </c>
      <c r="D38" s="95">
        <v>2.2000000000000002</v>
      </c>
      <c r="E38" s="95">
        <v>1.5</v>
      </c>
      <c r="F38" s="179">
        <v>256.14400000000001</v>
      </c>
      <c r="G38" s="116">
        <f t="shared" si="1"/>
        <v>0.25614399999999998</v>
      </c>
      <c r="H38" s="179">
        <v>145.167</v>
      </c>
      <c r="I38" s="116">
        <f t="shared" si="2"/>
        <v>0.14516699999999999</v>
      </c>
      <c r="J38" s="179">
        <v>50</v>
      </c>
      <c r="K38" s="95">
        <f t="shared" si="3"/>
        <v>0.05</v>
      </c>
      <c r="L38" s="123">
        <f t="shared" si="4"/>
        <v>2.5000000000000005E-3</v>
      </c>
      <c r="M38" s="164">
        <f>D38-E38</f>
        <v>0.70000000000000018</v>
      </c>
      <c r="N38" s="165">
        <v>8.4</v>
      </c>
      <c r="O38" s="178">
        <f>G38+L38+M38</f>
        <v>0.95864400000000016</v>
      </c>
      <c r="P38" s="178">
        <f t="shared" si="7"/>
        <v>0.19266699999999998</v>
      </c>
      <c r="Q38" s="182">
        <f t="shared" si="8"/>
        <v>1.1513110000000002</v>
      </c>
      <c r="R38" s="40"/>
    </row>
    <row r="39" spans="1:19" s="15" customFormat="1" ht="11.25" x14ac:dyDescent="0.2">
      <c r="A39" s="180">
        <v>40694</v>
      </c>
      <c r="B39" s="125">
        <v>15.74</v>
      </c>
      <c r="C39" s="95">
        <f t="shared" si="0"/>
        <v>14.691244999999999</v>
      </c>
      <c r="D39" s="95">
        <v>2.2000000000000002</v>
      </c>
      <c r="E39" s="95">
        <v>1.5</v>
      </c>
      <c r="F39" s="179">
        <v>274.92200000000003</v>
      </c>
      <c r="G39" s="116">
        <f t="shared" si="1"/>
        <v>0.274922</v>
      </c>
      <c r="H39" s="179">
        <v>73.832999999999998</v>
      </c>
      <c r="I39" s="116">
        <f t="shared" si="2"/>
        <v>7.3832999999999996E-2</v>
      </c>
      <c r="J39" s="179">
        <v>26.167000000000002</v>
      </c>
      <c r="K39" s="95">
        <f t="shared" si="3"/>
        <v>2.6167000000000003E-2</v>
      </c>
      <c r="L39" s="123">
        <f t="shared" si="4"/>
        <v>1.3083500000000002E-3</v>
      </c>
      <c r="M39" s="164">
        <f t="shared" si="5"/>
        <v>0.70000000000000018</v>
      </c>
      <c r="N39" s="165">
        <v>8.6300000000000008</v>
      </c>
      <c r="O39" s="178">
        <f t="shared" si="6"/>
        <v>0.97623035000000025</v>
      </c>
      <c r="P39" s="178">
        <f t="shared" si="7"/>
        <v>9.8691650000000006E-2</v>
      </c>
      <c r="Q39" s="182">
        <f t="shared" si="8"/>
        <v>1.0749220000000002</v>
      </c>
      <c r="R39" s="40"/>
    </row>
    <row r="40" spans="1:19" s="15" customFormat="1" ht="11.25" x14ac:dyDescent="0.2">
      <c r="A40" s="35"/>
      <c r="B40" s="66"/>
      <c r="C40" s="10"/>
      <c r="D40" s="10"/>
      <c r="E40" s="13"/>
      <c r="F40" s="10"/>
      <c r="G40" s="10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11.25" x14ac:dyDescent="0.2">
      <c r="A41" s="35"/>
      <c r="B41" s="66"/>
      <c r="C41" s="10"/>
      <c r="D41" s="10"/>
      <c r="E41" s="13"/>
      <c r="F41" s="10"/>
      <c r="G41" s="10"/>
      <c r="H41" s="36"/>
      <c r="I41" s="36"/>
      <c r="J41" s="36"/>
      <c r="K41" s="36"/>
      <c r="L41" s="10"/>
      <c r="M41" s="13"/>
      <c r="N41" s="13"/>
      <c r="O41" s="11"/>
      <c r="P41" s="11"/>
      <c r="Q41" s="11"/>
      <c r="R41" s="11"/>
      <c r="S41" s="27"/>
    </row>
    <row r="42" spans="1:19" s="15" customFormat="1" ht="13.5" x14ac:dyDescent="0.2">
      <c r="A42" s="78" t="s">
        <v>33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3.5" x14ac:dyDescent="0.2">
      <c r="A43" s="78" t="s">
        <v>34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3.5" x14ac:dyDescent="0.2">
      <c r="A44" s="78" t="s">
        <v>35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3.5" x14ac:dyDescent="0.2">
      <c r="A45" s="84" t="s">
        <v>36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3.5" x14ac:dyDescent="0.2">
      <c r="A46" s="84" t="s">
        <v>37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3.5" x14ac:dyDescent="0.2">
      <c r="A47" s="84" t="s">
        <v>38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3.5" x14ac:dyDescent="0.2">
      <c r="A48" s="84" t="s">
        <v>39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3.5" x14ac:dyDescent="0.2">
      <c r="A49" s="84" t="s">
        <v>40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15" customFormat="1" ht="13.5" x14ac:dyDescent="0.2">
      <c r="A50" s="84" t="s">
        <v>41</v>
      </c>
      <c r="B50" s="79"/>
      <c r="C50" s="80"/>
      <c r="D50" s="80"/>
      <c r="E50" s="81"/>
      <c r="F50" s="80"/>
      <c r="G50" s="80"/>
      <c r="H50" s="82"/>
      <c r="I50" s="82"/>
      <c r="J50" s="82"/>
      <c r="K50" s="82"/>
      <c r="L50" s="80"/>
      <c r="M50" s="81"/>
      <c r="N50" s="81"/>
      <c r="O50" s="83"/>
      <c r="P50" s="83"/>
      <c r="Q50" s="11"/>
      <c r="R50" s="11"/>
      <c r="S50" s="27"/>
    </row>
    <row r="51" spans="1:19" s="5" customFormat="1" ht="13.5" x14ac:dyDescent="0.2">
      <c r="A51" s="78" t="s">
        <v>42</v>
      </c>
      <c r="B51" s="85"/>
      <c r="C51" s="80"/>
      <c r="D51" s="80"/>
      <c r="E51" s="81"/>
      <c r="F51" s="80"/>
      <c r="G51" s="80"/>
      <c r="H51" s="80"/>
      <c r="I51" s="80"/>
      <c r="J51" s="80"/>
      <c r="K51" s="80"/>
      <c r="L51" s="80"/>
      <c r="M51" s="86"/>
      <c r="N51" s="81"/>
      <c r="O51" s="83"/>
      <c r="P51" s="87"/>
      <c r="Q51" s="14"/>
      <c r="R51" s="14"/>
      <c r="S51" s="14"/>
    </row>
    <row r="52" spans="1:19" s="15" customFormat="1" ht="13.5" x14ac:dyDescent="0.2">
      <c r="A52" s="78" t="s">
        <v>43</v>
      </c>
      <c r="B52" s="79"/>
      <c r="C52" s="80"/>
      <c r="D52" s="80"/>
      <c r="E52" s="81"/>
      <c r="F52" s="80"/>
      <c r="G52" s="80"/>
      <c r="H52" s="82"/>
      <c r="I52" s="82"/>
      <c r="J52" s="82"/>
      <c r="K52" s="82"/>
      <c r="L52" s="80"/>
      <c r="M52" s="81"/>
      <c r="N52" s="81"/>
      <c r="O52" s="83"/>
      <c r="P52" s="83"/>
      <c r="Q52" s="11"/>
      <c r="R52" s="11"/>
      <c r="S52" s="27"/>
    </row>
    <row r="53" spans="1:19" s="5" customFormat="1" ht="13.5" x14ac:dyDescent="0.2">
      <c r="A53" s="84" t="s">
        <v>44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3.5" x14ac:dyDescent="0.2">
      <c r="A54" s="78" t="s">
        <v>45</v>
      </c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3.5" x14ac:dyDescent="0.2">
      <c r="A55" s="78"/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" x14ac:dyDescent="0.2">
      <c r="A56" s="84" t="s">
        <v>24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2" x14ac:dyDescent="0.2">
      <c r="A57" s="84" t="s">
        <v>25</v>
      </c>
      <c r="B57" s="85"/>
      <c r="C57" s="80"/>
      <c r="D57" s="80"/>
      <c r="E57" s="81"/>
      <c r="F57" s="80"/>
      <c r="G57" s="80"/>
      <c r="H57" s="80"/>
      <c r="I57" s="80"/>
      <c r="J57" s="80"/>
      <c r="K57" s="80"/>
      <c r="L57" s="80"/>
      <c r="M57" s="86"/>
      <c r="N57" s="81"/>
      <c r="O57" s="83"/>
      <c r="P57" s="87"/>
      <c r="Q57" s="14"/>
      <c r="R57" s="14"/>
      <c r="S57" s="14"/>
    </row>
    <row r="58" spans="1:19" s="5" customFormat="1" ht="14.25" x14ac:dyDescent="0.2">
      <c r="A58" s="51"/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1.25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B60" s="67"/>
      <c r="C60" s="10"/>
      <c r="D60" s="10"/>
      <c r="E60" s="13"/>
      <c r="F60" s="10"/>
      <c r="G60" s="10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10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7"/>
      <c r="G62" s="17"/>
      <c r="H62" s="10"/>
      <c r="I62" s="10"/>
      <c r="J62" s="10"/>
      <c r="K62" s="10"/>
      <c r="L62" s="4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32"/>
      <c r="B63" s="67"/>
      <c r="C63" s="10"/>
      <c r="D63" s="10"/>
      <c r="E63" s="13"/>
      <c r="F63" s="10"/>
      <c r="G63" s="10"/>
      <c r="H63" s="10"/>
      <c r="I63" s="10"/>
      <c r="J63" s="10"/>
      <c r="K63" s="10"/>
      <c r="M63" s="12"/>
      <c r="N63" s="13"/>
      <c r="O63" s="11"/>
      <c r="P63" s="14"/>
      <c r="Q63" s="14"/>
      <c r="R63" s="14"/>
      <c r="S63" s="14"/>
    </row>
    <row r="64" spans="1:19" s="5" customFormat="1" ht="11.25" x14ac:dyDescent="0.2">
      <c r="A64" s="18"/>
      <c r="B64" s="68"/>
      <c r="C64" s="4"/>
      <c r="D64" s="4"/>
      <c r="E64" s="4"/>
      <c r="F64" s="4"/>
      <c r="G64" s="4"/>
      <c r="H64" s="4"/>
      <c r="I64" s="4"/>
      <c r="J64" s="4"/>
      <c r="K64" s="4"/>
      <c r="M64" s="12"/>
      <c r="N64" s="4"/>
      <c r="O64" s="4"/>
      <c r="P64" s="23"/>
      <c r="Q64" s="23"/>
      <c r="R64" s="23"/>
      <c r="S64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A9" sqref="A9:Q38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1.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1.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1.5" customHeight="1" x14ac:dyDescent="0.2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0.75" customHeight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2.75" customHeight="1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7"/>
      <c r="D8" s="413"/>
      <c r="E8" s="413"/>
      <c r="F8" s="413"/>
      <c r="G8" s="413"/>
      <c r="H8" s="407"/>
      <c r="I8" s="407"/>
      <c r="J8" s="407"/>
      <c r="K8" s="407"/>
      <c r="L8" s="418"/>
      <c r="M8" s="411"/>
      <c r="N8" s="413"/>
      <c r="O8" s="407"/>
      <c r="P8" s="407"/>
      <c r="Q8" s="407"/>
      <c r="R8" s="42"/>
    </row>
    <row r="9" spans="1:19" s="15" customFormat="1" ht="11.25" x14ac:dyDescent="0.2">
      <c r="A9" s="185">
        <v>40695</v>
      </c>
      <c r="B9" s="186">
        <v>15.484999999999999</v>
      </c>
      <c r="C9" s="94">
        <f>B9-G9-I9-M9</f>
        <v>13.696003999999999</v>
      </c>
      <c r="D9" s="119">
        <v>3.3</v>
      </c>
      <c r="E9" s="119">
        <v>1.9</v>
      </c>
      <c r="F9" s="187">
        <v>278.66300000000001</v>
      </c>
      <c r="G9" s="118">
        <f>F9/1000</f>
        <v>0.27866299999999999</v>
      </c>
      <c r="H9" s="187">
        <v>110.333</v>
      </c>
      <c r="I9" s="118">
        <f>H9/1000</f>
        <v>0.110333</v>
      </c>
      <c r="J9" s="187">
        <v>19.332999999999998</v>
      </c>
      <c r="K9" s="119">
        <f>J9/1000</f>
        <v>1.9332999999999999E-2</v>
      </c>
      <c r="L9" s="120">
        <f>K9*0.05</f>
        <v>9.6665E-4</v>
      </c>
      <c r="M9" s="161">
        <f>D9-E9</f>
        <v>1.4</v>
      </c>
      <c r="N9" s="162">
        <v>8.4600000000000009</v>
      </c>
      <c r="O9" s="177">
        <f>G9+L9+M9</f>
        <v>1.6796296499999999</v>
      </c>
      <c r="P9" s="177">
        <f>I9+K9-L9</f>
        <v>0.12869934999999999</v>
      </c>
      <c r="Q9" s="181">
        <f>O9+P9</f>
        <v>1.8083289999999999</v>
      </c>
      <c r="R9" s="40"/>
    </row>
    <row r="10" spans="1:19" s="15" customFormat="1" ht="11.25" x14ac:dyDescent="0.2">
      <c r="A10" s="188">
        <v>40696</v>
      </c>
      <c r="B10" s="125">
        <v>16.925000000000001</v>
      </c>
      <c r="C10" s="95">
        <f t="shared" ref="C10:C35" si="0">B10-G10-I10-M10</f>
        <v>15.216726999999997</v>
      </c>
      <c r="D10" s="95">
        <v>3.3</v>
      </c>
      <c r="E10" s="95">
        <v>1.9</v>
      </c>
      <c r="F10" s="166">
        <v>291.60599999999999</v>
      </c>
      <c r="G10" s="116">
        <f t="shared" ref="G10:G38" si="1">F10/1000</f>
        <v>0.29160599999999998</v>
      </c>
      <c r="H10" s="166">
        <v>16.667000000000002</v>
      </c>
      <c r="I10" s="116">
        <f t="shared" ref="I10:I38" si="2">H10/1000</f>
        <v>1.6667000000000001E-2</v>
      </c>
      <c r="J10" s="166">
        <v>86.5</v>
      </c>
      <c r="K10" s="95">
        <f t="shared" ref="K10:K38" si="3">J10/1000</f>
        <v>8.6499999999999994E-2</v>
      </c>
      <c r="L10" s="123">
        <f t="shared" ref="L10:L38" si="4">K10*0.05</f>
        <v>4.3249999999999999E-3</v>
      </c>
      <c r="M10" s="164">
        <f t="shared" ref="M10:M35" si="5">D10-E10</f>
        <v>1.4</v>
      </c>
      <c r="N10" s="165">
        <v>8.8000000000000007</v>
      </c>
      <c r="O10" s="178">
        <f t="shared" ref="O10:O35" si="6">G10+L10+M10</f>
        <v>1.6959309999999999</v>
      </c>
      <c r="P10" s="178">
        <f t="shared" ref="P10:P38" si="7">I10+K10-L10</f>
        <v>9.8841999999999999E-2</v>
      </c>
      <c r="Q10" s="182">
        <f>O10+P10</f>
        <v>1.794773</v>
      </c>
      <c r="R10" s="40"/>
    </row>
    <row r="11" spans="1:19" s="15" customFormat="1" ht="11.25" x14ac:dyDescent="0.2">
      <c r="A11" s="188">
        <v>40697</v>
      </c>
      <c r="B11" s="125">
        <v>14.936999999999999</v>
      </c>
      <c r="C11" s="95">
        <f t="shared" si="0"/>
        <v>13.248842999999999</v>
      </c>
      <c r="D11" s="95">
        <v>3.3</v>
      </c>
      <c r="E11" s="95">
        <v>1.9</v>
      </c>
      <c r="F11" s="166">
        <v>277.99</v>
      </c>
      <c r="G11" s="116">
        <f t="shared" si="1"/>
        <v>0.27799000000000001</v>
      </c>
      <c r="H11" s="166">
        <v>10.167</v>
      </c>
      <c r="I11" s="116">
        <f t="shared" si="2"/>
        <v>1.0166999999999999E-2</v>
      </c>
      <c r="J11" s="166">
        <v>43.167000000000002</v>
      </c>
      <c r="K11" s="95">
        <f t="shared" si="3"/>
        <v>4.3167000000000004E-2</v>
      </c>
      <c r="L11" s="123">
        <f t="shared" si="4"/>
        <v>2.1583500000000003E-3</v>
      </c>
      <c r="M11" s="164">
        <f t="shared" si="5"/>
        <v>1.4</v>
      </c>
      <c r="N11" s="165">
        <v>8.3800000000000008</v>
      </c>
      <c r="O11" s="178">
        <f t="shared" si="6"/>
        <v>1.6801483499999998</v>
      </c>
      <c r="P11" s="178">
        <f t="shared" si="7"/>
        <v>5.1175650000000003E-2</v>
      </c>
      <c r="Q11" s="182">
        <f t="shared" ref="Q11:Q38" si="8">O11+P11</f>
        <v>1.7313239999999999</v>
      </c>
      <c r="R11" s="40"/>
    </row>
    <row r="12" spans="1:19" s="15" customFormat="1" ht="11.25" x14ac:dyDescent="0.2">
      <c r="A12" s="188">
        <v>40698</v>
      </c>
      <c r="B12" s="125">
        <v>14.476000000000001</v>
      </c>
      <c r="C12" s="95">
        <f t="shared" si="0"/>
        <v>12.706178</v>
      </c>
      <c r="D12" s="95">
        <v>3.3</v>
      </c>
      <c r="E12" s="95">
        <v>1.9</v>
      </c>
      <c r="F12" s="166">
        <v>225.322</v>
      </c>
      <c r="G12" s="116">
        <f t="shared" si="1"/>
        <v>0.22532199999999999</v>
      </c>
      <c r="H12" s="166">
        <v>144.5</v>
      </c>
      <c r="I12" s="116">
        <f t="shared" si="2"/>
        <v>0.14449999999999999</v>
      </c>
      <c r="J12" s="166">
        <v>0</v>
      </c>
      <c r="K12" s="95">
        <f t="shared" si="3"/>
        <v>0</v>
      </c>
      <c r="L12" s="123">
        <f t="shared" si="4"/>
        <v>0</v>
      </c>
      <c r="M12" s="164">
        <f t="shared" si="5"/>
        <v>1.4</v>
      </c>
      <c r="N12" s="165">
        <v>8.14</v>
      </c>
      <c r="O12" s="178">
        <f t="shared" si="6"/>
        <v>1.6253219999999999</v>
      </c>
      <c r="P12" s="178">
        <f t="shared" si="7"/>
        <v>0.14449999999999999</v>
      </c>
      <c r="Q12" s="182">
        <f t="shared" si="8"/>
        <v>1.769822</v>
      </c>
      <c r="R12" s="40"/>
    </row>
    <row r="13" spans="1:19" s="15" customFormat="1" ht="11.25" x14ac:dyDescent="0.2">
      <c r="A13" s="188">
        <v>40699</v>
      </c>
      <c r="B13" s="125">
        <v>14.018000000000001</v>
      </c>
      <c r="C13" s="95">
        <f t="shared" si="0"/>
        <v>12.322178000000001</v>
      </c>
      <c r="D13" s="95">
        <v>3.3</v>
      </c>
      <c r="E13" s="95">
        <v>1.9</v>
      </c>
      <c r="F13" s="166">
        <v>225.322</v>
      </c>
      <c r="G13" s="116">
        <f t="shared" si="1"/>
        <v>0.22532199999999999</v>
      </c>
      <c r="H13" s="166">
        <v>70.5</v>
      </c>
      <c r="I13" s="116">
        <f t="shared" si="2"/>
        <v>7.0499999999999993E-2</v>
      </c>
      <c r="J13" s="166">
        <v>39.935000000000002</v>
      </c>
      <c r="K13" s="95">
        <f t="shared" si="3"/>
        <v>3.9935000000000005E-2</v>
      </c>
      <c r="L13" s="123">
        <f t="shared" si="4"/>
        <v>1.9967500000000003E-3</v>
      </c>
      <c r="M13" s="164">
        <f t="shared" si="5"/>
        <v>1.4</v>
      </c>
      <c r="N13" s="165">
        <v>8.1199999999999992</v>
      </c>
      <c r="O13" s="178">
        <f t="shared" si="6"/>
        <v>1.6273187499999999</v>
      </c>
      <c r="P13" s="178">
        <f t="shared" si="7"/>
        <v>0.10843825</v>
      </c>
      <c r="Q13" s="182">
        <f t="shared" si="8"/>
        <v>1.735757</v>
      </c>
      <c r="R13" s="40"/>
    </row>
    <row r="14" spans="1:19" s="15" customFormat="1" ht="11.25" x14ac:dyDescent="0.2">
      <c r="A14" s="188">
        <v>40700</v>
      </c>
      <c r="B14" s="125">
        <v>15.023</v>
      </c>
      <c r="C14" s="95">
        <f t="shared" si="0"/>
        <v>13.272931</v>
      </c>
      <c r="D14" s="95">
        <v>3.3</v>
      </c>
      <c r="E14" s="95">
        <v>1.9</v>
      </c>
      <c r="F14" s="166">
        <v>212.06899999999999</v>
      </c>
      <c r="G14" s="116">
        <f t="shared" si="1"/>
        <v>0.21206899999999998</v>
      </c>
      <c r="H14" s="166">
        <v>138</v>
      </c>
      <c r="I14" s="116">
        <f t="shared" si="2"/>
        <v>0.13800000000000001</v>
      </c>
      <c r="J14" s="166">
        <v>1.0980000000000001</v>
      </c>
      <c r="K14" s="95">
        <f t="shared" si="3"/>
        <v>1.098E-3</v>
      </c>
      <c r="L14" s="123">
        <f t="shared" si="4"/>
        <v>5.4900000000000006E-5</v>
      </c>
      <c r="M14" s="164">
        <f t="shared" si="5"/>
        <v>1.4</v>
      </c>
      <c r="N14" s="165">
        <v>8.3000000000000007</v>
      </c>
      <c r="O14" s="178">
        <f t="shared" si="6"/>
        <v>1.6121238999999998</v>
      </c>
      <c r="P14" s="178">
        <f t="shared" si="7"/>
        <v>0.1390431</v>
      </c>
      <c r="Q14" s="182">
        <f t="shared" si="8"/>
        <v>1.7511669999999999</v>
      </c>
      <c r="R14" s="40"/>
    </row>
    <row r="15" spans="1:19" s="15" customFormat="1" ht="11.25" x14ac:dyDescent="0.2">
      <c r="A15" s="188">
        <v>40701</v>
      </c>
      <c r="B15" s="125">
        <v>16.027000000000001</v>
      </c>
      <c r="C15" s="95">
        <f t="shared" si="0"/>
        <v>14.447361000000001</v>
      </c>
      <c r="D15" s="95">
        <v>3.3</v>
      </c>
      <c r="E15" s="95">
        <v>1.9</v>
      </c>
      <c r="F15" s="166">
        <v>179.62799999999999</v>
      </c>
      <c r="G15" s="116">
        <f t="shared" si="1"/>
        <v>0.17962799999999998</v>
      </c>
      <c r="H15" s="166">
        <v>1.0999999999999999E-2</v>
      </c>
      <c r="I15" s="116">
        <f t="shared" si="2"/>
        <v>1.1E-5</v>
      </c>
      <c r="J15" s="166">
        <v>0</v>
      </c>
      <c r="K15" s="95">
        <f t="shared" si="3"/>
        <v>0</v>
      </c>
      <c r="L15" s="123">
        <f t="shared" si="4"/>
        <v>0</v>
      </c>
      <c r="M15" s="164">
        <f t="shared" si="5"/>
        <v>1.4</v>
      </c>
      <c r="N15" s="165">
        <v>8.57</v>
      </c>
      <c r="O15" s="178">
        <f t="shared" si="6"/>
        <v>1.5796279999999998</v>
      </c>
      <c r="P15" s="178">
        <f t="shared" si="7"/>
        <v>1.1E-5</v>
      </c>
      <c r="Q15" s="182">
        <f t="shared" si="8"/>
        <v>1.5796389999999998</v>
      </c>
      <c r="R15" s="40"/>
    </row>
    <row r="16" spans="1:19" s="15" customFormat="1" ht="11.25" x14ac:dyDescent="0.2">
      <c r="A16" s="188">
        <v>40702</v>
      </c>
      <c r="B16" s="125">
        <v>17.018999999999998</v>
      </c>
      <c r="C16" s="95">
        <f t="shared" si="0"/>
        <v>15.469966999999999</v>
      </c>
      <c r="D16" s="95">
        <v>3.3</v>
      </c>
      <c r="E16" s="95">
        <v>1.9</v>
      </c>
      <c r="F16" s="166">
        <v>147.18700000000001</v>
      </c>
      <c r="G16" s="116">
        <f t="shared" si="1"/>
        <v>0.14718700000000001</v>
      </c>
      <c r="H16" s="166">
        <v>1.8460000000000001</v>
      </c>
      <c r="I16" s="116">
        <f t="shared" si="2"/>
        <v>1.846E-3</v>
      </c>
      <c r="J16" s="166">
        <v>9.7000000000000003E-2</v>
      </c>
      <c r="K16" s="95">
        <f t="shared" si="3"/>
        <v>9.7E-5</v>
      </c>
      <c r="L16" s="123">
        <f t="shared" si="4"/>
        <v>4.8500000000000002E-6</v>
      </c>
      <c r="M16" s="164">
        <f t="shared" si="5"/>
        <v>1.4</v>
      </c>
      <c r="N16" s="165">
        <v>8.85</v>
      </c>
      <c r="O16" s="178">
        <f t="shared" si="6"/>
        <v>1.5471918499999999</v>
      </c>
      <c r="P16" s="178">
        <f t="shared" si="7"/>
        <v>1.93815E-3</v>
      </c>
      <c r="Q16" s="182">
        <f t="shared" si="8"/>
        <v>1.5491299999999999</v>
      </c>
      <c r="R16" s="40"/>
    </row>
    <row r="17" spans="1:18" s="15" customFormat="1" ht="11.25" x14ac:dyDescent="0.2">
      <c r="A17" s="188">
        <v>40703</v>
      </c>
      <c r="B17" s="125">
        <v>16.52</v>
      </c>
      <c r="C17" s="95">
        <f t="shared" si="0"/>
        <v>15.005236999999999</v>
      </c>
      <c r="D17" s="95">
        <v>3.3</v>
      </c>
      <c r="E17" s="95">
        <v>1.9</v>
      </c>
      <c r="F17" s="166">
        <v>114.746</v>
      </c>
      <c r="G17" s="116">
        <f t="shared" si="1"/>
        <v>0.114746</v>
      </c>
      <c r="H17" s="166">
        <v>1.7000000000000001E-2</v>
      </c>
      <c r="I17" s="116">
        <f t="shared" si="2"/>
        <v>1.7E-5</v>
      </c>
      <c r="J17" s="166">
        <v>0.33900000000000002</v>
      </c>
      <c r="K17" s="95">
        <f t="shared" si="3"/>
        <v>3.39E-4</v>
      </c>
      <c r="L17" s="123">
        <f t="shared" si="4"/>
        <v>1.6950000000000002E-5</v>
      </c>
      <c r="M17" s="164">
        <f t="shared" si="5"/>
        <v>1.4</v>
      </c>
      <c r="N17" s="165">
        <v>8.52</v>
      </c>
      <c r="O17" s="178">
        <f t="shared" si="6"/>
        <v>1.5147629499999999</v>
      </c>
      <c r="P17" s="178">
        <f t="shared" si="7"/>
        <v>3.3904999999999997E-4</v>
      </c>
      <c r="Q17" s="182">
        <f t="shared" si="8"/>
        <v>1.5151019999999999</v>
      </c>
      <c r="R17" s="40"/>
    </row>
    <row r="18" spans="1:18" s="15" customFormat="1" ht="11.25" x14ac:dyDescent="0.2">
      <c r="A18" s="188">
        <v>40704</v>
      </c>
      <c r="B18" s="125">
        <v>15.843</v>
      </c>
      <c r="C18" s="95">
        <f t="shared" si="0"/>
        <v>14.133514</v>
      </c>
      <c r="D18" s="95">
        <v>3.3</v>
      </c>
      <c r="E18" s="95">
        <v>1.9</v>
      </c>
      <c r="F18" s="166">
        <v>309.48599999999999</v>
      </c>
      <c r="G18" s="116">
        <f t="shared" si="1"/>
        <v>0.30948599999999998</v>
      </c>
      <c r="H18" s="166">
        <v>0</v>
      </c>
      <c r="I18" s="116">
        <f t="shared" si="2"/>
        <v>0</v>
      </c>
      <c r="J18" s="166">
        <v>17.332999999999998</v>
      </c>
      <c r="K18" s="95">
        <f t="shared" si="3"/>
        <v>1.7332999999999998E-2</v>
      </c>
      <c r="L18" s="123">
        <f t="shared" si="4"/>
        <v>8.6664999999999995E-4</v>
      </c>
      <c r="M18" s="164">
        <f t="shared" si="5"/>
        <v>1.4</v>
      </c>
      <c r="N18" s="165">
        <v>8.2200000000000006</v>
      </c>
      <c r="O18" s="178">
        <f t="shared" si="6"/>
        <v>1.7103526499999999</v>
      </c>
      <c r="P18" s="178">
        <f t="shared" si="7"/>
        <v>1.6466349999999998E-2</v>
      </c>
      <c r="Q18" s="182">
        <f t="shared" si="8"/>
        <v>1.7268189999999999</v>
      </c>
      <c r="R18" s="40"/>
    </row>
    <row r="19" spans="1:18" s="15" customFormat="1" ht="11.25" x14ac:dyDescent="0.2">
      <c r="A19" s="188">
        <v>40705</v>
      </c>
      <c r="B19" s="125">
        <v>14.36</v>
      </c>
      <c r="C19" s="95">
        <f t="shared" si="0"/>
        <v>12.709840999999999</v>
      </c>
      <c r="D19" s="95">
        <v>3.3</v>
      </c>
      <c r="E19" s="95">
        <v>1.9</v>
      </c>
      <c r="F19" s="166">
        <v>250.15899999999999</v>
      </c>
      <c r="G19" s="116">
        <f t="shared" si="1"/>
        <v>0.25015899999999996</v>
      </c>
      <c r="H19" s="166">
        <v>0</v>
      </c>
      <c r="I19" s="116">
        <f t="shared" si="2"/>
        <v>0</v>
      </c>
      <c r="J19" s="166">
        <v>0</v>
      </c>
      <c r="K19" s="95">
        <f t="shared" si="3"/>
        <v>0</v>
      </c>
      <c r="L19" s="123">
        <f t="shared" si="4"/>
        <v>0</v>
      </c>
      <c r="M19" s="164">
        <f t="shared" si="5"/>
        <v>1.4</v>
      </c>
      <c r="N19" s="165">
        <v>7.94</v>
      </c>
      <c r="O19" s="178">
        <f t="shared" si="6"/>
        <v>1.6501589999999999</v>
      </c>
      <c r="P19" s="178">
        <f t="shared" si="7"/>
        <v>0</v>
      </c>
      <c r="Q19" s="182">
        <f t="shared" si="8"/>
        <v>1.6501589999999999</v>
      </c>
      <c r="R19" s="40"/>
    </row>
    <row r="20" spans="1:18" s="15" customFormat="1" ht="11.25" x14ac:dyDescent="0.2">
      <c r="A20" s="188">
        <v>40706</v>
      </c>
      <c r="B20" s="125">
        <v>15.428000000000001</v>
      </c>
      <c r="C20" s="95">
        <f t="shared" si="0"/>
        <v>13.731232</v>
      </c>
      <c r="D20" s="95">
        <v>3.3</v>
      </c>
      <c r="E20" s="95">
        <v>1.9</v>
      </c>
      <c r="F20" s="166">
        <v>296.76799999999997</v>
      </c>
      <c r="G20" s="116">
        <f t="shared" si="1"/>
        <v>0.29676799999999998</v>
      </c>
      <c r="H20" s="166">
        <v>0</v>
      </c>
      <c r="I20" s="116">
        <f t="shared" si="2"/>
        <v>0</v>
      </c>
      <c r="J20" s="166">
        <v>0</v>
      </c>
      <c r="K20" s="95">
        <f t="shared" si="3"/>
        <v>0</v>
      </c>
      <c r="L20" s="123">
        <f t="shared" si="4"/>
        <v>0</v>
      </c>
      <c r="M20" s="164">
        <f t="shared" si="5"/>
        <v>1.4</v>
      </c>
      <c r="N20" s="165">
        <v>7.91</v>
      </c>
      <c r="O20" s="178">
        <f t="shared" si="6"/>
        <v>1.6967679999999998</v>
      </c>
      <c r="P20" s="178">
        <f t="shared" si="7"/>
        <v>0</v>
      </c>
      <c r="Q20" s="182">
        <f t="shared" si="8"/>
        <v>1.6967679999999998</v>
      </c>
      <c r="R20" s="40"/>
    </row>
    <row r="21" spans="1:18" s="15" customFormat="1" ht="11.25" x14ac:dyDescent="0.2">
      <c r="A21" s="188">
        <v>40707</v>
      </c>
      <c r="B21" s="125">
        <v>15.472</v>
      </c>
      <c r="C21" s="95">
        <f t="shared" si="0"/>
        <v>13.839570999999999</v>
      </c>
      <c r="D21" s="95">
        <v>3.3</v>
      </c>
      <c r="E21" s="95">
        <v>1.9</v>
      </c>
      <c r="F21" s="166">
        <v>232.429</v>
      </c>
      <c r="G21" s="116">
        <f t="shared" si="1"/>
        <v>0.232429</v>
      </c>
      <c r="H21" s="166">
        <v>0</v>
      </c>
      <c r="I21" s="116">
        <f t="shared" si="2"/>
        <v>0</v>
      </c>
      <c r="J21" s="166">
        <v>17.167000000000002</v>
      </c>
      <c r="K21" s="95">
        <f t="shared" si="3"/>
        <v>1.7167000000000002E-2</v>
      </c>
      <c r="L21" s="123">
        <f t="shared" si="4"/>
        <v>8.5835000000000013E-4</v>
      </c>
      <c r="M21" s="164">
        <f t="shared" si="5"/>
        <v>1.4</v>
      </c>
      <c r="N21" s="165">
        <v>8.6999999999999993</v>
      </c>
      <c r="O21" s="178">
        <f t="shared" si="6"/>
        <v>1.6332873499999998</v>
      </c>
      <c r="P21" s="178">
        <f t="shared" si="7"/>
        <v>1.6308650000000001E-2</v>
      </c>
      <c r="Q21" s="182">
        <f t="shared" si="8"/>
        <v>1.6495959999999998</v>
      </c>
      <c r="R21" s="40"/>
    </row>
    <row r="22" spans="1:18" s="15" customFormat="1" ht="11.25" x14ac:dyDescent="0.2">
      <c r="A22" s="188">
        <v>40708</v>
      </c>
      <c r="B22" s="125">
        <v>15.398999999999999</v>
      </c>
      <c r="C22" s="95">
        <f t="shared" si="0"/>
        <v>13.773085999999999</v>
      </c>
      <c r="D22" s="95">
        <v>3.3</v>
      </c>
      <c r="E22" s="95">
        <v>1.9</v>
      </c>
      <c r="F22" s="166">
        <v>225.24700000000001</v>
      </c>
      <c r="G22" s="116">
        <f t="shared" si="1"/>
        <v>0.225247</v>
      </c>
      <c r="H22" s="166">
        <v>0.66700000000000004</v>
      </c>
      <c r="I22" s="116">
        <f t="shared" si="2"/>
        <v>6.6700000000000006E-4</v>
      </c>
      <c r="J22" s="166">
        <v>0</v>
      </c>
      <c r="K22" s="95">
        <f t="shared" si="3"/>
        <v>0</v>
      </c>
      <c r="L22" s="123">
        <f t="shared" si="4"/>
        <v>0</v>
      </c>
      <c r="M22" s="164">
        <f t="shared" si="5"/>
        <v>1.4</v>
      </c>
      <c r="N22" s="165">
        <v>8.39</v>
      </c>
      <c r="O22" s="178">
        <f t="shared" si="6"/>
        <v>1.6252469999999999</v>
      </c>
      <c r="P22" s="178">
        <f t="shared" si="7"/>
        <v>6.6700000000000006E-4</v>
      </c>
      <c r="Q22" s="182">
        <f t="shared" si="8"/>
        <v>1.6259139999999999</v>
      </c>
      <c r="R22" s="40"/>
    </row>
    <row r="23" spans="1:18" s="15" customFormat="1" ht="11.25" x14ac:dyDescent="0.2">
      <c r="A23" s="188">
        <v>40709</v>
      </c>
      <c r="B23" s="125">
        <v>16.064</v>
      </c>
      <c r="C23" s="95">
        <f t="shared" si="0"/>
        <v>14.41616</v>
      </c>
      <c r="D23" s="95">
        <v>3.3</v>
      </c>
      <c r="E23" s="95">
        <v>1.9</v>
      </c>
      <c r="F23" s="166">
        <v>247.84</v>
      </c>
      <c r="G23" s="116">
        <f t="shared" si="1"/>
        <v>0.24784</v>
      </c>
      <c r="H23" s="166">
        <v>0</v>
      </c>
      <c r="I23" s="116">
        <f t="shared" si="2"/>
        <v>0</v>
      </c>
      <c r="J23" s="166">
        <v>31.667000000000002</v>
      </c>
      <c r="K23" s="95">
        <f t="shared" si="3"/>
        <v>3.1667000000000001E-2</v>
      </c>
      <c r="L23" s="123">
        <f t="shared" si="4"/>
        <v>1.5833500000000001E-3</v>
      </c>
      <c r="M23" s="164">
        <f t="shared" si="5"/>
        <v>1.4</v>
      </c>
      <c r="N23" s="165">
        <v>8.4</v>
      </c>
      <c r="O23" s="178">
        <f t="shared" si="6"/>
        <v>1.64942335</v>
      </c>
      <c r="P23" s="178">
        <f t="shared" si="7"/>
        <v>3.008365E-2</v>
      </c>
      <c r="Q23" s="182">
        <f t="shared" si="8"/>
        <v>1.6795069999999999</v>
      </c>
      <c r="R23" s="40"/>
    </row>
    <row r="24" spans="1:18" s="15" customFormat="1" ht="11.25" x14ac:dyDescent="0.2">
      <c r="A24" s="188">
        <v>40710</v>
      </c>
      <c r="B24" s="125">
        <v>14.863</v>
      </c>
      <c r="C24" s="95">
        <f t="shared" si="0"/>
        <v>13.232367</v>
      </c>
      <c r="D24" s="95">
        <v>3.3</v>
      </c>
      <c r="E24" s="95">
        <v>1.9</v>
      </c>
      <c r="F24" s="166">
        <v>230.63300000000001</v>
      </c>
      <c r="G24" s="116">
        <f t="shared" si="1"/>
        <v>0.230633</v>
      </c>
      <c r="H24" s="166">
        <v>0</v>
      </c>
      <c r="I24" s="116">
        <f t="shared" si="2"/>
        <v>0</v>
      </c>
      <c r="J24" s="166">
        <v>1.167</v>
      </c>
      <c r="K24" s="95">
        <f t="shared" si="3"/>
        <v>1.1670000000000001E-3</v>
      </c>
      <c r="L24" s="123">
        <f t="shared" si="4"/>
        <v>5.8350000000000009E-5</v>
      </c>
      <c r="M24" s="164">
        <f t="shared" si="5"/>
        <v>1.4</v>
      </c>
      <c r="N24" s="165">
        <v>8.7200000000000006</v>
      </c>
      <c r="O24" s="178">
        <f t="shared" si="6"/>
        <v>1.63069135</v>
      </c>
      <c r="P24" s="178">
        <f t="shared" si="7"/>
        <v>1.1086500000000001E-3</v>
      </c>
      <c r="Q24" s="182">
        <f t="shared" si="8"/>
        <v>1.6317999999999999</v>
      </c>
      <c r="R24" s="40"/>
    </row>
    <row r="25" spans="1:18" s="15" customFormat="1" ht="11.25" x14ac:dyDescent="0.2">
      <c r="A25" s="188">
        <v>40711</v>
      </c>
      <c r="B25" s="125">
        <v>15.352</v>
      </c>
      <c r="C25" s="95">
        <f t="shared" si="0"/>
        <v>13.67178</v>
      </c>
      <c r="D25" s="95">
        <v>3.3</v>
      </c>
      <c r="E25" s="95">
        <v>1.9</v>
      </c>
      <c r="F25" s="166">
        <v>278.887</v>
      </c>
      <c r="G25" s="116">
        <f t="shared" si="1"/>
        <v>0.278887</v>
      </c>
      <c r="H25" s="166">
        <v>1.333</v>
      </c>
      <c r="I25" s="116">
        <f t="shared" si="2"/>
        <v>1.333E-3</v>
      </c>
      <c r="J25" s="166">
        <v>0</v>
      </c>
      <c r="K25" s="95">
        <f t="shared" si="3"/>
        <v>0</v>
      </c>
      <c r="L25" s="123">
        <f t="shared" si="4"/>
        <v>0</v>
      </c>
      <c r="M25" s="164">
        <f t="shared" si="5"/>
        <v>1.4</v>
      </c>
      <c r="N25" s="165">
        <v>8.4700000000000006</v>
      </c>
      <c r="O25" s="178">
        <f t="shared" si="6"/>
        <v>1.678887</v>
      </c>
      <c r="P25" s="178">
        <f t="shared" si="7"/>
        <v>1.333E-3</v>
      </c>
      <c r="Q25" s="182">
        <f t="shared" si="8"/>
        <v>1.68022</v>
      </c>
      <c r="R25" s="40"/>
    </row>
    <row r="26" spans="1:18" s="15" customFormat="1" ht="11.25" x14ac:dyDescent="0.2">
      <c r="A26" s="188">
        <v>40712</v>
      </c>
      <c r="B26" s="125">
        <v>15.598000000000001</v>
      </c>
      <c r="C26" s="95">
        <f t="shared" si="0"/>
        <v>13.931307</v>
      </c>
      <c r="D26" s="95">
        <v>3.3</v>
      </c>
      <c r="E26" s="95">
        <v>1.9</v>
      </c>
      <c r="F26" s="166">
        <v>266.69299999999998</v>
      </c>
      <c r="G26" s="116">
        <f t="shared" si="1"/>
        <v>0.26669299999999996</v>
      </c>
      <c r="H26" s="166">
        <v>0</v>
      </c>
      <c r="I26" s="116">
        <f t="shared" si="2"/>
        <v>0</v>
      </c>
      <c r="J26" s="166">
        <v>0</v>
      </c>
      <c r="K26" s="95">
        <f t="shared" si="3"/>
        <v>0</v>
      </c>
      <c r="L26" s="123">
        <f t="shared" si="4"/>
        <v>0</v>
      </c>
      <c r="M26" s="164">
        <f t="shared" si="5"/>
        <v>1.4</v>
      </c>
      <c r="N26" s="165">
        <v>8.09</v>
      </c>
      <c r="O26" s="178">
        <f t="shared" si="6"/>
        <v>1.666693</v>
      </c>
      <c r="P26" s="178">
        <f t="shared" si="7"/>
        <v>0</v>
      </c>
      <c r="Q26" s="182">
        <f t="shared" si="8"/>
        <v>1.666693</v>
      </c>
      <c r="R26" s="40"/>
    </row>
    <row r="27" spans="1:18" s="15" customFormat="1" ht="11.25" x14ac:dyDescent="0.2">
      <c r="A27" s="188">
        <v>40713</v>
      </c>
      <c r="B27" s="125">
        <v>14.289</v>
      </c>
      <c r="C27" s="95">
        <f t="shared" si="0"/>
        <v>12.596871</v>
      </c>
      <c r="D27" s="95">
        <v>3.3</v>
      </c>
      <c r="E27" s="95">
        <v>1.9</v>
      </c>
      <c r="F27" s="166">
        <v>292.12900000000002</v>
      </c>
      <c r="G27" s="116">
        <f t="shared" si="1"/>
        <v>0.29212900000000003</v>
      </c>
      <c r="H27" s="166">
        <v>0</v>
      </c>
      <c r="I27" s="116">
        <f t="shared" si="2"/>
        <v>0</v>
      </c>
      <c r="J27" s="166">
        <v>0</v>
      </c>
      <c r="K27" s="95">
        <f t="shared" si="3"/>
        <v>0</v>
      </c>
      <c r="L27" s="123">
        <f t="shared" si="4"/>
        <v>0</v>
      </c>
      <c r="M27" s="164">
        <f t="shared" si="5"/>
        <v>1.4</v>
      </c>
      <c r="N27" s="165">
        <v>7.98</v>
      </c>
      <c r="O27" s="178">
        <f t="shared" si="6"/>
        <v>1.692129</v>
      </c>
      <c r="P27" s="178">
        <f t="shared" si="7"/>
        <v>0</v>
      </c>
      <c r="Q27" s="182">
        <f t="shared" si="8"/>
        <v>1.692129</v>
      </c>
      <c r="R27" s="40"/>
    </row>
    <row r="28" spans="1:18" s="15" customFormat="1" ht="11.25" x14ac:dyDescent="0.2">
      <c r="A28" s="188">
        <v>40714</v>
      </c>
      <c r="B28" s="125">
        <v>13.204000000000001</v>
      </c>
      <c r="C28" s="95">
        <f t="shared" si="0"/>
        <v>11.572544000000001</v>
      </c>
      <c r="D28" s="95">
        <v>3.3</v>
      </c>
      <c r="E28" s="95">
        <v>1.9</v>
      </c>
      <c r="F28" s="166">
        <v>231.45599999999999</v>
      </c>
      <c r="G28" s="116">
        <f t="shared" si="1"/>
        <v>0.231456</v>
      </c>
      <c r="H28" s="166">
        <v>0</v>
      </c>
      <c r="I28" s="116">
        <f t="shared" si="2"/>
        <v>0</v>
      </c>
      <c r="J28" s="166">
        <v>0</v>
      </c>
      <c r="K28" s="95">
        <f t="shared" si="3"/>
        <v>0</v>
      </c>
      <c r="L28" s="123">
        <f t="shared" si="4"/>
        <v>0</v>
      </c>
      <c r="M28" s="164">
        <f t="shared" si="5"/>
        <v>1.4</v>
      </c>
      <c r="N28" s="165">
        <v>8.5500000000000007</v>
      </c>
      <c r="O28" s="178">
        <f t="shared" si="6"/>
        <v>1.631456</v>
      </c>
      <c r="P28" s="178">
        <f t="shared" si="7"/>
        <v>0</v>
      </c>
      <c r="Q28" s="182">
        <f t="shared" si="8"/>
        <v>1.631456</v>
      </c>
      <c r="R28" s="40"/>
    </row>
    <row r="29" spans="1:18" s="15" customFormat="1" ht="11.25" x14ac:dyDescent="0.2">
      <c r="A29" s="188">
        <v>40715</v>
      </c>
      <c r="B29" s="125">
        <v>13.814</v>
      </c>
      <c r="C29" s="95">
        <f t="shared" si="0"/>
        <v>12.185387</v>
      </c>
      <c r="D29" s="95">
        <v>3.3</v>
      </c>
      <c r="E29" s="95">
        <v>1.9</v>
      </c>
      <c r="F29" s="166">
        <v>228.613</v>
      </c>
      <c r="G29" s="116">
        <f t="shared" si="1"/>
        <v>0.22861300000000001</v>
      </c>
      <c r="H29" s="166">
        <v>0</v>
      </c>
      <c r="I29" s="116">
        <f t="shared" si="2"/>
        <v>0</v>
      </c>
      <c r="J29" s="166">
        <v>0</v>
      </c>
      <c r="K29" s="95">
        <f t="shared" si="3"/>
        <v>0</v>
      </c>
      <c r="L29" s="123">
        <f t="shared" si="4"/>
        <v>0</v>
      </c>
      <c r="M29" s="164">
        <f t="shared" si="5"/>
        <v>1.4</v>
      </c>
      <c r="N29" s="165">
        <v>8.43</v>
      </c>
      <c r="O29" s="178">
        <f t="shared" si="6"/>
        <v>1.6286129999999999</v>
      </c>
      <c r="P29" s="178">
        <f t="shared" si="7"/>
        <v>0</v>
      </c>
      <c r="Q29" s="182">
        <f t="shared" si="8"/>
        <v>1.6286129999999999</v>
      </c>
      <c r="R29" s="40"/>
    </row>
    <row r="30" spans="1:18" s="15" customFormat="1" ht="11.25" x14ac:dyDescent="0.2">
      <c r="A30" s="188">
        <v>40716</v>
      </c>
      <c r="B30" s="125">
        <v>15.238</v>
      </c>
      <c r="C30" s="95">
        <f t="shared" si="0"/>
        <v>13.425348</v>
      </c>
      <c r="D30" s="95">
        <v>3.3</v>
      </c>
      <c r="E30" s="95">
        <v>1.9</v>
      </c>
      <c r="F30" s="166">
        <v>412.65199999999999</v>
      </c>
      <c r="G30" s="116">
        <f t="shared" si="1"/>
        <v>0.41265199999999996</v>
      </c>
      <c r="H30" s="166">
        <v>0</v>
      </c>
      <c r="I30" s="116">
        <f t="shared" si="2"/>
        <v>0</v>
      </c>
      <c r="J30" s="166">
        <v>0</v>
      </c>
      <c r="K30" s="95">
        <f t="shared" si="3"/>
        <v>0</v>
      </c>
      <c r="L30" s="123">
        <f t="shared" si="4"/>
        <v>0</v>
      </c>
      <c r="M30" s="164">
        <f t="shared" si="5"/>
        <v>1.4</v>
      </c>
      <c r="N30" s="165">
        <v>8.59</v>
      </c>
      <c r="O30" s="178">
        <f t="shared" si="6"/>
        <v>1.8126519999999999</v>
      </c>
      <c r="P30" s="178">
        <f t="shared" si="7"/>
        <v>0</v>
      </c>
      <c r="Q30" s="182">
        <f t="shared" si="8"/>
        <v>1.8126519999999999</v>
      </c>
      <c r="R30" s="40"/>
    </row>
    <row r="31" spans="1:18" s="15" customFormat="1" ht="11.25" x14ac:dyDescent="0.2">
      <c r="A31" s="188">
        <v>40717</v>
      </c>
      <c r="B31" s="125">
        <v>14.18</v>
      </c>
      <c r="C31" s="95">
        <f t="shared" si="0"/>
        <v>12.399441999999999</v>
      </c>
      <c r="D31" s="95">
        <v>3.3</v>
      </c>
      <c r="E31" s="95">
        <v>1.9</v>
      </c>
      <c r="F31" s="166">
        <v>380.55799999999999</v>
      </c>
      <c r="G31" s="116">
        <f t="shared" si="1"/>
        <v>0.38055800000000001</v>
      </c>
      <c r="H31" s="166">
        <v>0</v>
      </c>
      <c r="I31" s="116">
        <f t="shared" si="2"/>
        <v>0</v>
      </c>
      <c r="J31" s="166">
        <v>0</v>
      </c>
      <c r="K31" s="95">
        <f t="shared" si="3"/>
        <v>0</v>
      </c>
      <c r="L31" s="123">
        <f t="shared" si="4"/>
        <v>0</v>
      </c>
      <c r="M31" s="164">
        <f t="shared" si="5"/>
        <v>1.4</v>
      </c>
      <c r="N31" s="165">
        <v>8.49</v>
      </c>
      <c r="O31" s="178">
        <f t="shared" si="6"/>
        <v>1.7805579999999999</v>
      </c>
      <c r="P31" s="178">
        <f t="shared" si="7"/>
        <v>0</v>
      </c>
      <c r="Q31" s="182">
        <f t="shared" si="8"/>
        <v>1.7805579999999999</v>
      </c>
      <c r="R31" s="40"/>
    </row>
    <row r="32" spans="1:18" s="15" customFormat="1" ht="11.25" x14ac:dyDescent="0.2">
      <c r="A32" s="188">
        <v>40718</v>
      </c>
      <c r="B32" s="125">
        <v>14.045999999999999</v>
      </c>
      <c r="C32" s="95">
        <f t="shared" si="0"/>
        <v>12.231926</v>
      </c>
      <c r="D32" s="95">
        <v>3.3</v>
      </c>
      <c r="E32" s="95">
        <v>1.9</v>
      </c>
      <c r="F32" s="166">
        <v>414.07400000000001</v>
      </c>
      <c r="G32" s="116">
        <f t="shared" si="1"/>
        <v>0.414074</v>
      </c>
      <c r="H32" s="166">
        <v>0</v>
      </c>
      <c r="I32" s="116">
        <f t="shared" si="2"/>
        <v>0</v>
      </c>
      <c r="J32" s="166">
        <v>0</v>
      </c>
      <c r="K32" s="95">
        <f t="shared" si="3"/>
        <v>0</v>
      </c>
      <c r="L32" s="123">
        <f t="shared" si="4"/>
        <v>0</v>
      </c>
      <c r="M32" s="164">
        <f t="shared" si="5"/>
        <v>1.4</v>
      </c>
      <c r="N32" s="165">
        <v>8.7100000000000009</v>
      </c>
      <c r="O32" s="178">
        <f t="shared" si="6"/>
        <v>1.814074</v>
      </c>
      <c r="P32" s="178">
        <f t="shared" si="7"/>
        <v>0</v>
      </c>
      <c r="Q32" s="182">
        <f t="shared" si="8"/>
        <v>1.814074</v>
      </c>
      <c r="R32" s="40"/>
    </row>
    <row r="33" spans="1:19" s="15" customFormat="1" ht="11.25" x14ac:dyDescent="0.2">
      <c r="A33" s="188">
        <v>40719</v>
      </c>
      <c r="B33" s="125">
        <v>13.983000000000001</v>
      </c>
      <c r="C33" s="95">
        <f t="shared" si="0"/>
        <v>12.144089000000001</v>
      </c>
      <c r="D33" s="95">
        <v>3.3</v>
      </c>
      <c r="E33" s="95">
        <v>1.9</v>
      </c>
      <c r="F33" s="166">
        <v>438.911</v>
      </c>
      <c r="G33" s="116">
        <f t="shared" si="1"/>
        <v>0.438911</v>
      </c>
      <c r="H33" s="166">
        <v>0</v>
      </c>
      <c r="I33" s="116">
        <f t="shared" si="2"/>
        <v>0</v>
      </c>
      <c r="J33" s="166">
        <v>0</v>
      </c>
      <c r="K33" s="95">
        <f t="shared" si="3"/>
        <v>0</v>
      </c>
      <c r="L33" s="123">
        <f t="shared" si="4"/>
        <v>0</v>
      </c>
      <c r="M33" s="164">
        <f t="shared" si="5"/>
        <v>1.4</v>
      </c>
      <c r="N33" s="165">
        <v>8.11</v>
      </c>
      <c r="O33" s="178">
        <f t="shared" si="6"/>
        <v>1.838911</v>
      </c>
      <c r="P33" s="178">
        <f t="shared" si="7"/>
        <v>0</v>
      </c>
      <c r="Q33" s="182">
        <f t="shared" si="8"/>
        <v>1.838911</v>
      </c>
      <c r="R33" s="40"/>
    </row>
    <row r="34" spans="1:19" s="15" customFormat="1" ht="11.25" x14ac:dyDescent="0.2">
      <c r="A34" s="188">
        <v>40720</v>
      </c>
      <c r="B34" s="125">
        <v>14.083</v>
      </c>
      <c r="C34" s="95">
        <f t="shared" si="0"/>
        <v>12.239599999999999</v>
      </c>
      <c r="D34" s="95">
        <v>3.3</v>
      </c>
      <c r="E34" s="95">
        <v>1.9</v>
      </c>
      <c r="F34" s="166">
        <v>443.4</v>
      </c>
      <c r="G34" s="116">
        <f t="shared" si="1"/>
        <v>0.44339999999999996</v>
      </c>
      <c r="H34" s="166">
        <v>0</v>
      </c>
      <c r="I34" s="116">
        <f t="shared" si="2"/>
        <v>0</v>
      </c>
      <c r="J34" s="166">
        <v>0</v>
      </c>
      <c r="K34" s="95">
        <f t="shared" si="3"/>
        <v>0</v>
      </c>
      <c r="L34" s="123">
        <f t="shared" si="4"/>
        <v>0</v>
      </c>
      <c r="M34" s="164">
        <f t="shared" si="5"/>
        <v>1.4</v>
      </c>
      <c r="N34" s="165">
        <v>7.92</v>
      </c>
      <c r="O34" s="178">
        <f t="shared" si="6"/>
        <v>1.8433999999999999</v>
      </c>
      <c r="P34" s="178">
        <f t="shared" si="7"/>
        <v>0</v>
      </c>
      <c r="Q34" s="182">
        <f t="shared" si="8"/>
        <v>1.8433999999999999</v>
      </c>
      <c r="R34" s="40"/>
    </row>
    <row r="35" spans="1:19" s="15" customFormat="1" ht="11.25" x14ac:dyDescent="0.2">
      <c r="A35" s="188">
        <v>40721</v>
      </c>
      <c r="B35" s="125">
        <v>14.833</v>
      </c>
      <c r="C35" s="95">
        <f t="shared" si="0"/>
        <v>13.033066</v>
      </c>
      <c r="D35" s="95">
        <v>3.3</v>
      </c>
      <c r="E35" s="95">
        <v>1.9</v>
      </c>
      <c r="F35" s="166">
        <v>399.93400000000003</v>
      </c>
      <c r="G35" s="116">
        <f t="shared" si="1"/>
        <v>0.39993400000000001</v>
      </c>
      <c r="H35" s="166">
        <v>0</v>
      </c>
      <c r="I35" s="116">
        <f t="shared" si="2"/>
        <v>0</v>
      </c>
      <c r="J35" s="166">
        <v>0</v>
      </c>
      <c r="K35" s="95">
        <f t="shared" si="3"/>
        <v>0</v>
      </c>
      <c r="L35" s="123">
        <f t="shared" si="4"/>
        <v>0</v>
      </c>
      <c r="M35" s="164">
        <f t="shared" si="5"/>
        <v>1.4</v>
      </c>
      <c r="N35" s="165">
        <v>10.029999999999999</v>
      </c>
      <c r="O35" s="178">
        <f t="shared" si="6"/>
        <v>1.7999339999999999</v>
      </c>
      <c r="P35" s="178">
        <f t="shared" si="7"/>
        <v>0</v>
      </c>
      <c r="Q35" s="182">
        <f t="shared" si="8"/>
        <v>1.7999339999999999</v>
      </c>
      <c r="R35" s="40"/>
    </row>
    <row r="36" spans="1:19" s="15" customFormat="1" ht="11.25" x14ac:dyDescent="0.2">
      <c r="A36" s="188">
        <v>40722</v>
      </c>
      <c r="B36" s="125">
        <v>12.394</v>
      </c>
      <c r="C36" s="95">
        <f>B36-G36-I36-M36</f>
        <v>10.589876</v>
      </c>
      <c r="D36" s="95">
        <v>3.3</v>
      </c>
      <c r="E36" s="95">
        <v>1.9</v>
      </c>
      <c r="F36" s="166">
        <v>404.12400000000002</v>
      </c>
      <c r="G36" s="116">
        <f t="shared" si="1"/>
        <v>0.40412400000000004</v>
      </c>
      <c r="H36" s="166">
        <v>0</v>
      </c>
      <c r="I36" s="116">
        <f t="shared" si="2"/>
        <v>0</v>
      </c>
      <c r="J36" s="166">
        <v>0</v>
      </c>
      <c r="K36" s="95">
        <f t="shared" si="3"/>
        <v>0</v>
      </c>
      <c r="L36" s="123">
        <f t="shared" si="4"/>
        <v>0</v>
      </c>
      <c r="M36" s="164">
        <f>D36-E36</f>
        <v>1.4</v>
      </c>
      <c r="N36" s="165">
        <v>9.15</v>
      </c>
      <c r="O36" s="178">
        <f>G36+L36+M36</f>
        <v>1.8041239999999998</v>
      </c>
      <c r="P36" s="178">
        <f t="shared" si="7"/>
        <v>0</v>
      </c>
      <c r="Q36" s="182">
        <f t="shared" si="8"/>
        <v>1.8041239999999998</v>
      </c>
      <c r="R36" s="40"/>
    </row>
    <row r="37" spans="1:19" s="15" customFormat="1" ht="11.25" x14ac:dyDescent="0.2">
      <c r="A37" s="188">
        <v>40723</v>
      </c>
      <c r="B37" s="125">
        <v>12.816000000000001</v>
      </c>
      <c r="C37" s="95">
        <f>B37-G37-I37-M37</f>
        <v>10.985019000000001</v>
      </c>
      <c r="D37" s="95">
        <v>3.3</v>
      </c>
      <c r="E37" s="95">
        <v>1.9</v>
      </c>
      <c r="F37" s="166">
        <v>430.98099999999999</v>
      </c>
      <c r="G37" s="116">
        <f t="shared" si="1"/>
        <v>0.430981</v>
      </c>
      <c r="H37" s="166">
        <v>0</v>
      </c>
      <c r="I37" s="116">
        <f t="shared" si="2"/>
        <v>0</v>
      </c>
      <c r="J37" s="166">
        <v>0</v>
      </c>
      <c r="K37" s="95">
        <f t="shared" si="3"/>
        <v>0</v>
      </c>
      <c r="L37" s="123">
        <f t="shared" si="4"/>
        <v>0</v>
      </c>
      <c r="M37" s="164">
        <f>D37-E37</f>
        <v>1.4</v>
      </c>
      <c r="N37" s="165">
        <v>8.61</v>
      </c>
      <c r="O37" s="178">
        <f>G37+L37+M37</f>
        <v>1.830981</v>
      </c>
      <c r="P37" s="178">
        <f t="shared" si="7"/>
        <v>0</v>
      </c>
      <c r="Q37" s="182">
        <f t="shared" si="8"/>
        <v>1.830981</v>
      </c>
      <c r="R37" s="40"/>
    </row>
    <row r="38" spans="1:19" s="15" customFormat="1" ht="12" thickBot="1" x14ac:dyDescent="0.25">
      <c r="A38" s="189">
        <v>40724</v>
      </c>
      <c r="B38" s="167">
        <v>13.629</v>
      </c>
      <c r="C38" s="153">
        <f>B38-G38-I38-M38</f>
        <v>11.787844</v>
      </c>
      <c r="D38" s="153">
        <v>3.3</v>
      </c>
      <c r="E38" s="153">
        <v>1.9</v>
      </c>
      <c r="F38" s="168">
        <v>441.15600000000001</v>
      </c>
      <c r="G38" s="152">
        <f t="shared" si="1"/>
        <v>0.44115599999999999</v>
      </c>
      <c r="H38" s="168">
        <v>0</v>
      </c>
      <c r="I38" s="152">
        <f t="shared" si="2"/>
        <v>0</v>
      </c>
      <c r="J38" s="168">
        <v>0</v>
      </c>
      <c r="K38" s="153">
        <f t="shared" si="3"/>
        <v>0</v>
      </c>
      <c r="L38" s="156">
        <f t="shared" si="4"/>
        <v>0</v>
      </c>
      <c r="M38" s="169">
        <f>D38-E38</f>
        <v>1.4</v>
      </c>
      <c r="N38" s="170">
        <v>8.4</v>
      </c>
      <c r="O38" s="190">
        <f>G38+L38+M38</f>
        <v>1.8411559999999998</v>
      </c>
      <c r="P38" s="190">
        <f t="shared" si="7"/>
        <v>0</v>
      </c>
      <c r="Q38" s="191">
        <f t="shared" si="8"/>
        <v>1.8411559999999998</v>
      </c>
      <c r="R38" s="40"/>
    </row>
    <row r="39" spans="1:19" s="15" customFormat="1" ht="11.25" x14ac:dyDescent="0.2">
      <c r="A39" s="35"/>
      <c r="B39" s="66"/>
      <c r="C39" s="10"/>
      <c r="D39" s="10"/>
      <c r="E39" s="13"/>
      <c r="F39" s="10"/>
      <c r="G39" s="10"/>
      <c r="H39" s="36"/>
      <c r="I39" s="36"/>
      <c r="J39" s="36"/>
      <c r="K39" s="36"/>
      <c r="L39" s="10"/>
      <c r="M39" s="13"/>
      <c r="N39" s="13"/>
      <c r="O39" s="11"/>
      <c r="P39" s="11"/>
      <c r="Q39" s="11"/>
      <c r="R39" s="11"/>
      <c r="S39" s="27"/>
    </row>
    <row r="40" spans="1:19" s="15" customFormat="1" ht="2.25" customHeight="1" x14ac:dyDescent="0.2">
      <c r="A40" s="35"/>
      <c r="B40" s="66"/>
      <c r="C40" s="10"/>
      <c r="D40" s="10"/>
      <c r="E40" s="13"/>
      <c r="F40" s="10"/>
      <c r="G40" s="10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12.75" customHeight="1" x14ac:dyDescent="0.2">
      <c r="A41" s="78" t="s">
        <v>33</v>
      </c>
      <c r="B41" s="79"/>
      <c r="C41" s="80"/>
      <c r="D41" s="80"/>
      <c r="E41" s="81"/>
      <c r="F41" s="80"/>
      <c r="G41" s="80"/>
      <c r="H41" s="82"/>
      <c r="I41" s="82"/>
      <c r="J41" s="82"/>
      <c r="K41" s="82"/>
      <c r="L41" s="80"/>
      <c r="M41" s="81"/>
      <c r="N41" s="81"/>
      <c r="O41" s="83"/>
      <c r="P41" s="83"/>
      <c r="Q41" s="11"/>
      <c r="R41" s="11"/>
      <c r="S41" s="27"/>
    </row>
    <row r="42" spans="1:19" s="15" customFormat="1" ht="12.75" customHeight="1" x14ac:dyDescent="0.2">
      <c r="A42" s="78" t="s">
        <v>34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2.75" customHeight="1" x14ac:dyDescent="0.2">
      <c r="A43" s="78" t="s">
        <v>35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2.75" customHeight="1" x14ac:dyDescent="0.2">
      <c r="A44" s="84" t="s">
        <v>36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2.75" customHeight="1" x14ac:dyDescent="0.2">
      <c r="A45" s="84" t="s">
        <v>37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2.75" customHeight="1" x14ac:dyDescent="0.2">
      <c r="A46" s="84" t="s">
        <v>38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2.75" customHeight="1" x14ac:dyDescent="0.2">
      <c r="A47" s="84" t="s">
        <v>39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2.75" customHeight="1" x14ac:dyDescent="0.2">
      <c r="A48" s="84" t="s">
        <v>40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2.75" customHeight="1" x14ac:dyDescent="0.2">
      <c r="A49" s="84" t="s">
        <v>41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5" customFormat="1" ht="12.75" customHeight="1" x14ac:dyDescent="0.2">
      <c r="A50" s="78" t="s">
        <v>42</v>
      </c>
      <c r="B50" s="85"/>
      <c r="C50" s="80"/>
      <c r="D50" s="80"/>
      <c r="E50" s="81"/>
      <c r="F50" s="80"/>
      <c r="G50" s="80"/>
      <c r="H50" s="80"/>
      <c r="I50" s="80"/>
      <c r="J50" s="80"/>
      <c r="K50" s="80"/>
      <c r="L50" s="80"/>
      <c r="M50" s="86"/>
      <c r="N50" s="81"/>
      <c r="O50" s="83"/>
      <c r="P50" s="87"/>
      <c r="Q50" s="14"/>
      <c r="R50" s="14"/>
      <c r="S50" s="14"/>
    </row>
    <row r="51" spans="1:19" s="15" customFormat="1" ht="12.75" customHeight="1" x14ac:dyDescent="0.2">
      <c r="A51" s="78" t="s">
        <v>43</v>
      </c>
      <c r="B51" s="79"/>
      <c r="C51" s="80"/>
      <c r="D51" s="80"/>
      <c r="E51" s="81"/>
      <c r="F51" s="80"/>
      <c r="G51" s="80"/>
      <c r="H51" s="82"/>
      <c r="I51" s="82"/>
      <c r="J51" s="82"/>
      <c r="K51" s="82"/>
      <c r="L51" s="80"/>
      <c r="M51" s="81"/>
      <c r="N51" s="81"/>
      <c r="O51" s="83"/>
      <c r="P51" s="83"/>
      <c r="Q51" s="11"/>
      <c r="R51" s="11"/>
      <c r="S51" s="27"/>
    </row>
    <row r="52" spans="1:19" s="5" customFormat="1" ht="12.75" customHeight="1" x14ac:dyDescent="0.2">
      <c r="A52" s="84" t="s">
        <v>44</v>
      </c>
      <c r="B52" s="85"/>
      <c r="C52" s="80"/>
      <c r="D52" s="80"/>
      <c r="E52" s="81"/>
      <c r="F52" s="80"/>
      <c r="G52" s="80"/>
      <c r="H52" s="80"/>
      <c r="I52" s="80"/>
      <c r="J52" s="80"/>
      <c r="K52" s="80"/>
      <c r="L52" s="80"/>
      <c r="M52" s="86"/>
      <c r="N52" s="81"/>
      <c r="O52" s="83"/>
      <c r="P52" s="87"/>
      <c r="Q52" s="14"/>
      <c r="R52" s="14"/>
      <c r="S52" s="14"/>
    </row>
    <row r="53" spans="1:19" s="5" customFormat="1" ht="12.75" customHeight="1" x14ac:dyDescent="0.2">
      <c r="A53" s="78" t="s">
        <v>45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2.75" customHeight="1" x14ac:dyDescent="0.2">
      <c r="A54" s="78"/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2.75" customHeight="1" x14ac:dyDescent="0.2">
      <c r="A55" s="84" t="s">
        <v>24</v>
      </c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.75" customHeight="1" x14ac:dyDescent="0.2">
      <c r="A56" s="84" t="s">
        <v>25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4.25" customHeight="1" x14ac:dyDescent="0.2">
      <c r="A57" s="51"/>
      <c r="B57" s="67"/>
      <c r="C57" s="10"/>
      <c r="D57" s="10"/>
      <c r="E57" s="13"/>
      <c r="F57" s="10"/>
      <c r="G57" s="10"/>
      <c r="H57" s="10"/>
      <c r="I57" s="10"/>
      <c r="J57" s="10"/>
      <c r="K57" s="10"/>
      <c r="L57" s="10"/>
      <c r="M57" s="12"/>
      <c r="N57" s="13"/>
      <c r="O57" s="11"/>
      <c r="P57" s="14"/>
      <c r="Q57" s="14"/>
      <c r="R57" s="14"/>
      <c r="S57" s="14"/>
    </row>
    <row r="58" spans="1:19" s="5" customFormat="1" ht="14.25" customHeight="1" x14ac:dyDescent="0.2"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1.25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A60" s="32"/>
      <c r="B60" s="67"/>
      <c r="C60" s="10"/>
      <c r="D60" s="10"/>
      <c r="E60" s="13"/>
      <c r="F60" s="17"/>
      <c r="G60" s="17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4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0"/>
      <c r="G62" s="10"/>
      <c r="H62" s="10"/>
      <c r="I62" s="10"/>
      <c r="J62" s="10"/>
      <c r="K62" s="10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18"/>
      <c r="B63" s="68"/>
      <c r="C63" s="4"/>
      <c r="D63" s="4"/>
      <c r="E63" s="4"/>
      <c r="F63" s="4"/>
      <c r="G63" s="4"/>
      <c r="H63" s="4"/>
      <c r="I63" s="4"/>
      <c r="J63" s="4"/>
      <c r="K63" s="4"/>
      <c r="M63" s="12"/>
      <c r="N63" s="4"/>
      <c r="O63" s="4"/>
      <c r="P63" s="23"/>
      <c r="Q63" s="23"/>
      <c r="R63" s="23"/>
      <c r="S63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37" workbookViewId="0">
      <selection activeCell="A9" sqref="A9:Q39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1.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1.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1.5" customHeight="1" x14ac:dyDescent="0.2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0.75" customHeight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2.75" customHeight="1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8"/>
      <c r="D8" s="414"/>
      <c r="E8" s="414"/>
      <c r="F8" s="414"/>
      <c r="G8" s="414"/>
      <c r="H8" s="408"/>
      <c r="I8" s="408"/>
      <c r="J8" s="408"/>
      <c r="K8" s="408"/>
      <c r="L8" s="415"/>
      <c r="M8" s="412"/>
      <c r="N8" s="414"/>
      <c r="O8" s="408"/>
      <c r="P8" s="408"/>
      <c r="Q8" s="408"/>
      <c r="R8" s="42"/>
    </row>
    <row r="9" spans="1:19" s="15" customFormat="1" ht="11.25" x14ac:dyDescent="0.2">
      <c r="A9" s="141">
        <v>40725</v>
      </c>
      <c r="B9" s="125">
        <v>13.507</v>
      </c>
      <c r="C9" s="94">
        <f>B9-G9-I9-M9</f>
        <v>11.686192999999999</v>
      </c>
      <c r="D9" s="107">
        <v>3.1</v>
      </c>
      <c r="E9" s="108">
        <v>1.7</v>
      </c>
      <c r="F9" s="96">
        <v>420.80700000000002</v>
      </c>
      <c r="G9" s="118">
        <f>F9/1000</f>
        <v>0.42080700000000004</v>
      </c>
      <c r="H9" s="126">
        <v>0</v>
      </c>
      <c r="I9" s="118">
        <f>H9/1000</f>
        <v>0</v>
      </c>
      <c r="J9" s="197">
        <v>0</v>
      </c>
      <c r="K9" s="119">
        <f>J9/1000</f>
        <v>0</v>
      </c>
      <c r="L9" s="120">
        <f>K9*0.05</f>
        <v>0</v>
      </c>
      <c r="M9" s="121">
        <f>D9-E9</f>
        <v>1.4000000000000001</v>
      </c>
      <c r="N9" s="73">
        <v>8.1300000000000008</v>
      </c>
      <c r="O9" s="142">
        <f>G9+L9+M9</f>
        <v>1.8208070000000003</v>
      </c>
      <c r="P9" s="142">
        <f>I9+K9-L9</f>
        <v>0</v>
      </c>
      <c r="Q9" s="143">
        <f>O9+P9</f>
        <v>1.8208070000000003</v>
      </c>
      <c r="R9" s="40"/>
    </row>
    <row r="10" spans="1:19" s="15" customFormat="1" ht="11.25" x14ac:dyDescent="0.2">
      <c r="A10" s="141">
        <v>40726</v>
      </c>
      <c r="B10" s="125">
        <v>13.272</v>
      </c>
      <c r="C10" s="95">
        <f t="shared" ref="C10:C39" si="0">B10-G10-I10-M10</f>
        <v>11.429797000000001</v>
      </c>
      <c r="D10" s="109">
        <v>3.1</v>
      </c>
      <c r="E10" s="109">
        <v>1.7</v>
      </c>
      <c r="F10" s="97">
        <v>442.20299999999997</v>
      </c>
      <c r="G10" s="116">
        <f t="shared" ref="G10:G39" si="1">F10/1000</f>
        <v>0.44220299999999996</v>
      </c>
      <c r="H10" s="127">
        <v>0</v>
      </c>
      <c r="I10" s="116">
        <f t="shared" ref="I10:I39" si="2">H10/1000</f>
        <v>0</v>
      </c>
      <c r="J10" s="198">
        <v>0</v>
      </c>
      <c r="K10" s="95">
        <f t="shared" ref="K10:K39" si="3">J10/1000</f>
        <v>0</v>
      </c>
      <c r="L10" s="123">
        <f t="shared" ref="L10:L39" si="4">K10*0.05</f>
        <v>0</v>
      </c>
      <c r="M10" s="124">
        <f t="shared" ref="M10:M39" si="5">D10-E10</f>
        <v>1.4000000000000001</v>
      </c>
      <c r="N10" s="73">
        <v>7.51</v>
      </c>
      <c r="O10" s="144">
        <f t="shared" ref="O10:O39" si="6">G10+L10+M10</f>
        <v>1.842203</v>
      </c>
      <c r="P10" s="144">
        <f t="shared" ref="P10:P39" si="7">I10+K10-L10</f>
        <v>0</v>
      </c>
      <c r="Q10" s="145">
        <f>O10+P10</f>
        <v>1.842203</v>
      </c>
      <c r="R10" s="40"/>
    </row>
    <row r="11" spans="1:19" s="15" customFormat="1" ht="11.25" x14ac:dyDescent="0.2">
      <c r="A11" s="141">
        <v>40727</v>
      </c>
      <c r="B11" s="125">
        <v>12.84</v>
      </c>
      <c r="C11" s="95">
        <f t="shared" si="0"/>
        <v>11.021063999999999</v>
      </c>
      <c r="D11" s="109">
        <v>3.1</v>
      </c>
      <c r="E11" s="109">
        <v>1.7</v>
      </c>
      <c r="F11" s="96">
        <v>418.93599999999998</v>
      </c>
      <c r="G11" s="116">
        <f t="shared" si="1"/>
        <v>0.41893599999999998</v>
      </c>
      <c r="H11" s="126">
        <v>0</v>
      </c>
      <c r="I11" s="116">
        <f t="shared" si="2"/>
        <v>0</v>
      </c>
      <c r="J11" s="197">
        <v>0</v>
      </c>
      <c r="K11" s="95">
        <f t="shared" si="3"/>
        <v>0</v>
      </c>
      <c r="L11" s="123">
        <f t="shared" si="4"/>
        <v>0</v>
      </c>
      <c r="M11" s="124">
        <f t="shared" si="5"/>
        <v>1.4000000000000001</v>
      </c>
      <c r="N11" s="73">
        <v>7.21</v>
      </c>
      <c r="O11" s="144">
        <f t="shared" si="6"/>
        <v>1.8189360000000001</v>
      </c>
      <c r="P11" s="144">
        <f t="shared" si="7"/>
        <v>0</v>
      </c>
      <c r="Q11" s="145">
        <f t="shared" ref="Q11:Q39" si="8">O11+P11</f>
        <v>1.8189360000000001</v>
      </c>
      <c r="R11" s="40"/>
    </row>
    <row r="12" spans="1:19" s="15" customFormat="1" ht="11.25" x14ac:dyDescent="0.2">
      <c r="A12" s="141">
        <v>40728</v>
      </c>
      <c r="B12" s="125">
        <v>13.507999999999999</v>
      </c>
      <c r="C12" s="95">
        <f t="shared" si="0"/>
        <v>11.659886999999999</v>
      </c>
      <c r="D12" s="109">
        <v>3.1</v>
      </c>
      <c r="E12" s="109">
        <v>1.7</v>
      </c>
      <c r="F12" s="97">
        <v>448.113</v>
      </c>
      <c r="G12" s="116">
        <f t="shared" si="1"/>
        <v>0.44811299999999998</v>
      </c>
      <c r="H12" s="127">
        <v>0</v>
      </c>
      <c r="I12" s="116">
        <f t="shared" si="2"/>
        <v>0</v>
      </c>
      <c r="J12" s="198">
        <v>0</v>
      </c>
      <c r="K12" s="95">
        <f t="shared" si="3"/>
        <v>0</v>
      </c>
      <c r="L12" s="123">
        <f t="shared" si="4"/>
        <v>0</v>
      </c>
      <c r="M12" s="124">
        <f t="shared" si="5"/>
        <v>1.4000000000000001</v>
      </c>
      <c r="N12" s="73">
        <v>7.54</v>
      </c>
      <c r="O12" s="144">
        <f t="shared" si="6"/>
        <v>1.8481130000000001</v>
      </c>
      <c r="P12" s="144">
        <f t="shared" si="7"/>
        <v>0</v>
      </c>
      <c r="Q12" s="145">
        <f t="shared" si="8"/>
        <v>1.8481130000000001</v>
      </c>
      <c r="R12" s="40"/>
    </row>
    <row r="13" spans="1:19" s="15" customFormat="1" ht="11.25" x14ac:dyDescent="0.2">
      <c r="A13" s="141">
        <v>40729</v>
      </c>
      <c r="B13" s="125">
        <v>13.635</v>
      </c>
      <c r="C13" s="95">
        <f t="shared" si="0"/>
        <v>11.733554</v>
      </c>
      <c r="D13" s="109">
        <v>3.1</v>
      </c>
      <c r="E13" s="109">
        <v>1.7</v>
      </c>
      <c r="F13" s="96">
        <v>415.04599999999999</v>
      </c>
      <c r="G13" s="116">
        <f t="shared" si="1"/>
        <v>0.41504599999999997</v>
      </c>
      <c r="H13" s="126">
        <v>86.4</v>
      </c>
      <c r="I13" s="116">
        <f t="shared" si="2"/>
        <v>8.6400000000000005E-2</v>
      </c>
      <c r="J13" s="197">
        <v>0</v>
      </c>
      <c r="K13" s="95">
        <f t="shared" si="3"/>
        <v>0</v>
      </c>
      <c r="L13" s="123">
        <f t="shared" si="4"/>
        <v>0</v>
      </c>
      <c r="M13" s="124">
        <f t="shared" si="5"/>
        <v>1.4000000000000001</v>
      </c>
      <c r="N13" s="73">
        <v>8.15</v>
      </c>
      <c r="O13" s="144">
        <f t="shared" si="6"/>
        <v>1.8150460000000002</v>
      </c>
      <c r="P13" s="144">
        <f t="shared" si="7"/>
        <v>8.6400000000000005E-2</v>
      </c>
      <c r="Q13" s="145">
        <f t="shared" si="8"/>
        <v>1.9014460000000002</v>
      </c>
      <c r="R13" s="40"/>
    </row>
    <row r="14" spans="1:19" s="15" customFormat="1" ht="11.25" x14ac:dyDescent="0.2">
      <c r="A14" s="141">
        <v>40730</v>
      </c>
      <c r="B14" s="125">
        <v>13.292999999999999</v>
      </c>
      <c r="C14" s="95">
        <f t="shared" si="0"/>
        <v>11.340553999999997</v>
      </c>
      <c r="D14" s="109">
        <v>3.1</v>
      </c>
      <c r="E14" s="109">
        <v>1.7</v>
      </c>
      <c r="F14" s="97">
        <v>421.779</v>
      </c>
      <c r="G14" s="116">
        <f t="shared" si="1"/>
        <v>0.42177900000000002</v>
      </c>
      <c r="H14" s="127">
        <v>130.667</v>
      </c>
      <c r="I14" s="116">
        <f t="shared" si="2"/>
        <v>0.13066700000000001</v>
      </c>
      <c r="J14" s="198">
        <v>0</v>
      </c>
      <c r="K14" s="95">
        <f t="shared" si="3"/>
        <v>0</v>
      </c>
      <c r="L14" s="123">
        <f t="shared" si="4"/>
        <v>0</v>
      </c>
      <c r="M14" s="124">
        <f t="shared" si="5"/>
        <v>1.4000000000000001</v>
      </c>
      <c r="N14" s="73">
        <v>9.27</v>
      </c>
      <c r="O14" s="144">
        <f t="shared" si="6"/>
        <v>1.8217790000000003</v>
      </c>
      <c r="P14" s="144">
        <f t="shared" si="7"/>
        <v>0.13066700000000001</v>
      </c>
      <c r="Q14" s="145">
        <f t="shared" si="8"/>
        <v>1.9524460000000003</v>
      </c>
      <c r="R14" s="40"/>
    </row>
    <row r="15" spans="1:19" s="15" customFormat="1" ht="11.25" x14ac:dyDescent="0.2">
      <c r="A15" s="141">
        <v>40731</v>
      </c>
      <c r="B15" s="125">
        <v>11.096</v>
      </c>
      <c r="C15" s="95">
        <f t="shared" si="0"/>
        <v>9.2016299999999998</v>
      </c>
      <c r="D15" s="109">
        <v>3.1</v>
      </c>
      <c r="E15" s="109">
        <v>1.7</v>
      </c>
      <c r="F15" s="96">
        <v>415.57</v>
      </c>
      <c r="G15" s="116">
        <f t="shared" si="1"/>
        <v>0.41556999999999999</v>
      </c>
      <c r="H15" s="126">
        <v>78.8</v>
      </c>
      <c r="I15" s="116">
        <f t="shared" si="2"/>
        <v>7.8799999999999995E-2</v>
      </c>
      <c r="J15" s="197">
        <v>0</v>
      </c>
      <c r="K15" s="95">
        <f t="shared" si="3"/>
        <v>0</v>
      </c>
      <c r="L15" s="123">
        <f t="shared" si="4"/>
        <v>0</v>
      </c>
      <c r="M15" s="124">
        <f t="shared" si="5"/>
        <v>1.4000000000000001</v>
      </c>
      <c r="N15" s="73">
        <v>9.11</v>
      </c>
      <c r="O15" s="144">
        <f t="shared" si="6"/>
        <v>1.8155700000000001</v>
      </c>
      <c r="P15" s="144">
        <f t="shared" si="7"/>
        <v>7.8799999999999995E-2</v>
      </c>
      <c r="Q15" s="145">
        <f t="shared" si="8"/>
        <v>1.8943700000000001</v>
      </c>
      <c r="R15" s="40"/>
    </row>
    <row r="16" spans="1:19" s="15" customFormat="1" ht="11.25" x14ac:dyDescent="0.2">
      <c r="A16" s="141">
        <v>40732</v>
      </c>
      <c r="B16" s="125">
        <v>12.555</v>
      </c>
      <c r="C16" s="95">
        <f t="shared" si="0"/>
        <v>10.724314</v>
      </c>
      <c r="D16" s="109">
        <v>3.1</v>
      </c>
      <c r="E16" s="109">
        <v>1.7</v>
      </c>
      <c r="F16" s="97">
        <v>430.60700000000003</v>
      </c>
      <c r="G16" s="116">
        <f t="shared" si="1"/>
        <v>0.43060700000000002</v>
      </c>
      <c r="H16" s="127">
        <v>7.9000000000000001E-2</v>
      </c>
      <c r="I16" s="116">
        <f t="shared" si="2"/>
        <v>7.8999999999999996E-5</v>
      </c>
      <c r="J16" s="198">
        <v>0</v>
      </c>
      <c r="K16" s="95">
        <f t="shared" si="3"/>
        <v>0</v>
      </c>
      <c r="L16" s="123">
        <f t="shared" si="4"/>
        <v>0</v>
      </c>
      <c r="M16" s="124">
        <f t="shared" si="5"/>
        <v>1.4000000000000001</v>
      </c>
      <c r="N16" s="73">
        <v>9.07</v>
      </c>
      <c r="O16" s="144">
        <f t="shared" si="6"/>
        <v>1.8306070000000001</v>
      </c>
      <c r="P16" s="144">
        <f t="shared" si="7"/>
        <v>7.8999999999999996E-5</v>
      </c>
      <c r="Q16" s="145">
        <f t="shared" si="8"/>
        <v>1.830686</v>
      </c>
      <c r="R16" s="40"/>
    </row>
    <row r="17" spans="1:18" s="15" customFormat="1" ht="11.25" x14ac:dyDescent="0.2">
      <c r="A17" s="141">
        <v>40733</v>
      </c>
      <c r="B17" s="125">
        <v>12.167</v>
      </c>
      <c r="C17" s="95">
        <f t="shared" si="0"/>
        <v>10.208009000000001</v>
      </c>
      <c r="D17" s="109">
        <v>3.1</v>
      </c>
      <c r="E17" s="109">
        <v>1.7</v>
      </c>
      <c r="F17" s="96">
        <v>407.19099999999997</v>
      </c>
      <c r="G17" s="116">
        <f t="shared" si="1"/>
        <v>0.40719099999999997</v>
      </c>
      <c r="H17" s="126">
        <v>151.80000000000001</v>
      </c>
      <c r="I17" s="116">
        <f t="shared" si="2"/>
        <v>0.15180000000000002</v>
      </c>
      <c r="J17" s="197">
        <v>0</v>
      </c>
      <c r="K17" s="95">
        <f t="shared" si="3"/>
        <v>0</v>
      </c>
      <c r="L17" s="123">
        <f t="shared" si="4"/>
        <v>0</v>
      </c>
      <c r="M17" s="124">
        <f t="shared" si="5"/>
        <v>1.4000000000000001</v>
      </c>
      <c r="N17" s="73">
        <v>8.41</v>
      </c>
      <c r="O17" s="144">
        <f t="shared" si="6"/>
        <v>1.807191</v>
      </c>
      <c r="P17" s="144">
        <f t="shared" si="7"/>
        <v>0.15180000000000002</v>
      </c>
      <c r="Q17" s="145">
        <f t="shared" si="8"/>
        <v>1.9589909999999999</v>
      </c>
      <c r="R17" s="40"/>
    </row>
    <row r="18" spans="1:18" s="15" customFormat="1" ht="11.25" x14ac:dyDescent="0.2">
      <c r="A18" s="141">
        <v>40734</v>
      </c>
      <c r="B18" s="125">
        <v>12.44</v>
      </c>
      <c r="C18" s="95">
        <f t="shared" si="0"/>
        <v>10.516072999999999</v>
      </c>
      <c r="D18" s="109">
        <v>3.1</v>
      </c>
      <c r="E18" s="109">
        <v>1.7</v>
      </c>
      <c r="F18" s="97">
        <v>412.72699999999998</v>
      </c>
      <c r="G18" s="116">
        <f t="shared" si="1"/>
        <v>0.41272699999999996</v>
      </c>
      <c r="H18" s="127">
        <v>111.2</v>
      </c>
      <c r="I18" s="116">
        <f t="shared" si="2"/>
        <v>0.11120000000000001</v>
      </c>
      <c r="J18" s="198">
        <v>0</v>
      </c>
      <c r="K18" s="95">
        <f t="shared" si="3"/>
        <v>0</v>
      </c>
      <c r="L18" s="123">
        <f t="shared" si="4"/>
        <v>0</v>
      </c>
      <c r="M18" s="124">
        <f t="shared" si="5"/>
        <v>1.4000000000000001</v>
      </c>
      <c r="N18" s="73">
        <v>8.2200000000000006</v>
      </c>
      <c r="O18" s="144">
        <f t="shared" si="6"/>
        <v>1.8127270000000002</v>
      </c>
      <c r="P18" s="144">
        <f t="shared" si="7"/>
        <v>0.11120000000000001</v>
      </c>
      <c r="Q18" s="145">
        <f t="shared" si="8"/>
        <v>1.9239270000000002</v>
      </c>
      <c r="R18" s="40"/>
    </row>
    <row r="19" spans="1:18" s="15" customFormat="1" ht="11.25" x14ac:dyDescent="0.2">
      <c r="A19" s="141">
        <v>40735</v>
      </c>
      <c r="B19" s="125">
        <v>14.151999999999999</v>
      </c>
      <c r="C19" s="95">
        <f t="shared" si="0"/>
        <v>12.094090999999999</v>
      </c>
      <c r="D19" s="109">
        <v>3.1</v>
      </c>
      <c r="E19" s="109">
        <v>1.7</v>
      </c>
      <c r="F19" s="96">
        <v>419.90899999999999</v>
      </c>
      <c r="G19" s="116">
        <f t="shared" si="1"/>
        <v>0.41990899999999998</v>
      </c>
      <c r="H19" s="126">
        <v>238</v>
      </c>
      <c r="I19" s="116">
        <f t="shared" si="2"/>
        <v>0.23799999999999999</v>
      </c>
      <c r="J19" s="197">
        <v>0</v>
      </c>
      <c r="K19" s="95">
        <f t="shared" si="3"/>
        <v>0</v>
      </c>
      <c r="L19" s="123">
        <f t="shared" si="4"/>
        <v>0</v>
      </c>
      <c r="M19" s="124">
        <f t="shared" si="5"/>
        <v>1.4000000000000001</v>
      </c>
      <c r="N19" s="73">
        <v>8.66</v>
      </c>
      <c r="O19" s="144">
        <f t="shared" si="6"/>
        <v>1.819909</v>
      </c>
      <c r="P19" s="144">
        <f t="shared" si="7"/>
        <v>0.23799999999999999</v>
      </c>
      <c r="Q19" s="145">
        <f t="shared" si="8"/>
        <v>2.057909</v>
      </c>
      <c r="R19" s="40"/>
    </row>
    <row r="20" spans="1:18" s="15" customFormat="1" ht="11.25" x14ac:dyDescent="0.2">
      <c r="A20" s="141">
        <v>40736</v>
      </c>
      <c r="B20" s="125">
        <v>14.901999999999999</v>
      </c>
      <c r="C20" s="95">
        <f t="shared" si="0"/>
        <v>13.037509</v>
      </c>
      <c r="D20" s="109">
        <v>3.1</v>
      </c>
      <c r="E20" s="109">
        <v>1.7</v>
      </c>
      <c r="F20" s="97">
        <v>407.19099999999997</v>
      </c>
      <c r="G20" s="116">
        <f t="shared" si="1"/>
        <v>0.40719099999999997</v>
      </c>
      <c r="H20" s="127">
        <v>57.3</v>
      </c>
      <c r="I20" s="116">
        <f t="shared" si="2"/>
        <v>5.7299999999999997E-2</v>
      </c>
      <c r="J20" s="198">
        <v>0</v>
      </c>
      <c r="K20" s="95">
        <f t="shared" si="3"/>
        <v>0</v>
      </c>
      <c r="L20" s="123">
        <f t="shared" si="4"/>
        <v>0</v>
      </c>
      <c r="M20" s="124">
        <f t="shared" si="5"/>
        <v>1.4000000000000001</v>
      </c>
      <c r="N20" s="73">
        <v>8.93</v>
      </c>
      <c r="O20" s="144">
        <f t="shared" si="6"/>
        <v>1.807191</v>
      </c>
      <c r="P20" s="144">
        <f t="shared" si="7"/>
        <v>5.7299999999999997E-2</v>
      </c>
      <c r="Q20" s="145">
        <f t="shared" si="8"/>
        <v>1.8644909999999999</v>
      </c>
      <c r="R20" s="40"/>
    </row>
    <row r="21" spans="1:18" s="15" customFormat="1" ht="11.25" x14ac:dyDescent="0.2">
      <c r="A21" s="141">
        <v>40737</v>
      </c>
      <c r="B21" s="125">
        <v>16.047000000000001</v>
      </c>
      <c r="C21" s="95">
        <f t="shared" si="0"/>
        <v>14.085179</v>
      </c>
      <c r="D21" s="109">
        <v>3.1</v>
      </c>
      <c r="E21" s="109">
        <v>1.7</v>
      </c>
      <c r="F21" s="96">
        <v>425.221</v>
      </c>
      <c r="G21" s="116">
        <f t="shared" si="1"/>
        <v>0.42522100000000002</v>
      </c>
      <c r="H21" s="126">
        <v>136.6</v>
      </c>
      <c r="I21" s="116">
        <f t="shared" si="2"/>
        <v>0.1366</v>
      </c>
      <c r="J21" s="197">
        <v>0</v>
      </c>
      <c r="K21" s="95">
        <f t="shared" si="3"/>
        <v>0</v>
      </c>
      <c r="L21" s="123">
        <f t="shared" si="4"/>
        <v>0</v>
      </c>
      <c r="M21" s="124">
        <f t="shared" si="5"/>
        <v>1.4000000000000001</v>
      </c>
      <c r="N21" s="73">
        <v>8.89</v>
      </c>
      <c r="O21" s="144">
        <f t="shared" si="6"/>
        <v>1.8252210000000002</v>
      </c>
      <c r="P21" s="144">
        <f t="shared" si="7"/>
        <v>0.1366</v>
      </c>
      <c r="Q21" s="145">
        <f t="shared" si="8"/>
        <v>1.9618210000000003</v>
      </c>
      <c r="R21" s="40"/>
    </row>
    <row r="22" spans="1:18" s="15" customFormat="1" ht="11.25" x14ac:dyDescent="0.2">
      <c r="A22" s="141">
        <v>40738</v>
      </c>
      <c r="B22" s="125">
        <v>15.452</v>
      </c>
      <c r="C22" s="95">
        <f t="shared" si="0"/>
        <v>13.394852999999999</v>
      </c>
      <c r="D22" s="109">
        <v>3.1</v>
      </c>
      <c r="E22" s="109">
        <v>1.7</v>
      </c>
      <c r="F22" s="97">
        <v>424.54700000000003</v>
      </c>
      <c r="G22" s="116">
        <f t="shared" si="1"/>
        <v>0.42454700000000001</v>
      </c>
      <c r="H22" s="127">
        <v>232.6</v>
      </c>
      <c r="I22" s="116">
        <f t="shared" si="2"/>
        <v>0.2326</v>
      </c>
      <c r="J22" s="198">
        <v>0</v>
      </c>
      <c r="K22" s="95">
        <f t="shared" si="3"/>
        <v>0</v>
      </c>
      <c r="L22" s="123">
        <f t="shared" si="4"/>
        <v>0</v>
      </c>
      <c r="M22" s="124">
        <f t="shared" si="5"/>
        <v>1.4000000000000001</v>
      </c>
      <c r="N22" s="73">
        <v>9.43</v>
      </c>
      <c r="O22" s="144">
        <f t="shared" si="6"/>
        <v>1.8245470000000001</v>
      </c>
      <c r="P22" s="144">
        <f t="shared" si="7"/>
        <v>0.2326</v>
      </c>
      <c r="Q22" s="145">
        <f t="shared" si="8"/>
        <v>2.0571470000000001</v>
      </c>
      <c r="R22" s="40"/>
    </row>
    <row r="23" spans="1:18" s="15" customFormat="1" ht="11.25" x14ac:dyDescent="0.2">
      <c r="A23" s="141">
        <v>40739</v>
      </c>
      <c r="B23" s="125">
        <v>14.946</v>
      </c>
      <c r="C23" s="95">
        <f t="shared" si="0"/>
        <v>12.896479999999999</v>
      </c>
      <c r="D23" s="109">
        <v>3.1</v>
      </c>
      <c r="E23" s="109">
        <v>1.7</v>
      </c>
      <c r="F23" s="96">
        <v>425.52</v>
      </c>
      <c r="G23" s="116">
        <f t="shared" si="1"/>
        <v>0.42552000000000001</v>
      </c>
      <c r="H23" s="126">
        <v>224</v>
      </c>
      <c r="I23" s="116">
        <f t="shared" si="2"/>
        <v>0.224</v>
      </c>
      <c r="J23" s="197">
        <v>0</v>
      </c>
      <c r="K23" s="95">
        <f t="shared" si="3"/>
        <v>0</v>
      </c>
      <c r="L23" s="123">
        <f t="shared" si="4"/>
        <v>0</v>
      </c>
      <c r="M23" s="124">
        <f t="shared" si="5"/>
        <v>1.4000000000000001</v>
      </c>
      <c r="N23" s="73">
        <v>8.23</v>
      </c>
      <c r="O23" s="144">
        <f t="shared" si="6"/>
        <v>1.82552</v>
      </c>
      <c r="P23" s="144">
        <f t="shared" si="7"/>
        <v>0.224</v>
      </c>
      <c r="Q23" s="145">
        <f t="shared" si="8"/>
        <v>2.0495200000000002</v>
      </c>
      <c r="R23" s="40"/>
    </row>
    <row r="24" spans="1:18" s="15" customFormat="1" ht="11.25" x14ac:dyDescent="0.2">
      <c r="A24" s="141">
        <v>40740</v>
      </c>
      <c r="B24" s="125">
        <v>13.302</v>
      </c>
      <c r="C24" s="95">
        <f t="shared" si="0"/>
        <v>11.392248</v>
      </c>
      <c r="D24" s="109">
        <v>3.1</v>
      </c>
      <c r="E24" s="109">
        <v>1.7</v>
      </c>
      <c r="F24" s="97">
        <v>432.55200000000002</v>
      </c>
      <c r="G24" s="116">
        <f t="shared" si="1"/>
        <v>0.43255200000000005</v>
      </c>
      <c r="H24" s="127">
        <v>77.2</v>
      </c>
      <c r="I24" s="116">
        <f t="shared" si="2"/>
        <v>7.7200000000000005E-2</v>
      </c>
      <c r="J24" s="198">
        <v>0</v>
      </c>
      <c r="K24" s="95">
        <f t="shared" si="3"/>
        <v>0</v>
      </c>
      <c r="L24" s="123">
        <f t="shared" si="4"/>
        <v>0</v>
      </c>
      <c r="M24" s="124">
        <f t="shared" si="5"/>
        <v>1.4000000000000001</v>
      </c>
      <c r="N24" s="73">
        <v>8.32</v>
      </c>
      <c r="O24" s="144">
        <f t="shared" si="6"/>
        <v>1.8325520000000002</v>
      </c>
      <c r="P24" s="144">
        <f t="shared" si="7"/>
        <v>7.7200000000000005E-2</v>
      </c>
      <c r="Q24" s="145">
        <f t="shared" si="8"/>
        <v>1.9097520000000001</v>
      </c>
      <c r="R24" s="40"/>
    </row>
    <row r="25" spans="1:18" s="15" customFormat="1" ht="11.25" x14ac:dyDescent="0.2">
      <c r="A25" s="141">
        <v>40741</v>
      </c>
      <c r="B25" s="125">
        <v>14.88</v>
      </c>
      <c r="C25" s="95">
        <f t="shared" si="0"/>
        <v>12.862115000000001</v>
      </c>
      <c r="D25" s="109">
        <v>3.1</v>
      </c>
      <c r="E25" s="109">
        <v>1.7</v>
      </c>
      <c r="F25" s="96">
        <v>419.685</v>
      </c>
      <c r="G25" s="116">
        <f t="shared" si="1"/>
        <v>0.41968499999999997</v>
      </c>
      <c r="H25" s="126">
        <v>198.2</v>
      </c>
      <c r="I25" s="116">
        <f t="shared" si="2"/>
        <v>0.19819999999999999</v>
      </c>
      <c r="J25" s="197">
        <v>0</v>
      </c>
      <c r="K25" s="95">
        <f t="shared" si="3"/>
        <v>0</v>
      </c>
      <c r="L25" s="123">
        <f t="shared" si="4"/>
        <v>0</v>
      </c>
      <c r="M25" s="124">
        <f t="shared" si="5"/>
        <v>1.4000000000000001</v>
      </c>
      <c r="N25" s="73">
        <v>7.97</v>
      </c>
      <c r="O25" s="144">
        <f t="shared" si="6"/>
        <v>1.8196850000000002</v>
      </c>
      <c r="P25" s="144">
        <f t="shared" si="7"/>
        <v>0.19819999999999999</v>
      </c>
      <c r="Q25" s="145">
        <f t="shared" si="8"/>
        <v>2.0178850000000002</v>
      </c>
      <c r="R25" s="40"/>
    </row>
    <row r="26" spans="1:18" s="15" customFormat="1" ht="11.25" x14ac:dyDescent="0.2">
      <c r="A26" s="141">
        <v>40742</v>
      </c>
      <c r="B26" s="125">
        <v>16.268999999999998</v>
      </c>
      <c r="C26" s="95">
        <f t="shared" si="0"/>
        <v>14.267509999999998</v>
      </c>
      <c r="D26" s="109">
        <v>3.1</v>
      </c>
      <c r="E26" s="109">
        <v>1.7</v>
      </c>
      <c r="F26" s="97">
        <v>420.65699999999998</v>
      </c>
      <c r="G26" s="116">
        <f t="shared" si="1"/>
        <v>0.420657</v>
      </c>
      <c r="H26" s="127">
        <v>180.833</v>
      </c>
      <c r="I26" s="116">
        <f t="shared" si="2"/>
        <v>0.18083299999999999</v>
      </c>
      <c r="J26" s="198">
        <v>0</v>
      </c>
      <c r="K26" s="95">
        <f t="shared" si="3"/>
        <v>0</v>
      </c>
      <c r="L26" s="123">
        <f t="shared" si="4"/>
        <v>0</v>
      </c>
      <c r="M26" s="124">
        <f t="shared" si="5"/>
        <v>1.4000000000000001</v>
      </c>
      <c r="N26" s="73">
        <v>8.59</v>
      </c>
      <c r="O26" s="144">
        <f t="shared" si="6"/>
        <v>1.8206570000000002</v>
      </c>
      <c r="P26" s="144">
        <f t="shared" si="7"/>
        <v>0.18083299999999999</v>
      </c>
      <c r="Q26" s="145">
        <f t="shared" si="8"/>
        <v>2.00149</v>
      </c>
      <c r="R26" s="40"/>
    </row>
    <row r="27" spans="1:18" s="15" customFormat="1" ht="11.25" x14ac:dyDescent="0.2">
      <c r="A27" s="141">
        <v>40743</v>
      </c>
      <c r="B27" s="125">
        <v>15.926</v>
      </c>
      <c r="C27" s="95">
        <f t="shared" si="0"/>
        <v>13.947725999999999</v>
      </c>
      <c r="D27" s="109">
        <v>3.1</v>
      </c>
      <c r="E27" s="109">
        <v>1.7</v>
      </c>
      <c r="F27" s="96">
        <v>453.87400000000002</v>
      </c>
      <c r="G27" s="116">
        <f t="shared" si="1"/>
        <v>0.453874</v>
      </c>
      <c r="H27" s="126">
        <v>124.4</v>
      </c>
      <c r="I27" s="116">
        <f t="shared" si="2"/>
        <v>0.12440000000000001</v>
      </c>
      <c r="J27" s="197">
        <v>0</v>
      </c>
      <c r="K27" s="95">
        <f t="shared" si="3"/>
        <v>0</v>
      </c>
      <c r="L27" s="123">
        <f t="shared" si="4"/>
        <v>0</v>
      </c>
      <c r="M27" s="124">
        <f t="shared" si="5"/>
        <v>1.4000000000000001</v>
      </c>
      <c r="N27" s="73">
        <v>8.8000000000000007</v>
      </c>
      <c r="O27" s="144">
        <f t="shared" si="6"/>
        <v>1.8538740000000002</v>
      </c>
      <c r="P27" s="144">
        <f t="shared" si="7"/>
        <v>0.12440000000000001</v>
      </c>
      <c r="Q27" s="145">
        <f t="shared" si="8"/>
        <v>1.9782740000000003</v>
      </c>
      <c r="R27" s="40"/>
    </row>
    <row r="28" spans="1:18" s="15" customFormat="1" ht="11.25" x14ac:dyDescent="0.2">
      <c r="A28" s="141">
        <v>40744</v>
      </c>
      <c r="B28" s="125">
        <v>15.683999999999999</v>
      </c>
      <c r="C28" s="95">
        <f t="shared" si="0"/>
        <v>13.555007</v>
      </c>
      <c r="D28" s="109">
        <v>3.1</v>
      </c>
      <c r="E28" s="109">
        <v>1.7</v>
      </c>
      <c r="F28" s="97">
        <v>426.19299999999998</v>
      </c>
      <c r="G28" s="116">
        <f t="shared" si="1"/>
        <v>0.42619299999999999</v>
      </c>
      <c r="H28" s="127">
        <v>302.8</v>
      </c>
      <c r="I28" s="116">
        <f t="shared" si="2"/>
        <v>0.30280000000000001</v>
      </c>
      <c r="J28" s="198">
        <v>0</v>
      </c>
      <c r="K28" s="95">
        <f t="shared" si="3"/>
        <v>0</v>
      </c>
      <c r="L28" s="123">
        <f t="shared" si="4"/>
        <v>0</v>
      </c>
      <c r="M28" s="124">
        <f t="shared" si="5"/>
        <v>1.4000000000000001</v>
      </c>
      <c r="N28" s="73">
        <v>8.7200000000000006</v>
      </c>
      <c r="O28" s="144">
        <f t="shared" si="6"/>
        <v>1.8261930000000002</v>
      </c>
      <c r="P28" s="144">
        <f t="shared" si="7"/>
        <v>0.30280000000000001</v>
      </c>
      <c r="Q28" s="145">
        <f t="shared" si="8"/>
        <v>2.1289930000000004</v>
      </c>
      <c r="R28" s="40"/>
    </row>
    <row r="29" spans="1:18" s="15" customFormat="1" ht="11.25" x14ac:dyDescent="0.2">
      <c r="A29" s="141">
        <v>40745</v>
      </c>
      <c r="B29" s="125">
        <v>14.983000000000001</v>
      </c>
      <c r="C29" s="95">
        <f t="shared" si="0"/>
        <v>13.081061000000002</v>
      </c>
      <c r="D29" s="109">
        <v>3.1</v>
      </c>
      <c r="E29" s="109">
        <v>1.7</v>
      </c>
      <c r="F29" s="96">
        <v>417.73899999999998</v>
      </c>
      <c r="G29" s="116">
        <f t="shared" si="1"/>
        <v>0.41773899999999997</v>
      </c>
      <c r="H29" s="126">
        <v>84.2</v>
      </c>
      <c r="I29" s="116">
        <f t="shared" si="2"/>
        <v>8.4199999999999997E-2</v>
      </c>
      <c r="J29" s="197">
        <v>0</v>
      </c>
      <c r="K29" s="95">
        <f t="shared" si="3"/>
        <v>0</v>
      </c>
      <c r="L29" s="123">
        <f t="shared" si="4"/>
        <v>0</v>
      </c>
      <c r="M29" s="124">
        <f t="shared" si="5"/>
        <v>1.4000000000000001</v>
      </c>
      <c r="N29" s="73">
        <v>8.7899999999999991</v>
      </c>
      <c r="O29" s="144">
        <f t="shared" si="6"/>
        <v>1.817739</v>
      </c>
      <c r="P29" s="144">
        <f t="shared" si="7"/>
        <v>8.4199999999999997E-2</v>
      </c>
      <c r="Q29" s="145">
        <f t="shared" si="8"/>
        <v>1.901939</v>
      </c>
      <c r="R29" s="40"/>
    </row>
    <row r="30" spans="1:18" s="15" customFormat="1" ht="11.25" x14ac:dyDescent="0.2">
      <c r="A30" s="141">
        <v>40746</v>
      </c>
      <c r="B30" s="125">
        <v>16.282</v>
      </c>
      <c r="C30" s="95">
        <f t="shared" si="0"/>
        <v>14.270076000000001</v>
      </c>
      <c r="D30" s="109">
        <v>3.1</v>
      </c>
      <c r="E30" s="109">
        <v>1.7</v>
      </c>
      <c r="F30" s="97">
        <v>443.92399999999998</v>
      </c>
      <c r="G30" s="116">
        <f t="shared" si="1"/>
        <v>0.44392399999999999</v>
      </c>
      <c r="H30" s="127">
        <v>168</v>
      </c>
      <c r="I30" s="116">
        <f t="shared" si="2"/>
        <v>0.16800000000000001</v>
      </c>
      <c r="J30" s="198">
        <v>0</v>
      </c>
      <c r="K30" s="95">
        <f t="shared" si="3"/>
        <v>0</v>
      </c>
      <c r="L30" s="123">
        <f t="shared" si="4"/>
        <v>0</v>
      </c>
      <c r="M30" s="124">
        <f t="shared" si="5"/>
        <v>1.4000000000000001</v>
      </c>
      <c r="N30" s="73">
        <v>8.7899999999999991</v>
      </c>
      <c r="O30" s="144">
        <f t="shared" si="6"/>
        <v>1.8439240000000001</v>
      </c>
      <c r="P30" s="144">
        <f t="shared" si="7"/>
        <v>0.16800000000000001</v>
      </c>
      <c r="Q30" s="145">
        <f t="shared" si="8"/>
        <v>2.011924</v>
      </c>
      <c r="R30" s="40"/>
    </row>
    <row r="31" spans="1:18" s="15" customFormat="1" ht="11.25" x14ac:dyDescent="0.2">
      <c r="A31" s="141">
        <v>40747</v>
      </c>
      <c r="B31" s="125">
        <v>15.866</v>
      </c>
      <c r="C31" s="95">
        <f t="shared" si="0"/>
        <v>13.820530999999999</v>
      </c>
      <c r="D31" s="109">
        <v>3.1</v>
      </c>
      <c r="E31" s="109">
        <v>1.7</v>
      </c>
      <c r="F31" s="96">
        <v>436.06900000000002</v>
      </c>
      <c r="G31" s="116">
        <f t="shared" si="1"/>
        <v>0.43606900000000004</v>
      </c>
      <c r="H31" s="126">
        <v>209.4</v>
      </c>
      <c r="I31" s="116">
        <f t="shared" si="2"/>
        <v>0.2094</v>
      </c>
      <c r="J31" s="197">
        <v>0</v>
      </c>
      <c r="K31" s="95">
        <f t="shared" si="3"/>
        <v>0</v>
      </c>
      <c r="L31" s="123">
        <f t="shared" si="4"/>
        <v>0</v>
      </c>
      <c r="M31" s="124">
        <f t="shared" si="5"/>
        <v>1.4000000000000001</v>
      </c>
      <c r="N31" s="73">
        <v>8.82</v>
      </c>
      <c r="O31" s="144">
        <f t="shared" si="6"/>
        <v>1.8360690000000002</v>
      </c>
      <c r="P31" s="144">
        <f t="shared" si="7"/>
        <v>0.2094</v>
      </c>
      <c r="Q31" s="145">
        <f t="shared" si="8"/>
        <v>2.0454690000000002</v>
      </c>
      <c r="R31" s="40"/>
    </row>
    <row r="32" spans="1:18" s="15" customFormat="1" ht="11.25" x14ac:dyDescent="0.2">
      <c r="A32" s="141">
        <v>40748</v>
      </c>
      <c r="B32" s="125">
        <v>14.497999999999999</v>
      </c>
      <c r="C32" s="95">
        <f t="shared" si="0"/>
        <v>12.515744999999999</v>
      </c>
      <c r="D32" s="109">
        <v>3.1</v>
      </c>
      <c r="E32" s="109">
        <v>1.7</v>
      </c>
      <c r="F32" s="97">
        <v>431.65499999999997</v>
      </c>
      <c r="G32" s="116">
        <f t="shared" si="1"/>
        <v>0.43165499999999996</v>
      </c>
      <c r="H32" s="127">
        <v>150.6</v>
      </c>
      <c r="I32" s="116">
        <f t="shared" si="2"/>
        <v>0.15059999999999998</v>
      </c>
      <c r="J32" s="198">
        <v>0</v>
      </c>
      <c r="K32" s="95">
        <f t="shared" si="3"/>
        <v>0</v>
      </c>
      <c r="L32" s="123">
        <f t="shared" si="4"/>
        <v>0</v>
      </c>
      <c r="M32" s="124">
        <f t="shared" si="5"/>
        <v>1.4000000000000001</v>
      </c>
      <c r="N32" s="73">
        <v>8.2899999999999991</v>
      </c>
      <c r="O32" s="144">
        <f t="shared" si="6"/>
        <v>1.831655</v>
      </c>
      <c r="P32" s="144">
        <f t="shared" si="7"/>
        <v>0.15059999999999998</v>
      </c>
      <c r="Q32" s="145">
        <f t="shared" si="8"/>
        <v>1.9822550000000001</v>
      </c>
      <c r="R32" s="40"/>
    </row>
    <row r="33" spans="1:19" s="15" customFormat="1" ht="11.25" x14ac:dyDescent="0.2">
      <c r="A33" s="141">
        <v>40749</v>
      </c>
      <c r="B33" s="125">
        <v>15.54</v>
      </c>
      <c r="C33" s="95">
        <f t="shared" si="0"/>
        <v>13.460861</v>
      </c>
      <c r="D33" s="109">
        <v>3.1</v>
      </c>
      <c r="E33" s="109">
        <v>1.7</v>
      </c>
      <c r="F33" s="96">
        <v>437.93900000000002</v>
      </c>
      <c r="G33" s="116">
        <f t="shared" si="1"/>
        <v>0.43793900000000002</v>
      </c>
      <c r="H33" s="126">
        <v>241.2</v>
      </c>
      <c r="I33" s="116">
        <f t="shared" si="2"/>
        <v>0.2412</v>
      </c>
      <c r="J33" s="197">
        <v>0</v>
      </c>
      <c r="K33" s="95">
        <f t="shared" si="3"/>
        <v>0</v>
      </c>
      <c r="L33" s="123">
        <f t="shared" si="4"/>
        <v>0</v>
      </c>
      <c r="M33" s="124">
        <f t="shared" si="5"/>
        <v>1.4000000000000001</v>
      </c>
      <c r="N33" s="73">
        <v>8.75</v>
      </c>
      <c r="O33" s="144">
        <f t="shared" si="6"/>
        <v>1.8379390000000002</v>
      </c>
      <c r="P33" s="144">
        <f t="shared" si="7"/>
        <v>0.2412</v>
      </c>
      <c r="Q33" s="145">
        <f t="shared" si="8"/>
        <v>2.0791390000000001</v>
      </c>
      <c r="R33" s="40"/>
    </row>
    <row r="34" spans="1:19" s="15" customFormat="1" ht="11.25" x14ac:dyDescent="0.2">
      <c r="A34" s="141">
        <v>40750</v>
      </c>
      <c r="B34" s="125">
        <v>13.903</v>
      </c>
      <c r="C34" s="95">
        <f t="shared" si="0"/>
        <v>11.284666999999999</v>
      </c>
      <c r="D34" s="109">
        <v>3.1</v>
      </c>
      <c r="E34" s="109">
        <v>1.7</v>
      </c>
      <c r="F34" s="97">
        <v>440.33300000000003</v>
      </c>
      <c r="G34" s="116">
        <f t="shared" si="1"/>
        <v>0.44033300000000003</v>
      </c>
      <c r="H34" s="127">
        <v>778</v>
      </c>
      <c r="I34" s="116">
        <f t="shared" si="2"/>
        <v>0.77800000000000002</v>
      </c>
      <c r="J34" s="198">
        <v>0</v>
      </c>
      <c r="K34" s="95">
        <f t="shared" si="3"/>
        <v>0</v>
      </c>
      <c r="L34" s="123">
        <f t="shared" si="4"/>
        <v>0</v>
      </c>
      <c r="M34" s="124">
        <f t="shared" si="5"/>
        <v>1.4000000000000001</v>
      </c>
      <c r="N34" s="73">
        <v>8.92</v>
      </c>
      <c r="O34" s="144">
        <f t="shared" si="6"/>
        <v>1.8403330000000002</v>
      </c>
      <c r="P34" s="144">
        <f t="shared" si="7"/>
        <v>0.77800000000000002</v>
      </c>
      <c r="Q34" s="145">
        <f t="shared" si="8"/>
        <v>2.6183330000000002</v>
      </c>
      <c r="R34" s="40"/>
    </row>
    <row r="35" spans="1:19" s="15" customFormat="1" ht="11.25" x14ac:dyDescent="0.2">
      <c r="A35" s="141">
        <v>40751</v>
      </c>
      <c r="B35" s="125">
        <v>14.582000000000001</v>
      </c>
      <c r="C35" s="95">
        <f t="shared" si="0"/>
        <v>12.732607</v>
      </c>
      <c r="D35" s="109">
        <v>3.1</v>
      </c>
      <c r="E35" s="109">
        <v>1.7</v>
      </c>
      <c r="F35" s="96">
        <v>446.39299999999997</v>
      </c>
      <c r="G35" s="116">
        <f t="shared" si="1"/>
        <v>0.44639299999999998</v>
      </c>
      <c r="H35" s="126">
        <v>3</v>
      </c>
      <c r="I35" s="116">
        <f t="shared" si="2"/>
        <v>3.0000000000000001E-3</v>
      </c>
      <c r="J35" s="197">
        <v>0</v>
      </c>
      <c r="K35" s="95">
        <f t="shared" si="3"/>
        <v>0</v>
      </c>
      <c r="L35" s="123">
        <f t="shared" si="4"/>
        <v>0</v>
      </c>
      <c r="M35" s="124">
        <f t="shared" si="5"/>
        <v>1.4000000000000001</v>
      </c>
      <c r="N35" s="73">
        <v>9.15</v>
      </c>
      <c r="O35" s="144">
        <f t="shared" si="6"/>
        <v>1.8463930000000002</v>
      </c>
      <c r="P35" s="144">
        <f t="shared" si="7"/>
        <v>3.0000000000000001E-3</v>
      </c>
      <c r="Q35" s="145">
        <f t="shared" si="8"/>
        <v>1.8493930000000001</v>
      </c>
      <c r="R35" s="40"/>
    </row>
    <row r="36" spans="1:19" s="15" customFormat="1" ht="11.25" x14ac:dyDescent="0.2">
      <c r="A36" s="141">
        <v>40752</v>
      </c>
      <c r="B36" s="125">
        <v>15.101000000000001</v>
      </c>
      <c r="C36" s="95">
        <f>B36-G36-I36-M36</f>
        <v>13.096337999999999</v>
      </c>
      <c r="D36" s="109">
        <v>3.1</v>
      </c>
      <c r="E36" s="109">
        <v>1.7</v>
      </c>
      <c r="F36" s="97">
        <v>458.66199999999998</v>
      </c>
      <c r="G36" s="116">
        <f t="shared" si="1"/>
        <v>0.45866199999999996</v>
      </c>
      <c r="H36" s="127">
        <v>146</v>
      </c>
      <c r="I36" s="116">
        <f t="shared" si="2"/>
        <v>0.14599999999999999</v>
      </c>
      <c r="J36" s="198">
        <v>0</v>
      </c>
      <c r="K36" s="95">
        <f t="shared" si="3"/>
        <v>0</v>
      </c>
      <c r="L36" s="123">
        <f t="shared" si="4"/>
        <v>0</v>
      </c>
      <c r="M36" s="124">
        <f>D36-E36</f>
        <v>1.4000000000000001</v>
      </c>
      <c r="N36" s="73">
        <v>8.82</v>
      </c>
      <c r="O36" s="144">
        <f>G36+L36+M36</f>
        <v>1.858662</v>
      </c>
      <c r="P36" s="144">
        <f t="shared" si="7"/>
        <v>0.14599999999999999</v>
      </c>
      <c r="Q36" s="145">
        <f t="shared" si="8"/>
        <v>2.0046620000000002</v>
      </c>
      <c r="R36" s="40"/>
    </row>
    <row r="37" spans="1:19" s="15" customFormat="1" ht="11.25" x14ac:dyDescent="0.2">
      <c r="A37" s="141">
        <v>40753</v>
      </c>
      <c r="B37" s="125">
        <v>16.338999999999999</v>
      </c>
      <c r="C37" s="95">
        <f>B37-G37-I37-M37</f>
        <v>13.558309999999999</v>
      </c>
      <c r="D37" s="109">
        <v>3.1</v>
      </c>
      <c r="E37" s="109">
        <v>1.7</v>
      </c>
      <c r="F37" s="96">
        <v>427.69</v>
      </c>
      <c r="G37" s="116">
        <f t="shared" si="1"/>
        <v>0.42769000000000001</v>
      </c>
      <c r="H37" s="126">
        <v>953</v>
      </c>
      <c r="I37" s="116">
        <f t="shared" si="2"/>
        <v>0.95299999999999996</v>
      </c>
      <c r="J37" s="197">
        <v>0</v>
      </c>
      <c r="K37" s="95">
        <f t="shared" si="3"/>
        <v>0</v>
      </c>
      <c r="L37" s="123">
        <f t="shared" si="4"/>
        <v>0</v>
      </c>
      <c r="M37" s="124">
        <f>D37-E37</f>
        <v>1.4000000000000001</v>
      </c>
      <c r="N37" s="73">
        <v>8.66</v>
      </c>
      <c r="O37" s="144">
        <f>G37+L37+M37</f>
        <v>1.82769</v>
      </c>
      <c r="P37" s="144">
        <f t="shared" si="7"/>
        <v>0.95299999999999996</v>
      </c>
      <c r="Q37" s="145">
        <f t="shared" si="8"/>
        <v>2.7806899999999999</v>
      </c>
      <c r="R37" s="40"/>
    </row>
    <row r="38" spans="1:19" s="15" customFormat="1" ht="11.25" x14ac:dyDescent="0.2">
      <c r="A38" s="141">
        <v>40754</v>
      </c>
      <c r="B38" s="125">
        <v>15.644</v>
      </c>
      <c r="C38" s="95">
        <f>B38-G38-I38-M38</f>
        <v>13.321433000000001</v>
      </c>
      <c r="D38" s="109">
        <v>3.1</v>
      </c>
      <c r="E38" s="109">
        <v>1.7</v>
      </c>
      <c r="F38" s="97">
        <v>456.56700000000001</v>
      </c>
      <c r="G38" s="116">
        <f t="shared" si="1"/>
        <v>0.456567</v>
      </c>
      <c r="H38" s="127">
        <v>466</v>
      </c>
      <c r="I38" s="116">
        <f t="shared" si="2"/>
        <v>0.46600000000000003</v>
      </c>
      <c r="J38" s="198">
        <v>0</v>
      </c>
      <c r="K38" s="95">
        <f t="shared" si="3"/>
        <v>0</v>
      </c>
      <c r="L38" s="123">
        <f t="shared" si="4"/>
        <v>0</v>
      </c>
      <c r="M38" s="124">
        <f>D38-E38</f>
        <v>1.4000000000000001</v>
      </c>
      <c r="N38" s="73">
        <v>8.31</v>
      </c>
      <c r="O38" s="144">
        <f>G38+L38+M38</f>
        <v>1.8565670000000001</v>
      </c>
      <c r="P38" s="144">
        <f t="shared" si="7"/>
        <v>0.46600000000000003</v>
      </c>
      <c r="Q38" s="145">
        <f t="shared" si="8"/>
        <v>2.3225670000000003</v>
      </c>
      <c r="R38" s="40"/>
    </row>
    <row r="39" spans="1:19" s="15" customFormat="1" ht="11.25" x14ac:dyDescent="0.2">
      <c r="A39" s="141">
        <v>40755</v>
      </c>
      <c r="B39" s="125">
        <v>13.098000000000001</v>
      </c>
      <c r="C39" s="95">
        <f t="shared" si="0"/>
        <v>10.176734000000002</v>
      </c>
      <c r="D39" s="109">
        <v>3.1</v>
      </c>
      <c r="E39" s="109">
        <v>1.7</v>
      </c>
      <c r="F39" s="96">
        <v>437.26600000000002</v>
      </c>
      <c r="G39" s="116">
        <f t="shared" si="1"/>
        <v>0.43726600000000004</v>
      </c>
      <c r="H39" s="126">
        <v>1084</v>
      </c>
      <c r="I39" s="116">
        <f t="shared" si="2"/>
        <v>1.0840000000000001</v>
      </c>
      <c r="J39" s="197">
        <v>0</v>
      </c>
      <c r="K39" s="95">
        <f t="shared" si="3"/>
        <v>0</v>
      </c>
      <c r="L39" s="123">
        <f t="shared" si="4"/>
        <v>0</v>
      </c>
      <c r="M39" s="124">
        <f t="shared" si="5"/>
        <v>1.4000000000000001</v>
      </c>
      <c r="N39" s="73">
        <v>9.66</v>
      </c>
      <c r="O39" s="144">
        <f t="shared" si="6"/>
        <v>1.8372660000000001</v>
      </c>
      <c r="P39" s="144">
        <f t="shared" si="7"/>
        <v>1.0840000000000001</v>
      </c>
      <c r="Q39" s="145">
        <f t="shared" si="8"/>
        <v>2.9212660000000001</v>
      </c>
      <c r="R39" s="40"/>
    </row>
    <row r="40" spans="1:19" s="15" customFormat="1" ht="11.25" x14ac:dyDescent="0.2">
      <c r="A40" s="35"/>
      <c r="B40" s="66"/>
      <c r="C40" s="10"/>
      <c r="D40" s="10"/>
      <c r="E40" s="13"/>
      <c r="F40" s="10"/>
      <c r="G40" s="10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2.25" customHeight="1" x14ac:dyDescent="0.2">
      <c r="A41" s="35"/>
      <c r="B41" s="66"/>
      <c r="C41" s="10"/>
      <c r="D41" s="10"/>
      <c r="E41" s="13"/>
      <c r="F41" s="10"/>
      <c r="G41" s="10"/>
      <c r="H41" s="36"/>
      <c r="I41" s="36"/>
      <c r="J41" s="36"/>
      <c r="K41" s="36"/>
      <c r="L41" s="10"/>
      <c r="M41" s="13"/>
      <c r="N41" s="13"/>
      <c r="O41" s="11"/>
      <c r="P41" s="11"/>
      <c r="Q41" s="11"/>
      <c r="R41" s="11"/>
      <c r="S41" s="27"/>
    </row>
    <row r="42" spans="1:19" s="15" customFormat="1" ht="12.75" customHeight="1" x14ac:dyDescent="0.2">
      <c r="A42" s="78" t="s">
        <v>33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2.75" customHeight="1" x14ac:dyDescent="0.2">
      <c r="A43" s="78" t="s">
        <v>34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2.75" customHeight="1" x14ac:dyDescent="0.2">
      <c r="A44" s="78" t="s">
        <v>35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2.75" customHeight="1" x14ac:dyDescent="0.2">
      <c r="A45" s="84" t="s">
        <v>36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2.75" customHeight="1" x14ac:dyDescent="0.2">
      <c r="A46" s="84" t="s">
        <v>37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2.75" customHeight="1" x14ac:dyDescent="0.2">
      <c r="A47" s="84" t="s">
        <v>38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2.75" customHeight="1" x14ac:dyDescent="0.2">
      <c r="A48" s="84" t="s">
        <v>39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2.75" customHeight="1" x14ac:dyDescent="0.2">
      <c r="A49" s="84" t="s">
        <v>40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15" customFormat="1" ht="12.75" customHeight="1" x14ac:dyDescent="0.2">
      <c r="A50" s="84" t="s">
        <v>41</v>
      </c>
      <c r="B50" s="79"/>
      <c r="C50" s="80"/>
      <c r="D50" s="80"/>
      <c r="E50" s="81"/>
      <c r="F50" s="80"/>
      <c r="G50" s="80"/>
      <c r="H50" s="82"/>
      <c r="I50" s="82"/>
      <c r="J50" s="82"/>
      <c r="K50" s="82"/>
      <c r="L50" s="80"/>
      <c r="M50" s="81"/>
      <c r="N50" s="81"/>
      <c r="O50" s="83"/>
      <c r="P50" s="83"/>
      <c r="Q50" s="11"/>
      <c r="R50" s="11"/>
      <c r="S50" s="27"/>
    </row>
    <row r="51" spans="1:19" s="5" customFormat="1" ht="12.75" customHeight="1" x14ac:dyDescent="0.2">
      <c r="A51" s="78" t="s">
        <v>42</v>
      </c>
      <c r="B51" s="85"/>
      <c r="C51" s="80"/>
      <c r="D51" s="80"/>
      <c r="E51" s="81"/>
      <c r="F51" s="80"/>
      <c r="G51" s="80"/>
      <c r="H51" s="80"/>
      <c r="I51" s="80"/>
      <c r="J51" s="80"/>
      <c r="K51" s="80"/>
      <c r="L51" s="80"/>
      <c r="M51" s="86"/>
      <c r="N51" s="81"/>
      <c r="O51" s="83"/>
      <c r="P51" s="87"/>
      <c r="Q51" s="14"/>
      <c r="R51" s="14"/>
      <c r="S51" s="14"/>
    </row>
    <row r="52" spans="1:19" s="15" customFormat="1" ht="12.75" customHeight="1" x14ac:dyDescent="0.2">
      <c r="A52" s="78" t="s">
        <v>43</v>
      </c>
      <c r="B52" s="79"/>
      <c r="C52" s="80"/>
      <c r="D52" s="80"/>
      <c r="E52" s="81"/>
      <c r="F52" s="80"/>
      <c r="G52" s="80"/>
      <c r="H52" s="82"/>
      <c r="I52" s="82"/>
      <c r="J52" s="82"/>
      <c r="K52" s="82"/>
      <c r="L52" s="80"/>
      <c r="M52" s="81"/>
      <c r="N52" s="81"/>
      <c r="O52" s="83"/>
      <c r="P52" s="83"/>
      <c r="Q52" s="11"/>
      <c r="R52" s="11"/>
      <c r="S52" s="27"/>
    </row>
    <row r="53" spans="1:19" s="5" customFormat="1" ht="12.75" customHeight="1" x14ac:dyDescent="0.2">
      <c r="A53" s="84" t="s">
        <v>44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2.75" customHeight="1" x14ac:dyDescent="0.2">
      <c r="A54" s="78" t="s">
        <v>45</v>
      </c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2.75" customHeight="1" x14ac:dyDescent="0.2">
      <c r="A55" s="78"/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.75" customHeight="1" x14ac:dyDescent="0.2">
      <c r="A56" s="84" t="s">
        <v>24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2.75" customHeight="1" x14ac:dyDescent="0.2">
      <c r="A57" s="84" t="s">
        <v>25</v>
      </c>
      <c r="B57" s="85"/>
      <c r="C57" s="80"/>
      <c r="D57" s="80"/>
      <c r="E57" s="81"/>
      <c r="F57" s="80"/>
      <c r="G57" s="80"/>
      <c r="H57" s="80"/>
      <c r="I57" s="80"/>
      <c r="J57" s="80"/>
      <c r="K57" s="80"/>
      <c r="L57" s="80"/>
      <c r="M57" s="86"/>
      <c r="N57" s="81"/>
      <c r="O57" s="83"/>
      <c r="P57" s="87"/>
      <c r="Q57" s="14"/>
      <c r="R57" s="14"/>
      <c r="S57" s="14"/>
    </row>
    <row r="58" spans="1:19" s="5" customFormat="1" ht="14.25" customHeight="1" x14ac:dyDescent="0.2">
      <c r="A58" s="51"/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4.25" customHeight="1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B60" s="67"/>
      <c r="C60" s="10"/>
      <c r="D60" s="10"/>
      <c r="E60" s="13"/>
      <c r="F60" s="10"/>
      <c r="G60" s="10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10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7"/>
      <c r="G62" s="17"/>
      <c r="H62" s="10"/>
      <c r="I62" s="10"/>
      <c r="J62" s="10"/>
      <c r="K62" s="10"/>
      <c r="L62" s="4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32"/>
      <c r="B63" s="67"/>
      <c r="C63" s="10"/>
      <c r="D63" s="10"/>
      <c r="E63" s="13"/>
      <c r="F63" s="10"/>
      <c r="G63" s="10"/>
      <c r="H63" s="10"/>
      <c r="I63" s="10"/>
      <c r="J63" s="10"/>
      <c r="K63" s="10"/>
      <c r="M63" s="12"/>
      <c r="N63" s="13"/>
      <c r="O63" s="11"/>
      <c r="P63" s="14"/>
      <c r="Q63" s="14"/>
      <c r="R63" s="14"/>
      <c r="S63" s="14"/>
    </row>
    <row r="64" spans="1:19" s="5" customFormat="1" ht="11.25" x14ac:dyDescent="0.2">
      <c r="A64" s="18"/>
      <c r="B64" s="68"/>
      <c r="C64" s="4"/>
      <c r="D64" s="4"/>
      <c r="E64" s="4"/>
      <c r="F64" s="4"/>
      <c r="G64" s="4"/>
      <c r="H64" s="4"/>
      <c r="I64" s="4"/>
      <c r="J64" s="4"/>
      <c r="K64" s="4"/>
      <c r="M64" s="12"/>
      <c r="N64" s="4"/>
      <c r="O64" s="4"/>
      <c r="P64" s="23"/>
      <c r="Q64" s="23"/>
      <c r="R64" s="23"/>
      <c r="S64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4" workbookViewId="0">
      <selection activeCell="A9" sqref="A9:Q39"/>
    </sheetView>
  </sheetViews>
  <sheetFormatPr defaultRowHeight="12.75" x14ac:dyDescent="0.2"/>
  <cols>
    <col min="1" max="1" width="9.42578125" customWidth="1"/>
    <col min="2" max="2" width="10" style="69" customWidth="1"/>
    <col min="3" max="3" width="14.140625" customWidth="1"/>
    <col min="4" max="4" width="13.140625" customWidth="1"/>
    <col min="5" max="5" width="12.140625" customWidth="1"/>
    <col min="6" max="6" width="10.5703125" hidden="1" customWidth="1"/>
    <col min="7" max="7" width="10.5703125" customWidth="1"/>
    <col min="8" max="8" width="13.28515625" hidden="1" customWidth="1"/>
    <col min="9" max="9" width="13.28515625" customWidth="1"/>
    <col min="10" max="10" width="13.28515625" hidden="1" customWidth="1"/>
    <col min="11" max="11" width="13.28515625" customWidth="1"/>
    <col min="12" max="12" width="9.7109375" customWidth="1"/>
    <col min="13" max="13" width="12.5703125" customWidth="1"/>
    <col min="14" max="14" width="12.140625" customWidth="1"/>
    <col min="15" max="19" width="11.42578125" customWidth="1"/>
  </cols>
  <sheetData>
    <row r="1" spans="1:19" s="22" customFormat="1" ht="15.75" x14ac:dyDescent="0.25">
      <c r="A1" s="33" t="s">
        <v>4</v>
      </c>
      <c r="B1" s="64"/>
      <c r="C1" s="19"/>
      <c r="D1" s="19"/>
      <c r="E1" s="21"/>
      <c r="F1" s="19"/>
      <c r="G1" s="19"/>
      <c r="H1" s="19"/>
      <c r="I1" s="19"/>
      <c r="J1" s="19"/>
      <c r="K1" s="19"/>
      <c r="L1" s="19"/>
      <c r="M1" s="20"/>
      <c r="N1" s="21"/>
      <c r="O1" s="21"/>
      <c r="P1" s="21"/>
      <c r="Q1" s="21"/>
      <c r="R1" s="21"/>
    </row>
    <row r="2" spans="1:19" s="5" customFormat="1" ht="1.5" customHeight="1" x14ac:dyDescent="0.2">
      <c r="A2" s="1"/>
      <c r="B2" s="65"/>
      <c r="C2" s="1"/>
      <c r="D2" s="1"/>
      <c r="E2" s="4"/>
      <c r="F2" s="1"/>
      <c r="G2" s="1"/>
      <c r="H2" s="1"/>
      <c r="I2" s="1"/>
      <c r="J2" s="1"/>
      <c r="K2" s="1"/>
      <c r="L2" s="1"/>
      <c r="M2" s="2"/>
      <c r="N2" s="4"/>
      <c r="O2" s="21"/>
      <c r="P2" s="21"/>
      <c r="Q2" s="7"/>
      <c r="R2" s="7"/>
    </row>
    <row r="3" spans="1:19" s="5" customFormat="1" ht="1.5" customHeight="1" x14ac:dyDescent="0.2">
      <c r="A3" s="1"/>
      <c r="B3" s="65"/>
      <c r="C3" s="1"/>
      <c r="D3" s="1"/>
      <c r="E3" s="3"/>
      <c r="F3" s="1"/>
      <c r="G3" s="1"/>
      <c r="H3" s="1"/>
      <c r="I3" s="1"/>
      <c r="J3" s="1"/>
      <c r="K3" s="1"/>
      <c r="L3" s="1"/>
      <c r="M3" s="2"/>
      <c r="N3" s="3"/>
      <c r="O3" s="21"/>
      <c r="P3" s="21"/>
      <c r="Q3" s="7"/>
      <c r="R3" s="7"/>
    </row>
    <row r="4" spans="1:19" s="5" customFormat="1" ht="1.5" customHeight="1" x14ac:dyDescent="0.2">
      <c r="A4" s="1"/>
      <c r="B4" s="65"/>
      <c r="C4" s="1"/>
      <c r="D4" s="1"/>
      <c r="E4" s="3"/>
      <c r="F4" s="1"/>
      <c r="G4" s="1"/>
      <c r="H4" s="1"/>
      <c r="I4" s="1"/>
      <c r="J4" s="1"/>
      <c r="K4" s="1"/>
      <c r="L4" s="34"/>
      <c r="M4" s="52"/>
      <c r="N4" s="3"/>
      <c r="O4" s="6"/>
      <c r="P4" s="7"/>
      <c r="Q4" s="7"/>
      <c r="R4" s="7"/>
    </row>
    <row r="5" spans="1:19" s="5" customFormat="1" ht="0.75" customHeight="1" thickBot="1" x14ac:dyDescent="0.25">
      <c r="A5" s="8"/>
      <c r="B5" s="65"/>
      <c r="C5" s="1" t="s">
        <v>1</v>
      </c>
      <c r="D5" s="1" t="s">
        <v>2</v>
      </c>
      <c r="E5" s="53"/>
      <c r="F5" s="1" t="s">
        <v>2</v>
      </c>
      <c r="G5" s="1"/>
      <c r="H5" s="1" t="s">
        <v>3</v>
      </c>
      <c r="I5" s="1"/>
      <c r="J5" s="1" t="s">
        <v>3</v>
      </c>
      <c r="K5" s="1"/>
      <c r="L5" s="37" t="s">
        <v>2</v>
      </c>
      <c r="M5" s="2"/>
      <c r="N5" s="53"/>
      <c r="O5" s="2"/>
      <c r="P5" s="4"/>
      <c r="Q5" s="4"/>
      <c r="R5" s="4"/>
      <c r="S5" s="4"/>
    </row>
    <row r="6" spans="1:19" s="5" customFormat="1" ht="36.75" customHeight="1" x14ac:dyDescent="0.2">
      <c r="A6" s="406" t="s">
        <v>0</v>
      </c>
      <c r="B6" s="419" t="s">
        <v>5</v>
      </c>
      <c r="C6" s="406" t="s">
        <v>7</v>
      </c>
      <c r="D6" s="406" t="s">
        <v>9</v>
      </c>
      <c r="E6" s="406" t="s">
        <v>32</v>
      </c>
      <c r="F6" s="406" t="s">
        <v>12</v>
      </c>
      <c r="G6" s="406" t="s">
        <v>12</v>
      </c>
      <c r="H6" s="406" t="s">
        <v>11</v>
      </c>
      <c r="I6" s="406" t="s">
        <v>11</v>
      </c>
      <c r="J6" s="406" t="s">
        <v>15</v>
      </c>
      <c r="K6" s="406" t="s">
        <v>15</v>
      </c>
      <c r="L6" s="406" t="s">
        <v>16</v>
      </c>
      <c r="M6" s="410" t="s">
        <v>17</v>
      </c>
      <c r="N6" s="406" t="s">
        <v>18</v>
      </c>
      <c r="O6" s="406" t="s">
        <v>19</v>
      </c>
      <c r="P6" s="406" t="s">
        <v>20</v>
      </c>
      <c r="Q6" s="406" t="s">
        <v>21</v>
      </c>
      <c r="R6" s="63"/>
    </row>
    <row r="7" spans="1:19" s="5" customFormat="1" ht="12.75" customHeight="1" x14ac:dyDescent="0.2">
      <c r="A7" s="407"/>
      <c r="B7" s="420"/>
      <c r="C7" s="407"/>
      <c r="D7" s="413"/>
      <c r="E7" s="413"/>
      <c r="F7" s="413"/>
      <c r="G7" s="413"/>
      <c r="H7" s="407"/>
      <c r="I7" s="407"/>
      <c r="J7" s="407"/>
      <c r="K7" s="407"/>
      <c r="L7" s="407"/>
      <c r="M7" s="411"/>
      <c r="N7" s="413"/>
      <c r="O7" s="407"/>
      <c r="P7" s="407"/>
      <c r="Q7" s="407"/>
      <c r="R7" s="63"/>
    </row>
    <row r="8" spans="1:19" s="5" customFormat="1" ht="12" customHeight="1" thickBot="1" x14ac:dyDescent="0.25">
      <c r="A8" s="418"/>
      <c r="B8" s="420"/>
      <c r="C8" s="408"/>
      <c r="D8" s="414"/>
      <c r="E8" s="414"/>
      <c r="F8" s="414"/>
      <c r="G8" s="414"/>
      <c r="H8" s="408"/>
      <c r="I8" s="408"/>
      <c r="J8" s="408"/>
      <c r="K8" s="408"/>
      <c r="L8" s="415"/>
      <c r="M8" s="412"/>
      <c r="N8" s="414"/>
      <c r="O8" s="408"/>
      <c r="P8" s="408"/>
      <c r="Q8" s="408"/>
      <c r="R8" s="42"/>
    </row>
    <row r="9" spans="1:19" s="15" customFormat="1" ht="11.25" x14ac:dyDescent="0.2">
      <c r="A9" s="141">
        <v>40756</v>
      </c>
      <c r="B9" s="125">
        <v>13.842000000000001</v>
      </c>
      <c r="C9" s="94">
        <f>B9-G9-I9-M9</f>
        <v>10.825238000000001</v>
      </c>
      <c r="D9" s="107">
        <v>3.1</v>
      </c>
      <c r="E9" s="108">
        <v>1.7</v>
      </c>
      <c r="F9" s="97">
        <v>438.762</v>
      </c>
      <c r="G9" s="118">
        <f>F9/1000</f>
        <v>0.43876199999999999</v>
      </c>
      <c r="H9" s="198">
        <v>1178</v>
      </c>
      <c r="I9" s="118">
        <f>H9/1000</f>
        <v>1.1779999999999999</v>
      </c>
      <c r="J9" s="198">
        <v>0</v>
      </c>
      <c r="K9" s="119">
        <f>J9/1000</f>
        <v>0</v>
      </c>
      <c r="L9" s="120">
        <f>K9*0.05</f>
        <v>0</v>
      </c>
      <c r="M9" s="121">
        <f>D9-E9</f>
        <v>1.4000000000000001</v>
      </c>
      <c r="N9" s="73">
        <v>9.2799999999999994</v>
      </c>
      <c r="O9" s="142">
        <f>G9+L9+M9</f>
        <v>1.838762</v>
      </c>
      <c r="P9" s="142">
        <f>I9+K9-L9</f>
        <v>1.1779999999999999</v>
      </c>
      <c r="Q9" s="143">
        <f>O9+P9</f>
        <v>3.0167619999999999</v>
      </c>
      <c r="R9" s="40"/>
    </row>
    <row r="10" spans="1:19" s="15" customFormat="1" ht="11.25" x14ac:dyDescent="0.2">
      <c r="A10" s="141">
        <v>40757</v>
      </c>
      <c r="B10" s="125">
        <v>14.111000000000001</v>
      </c>
      <c r="C10" s="95">
        <f t="shared" ref="C10:C39" si="0">B10-G10-I10-M10</f>
        <v>12.021867</v>
      </c>
      <c r="D10" s="109">
        <v>3.1</v>
      </c>
      <c r="E10" s="109">
        <v>1.7</v>
      </c>
      <c r="F10" s="96">
        <v>420.13299999999998</v>
      </c>
      <c r="G10" s="116">
        <f t="shared" ref="G10:G39" si="1">F10/1000</f>
        <v>0.42013299999999998</v>
      </c>
      <c r="H10" s="197">
        <v>269</v>
      </c>
      <c r="I10" s="116">
        <f t="shared" ref="I10:I39" si="2">H10/1000</f>
        <v>0.26900000000000002</v>
      </c>
      <c r="J10" s="197">
        <v>0</v>
      </c>
      <c r="K10" s="95">
        <f t="shared" ref="K10:K39" si="3">J10/1000</f>
        <v>0</v>
      </c>
      <c r="L10" s="123">
        <f t="shared" ref="L10:L39" si="4">K10*0.05</f>
        <v>0</v>
      </c>
      <c r="M10" s="124">
        <f t="shared" ref="M10:M39" si="5">D10-E10</f>
        <v>1.4000000000000001</v>
      </c>
      <c r="N10" s="73">
        <v>9.23</v>
      </c>
      <c r="O10" s="144">
        <f t="shared" ref="O10:O39" si="6">G10+L10+M10</f>
        <v>1.8201330000000002</v>
      </c>
      <c r="P10" s="144">
        <f t="shared" ref="P10:P39" si="7">I10+K10-L10</f>
        <v>0.26900000000000002</v>
      </c>
      <c r="Q10" s="145">
        <f>O10+P10</f>
        <v>2.0891330000000004</v>
      </c>
      <c r="R10" s="40"/>
    </row>
    <row r="11" spans="1:19" s="15" customFormat="1" ht="11.25" x14ac:dyDescent="0.2">
      <c r="A11" s="141">
        <v>40758</v>
      </c>
      <c r="B11" s="125">
        <v>13.631</v>
      </c>
      <c r="C11" s="95">
        <f t="shared" si="0"/>
        <v>11.704841999999999</v>
      </c>
      <c r="D11" s="109">
        <v>3.1</v>
      </c>
      <c r="E11" s="109">
        <v>1.7</v>
      </c>
      <c r="F11" s="97">
        <v>430.15800000000002</v>
      </c>
      <c r="G11" s="116">
        <f t="shared" si="1"/>
        <v>0.43015800000000004</v>
      </c>
      <c r="H11" s="198">
        <v>96</v>
      </c>
      <c r="I11" s="116">
        <f t="shared" si="2"/>
        <v>9.6000000000000002E-2</v>
      </c>
      <c r="J11" s="198">
        <v>0</v>
      </c>
      <c r="K11" s="95">
        <f t="shared" si="3"/>
        <v>0</v>
      </c>
      <c r="L11" s="123">
        <f t="shared" si="4"/>
        <v>0</v>
      </c>
      <c r="M11" s="124">
        <f t="shared" si="5"/>
        <v>1.4000000000000001</v>
      </c>
      <c r="N11" s="73">
        <v>9.07</v>
      </c>
      <c r="O11" s="144">
        <f t="shared" si="6"/>
        <v>1.8301580000000002</v>
      </c>
      <c r="P11" s="144">
        <f t="shared" si="7"/>
        <v>9.6000000000000002E-2</v>
      </c>
      <c r="Q11" s="145">
        <f t="shared" ref="Q11:Q39" si="8">O11+P11</f>
        <v>1.9261580000000003</v>
      </c>
      <c r="R11" s="40"/>
    </row>
    <row r="12" spans="1:19" s="15" customFormat="1" ht="11.25" x14ac:dyDescent="0.2">
      <c r="A12" s="141">
        <v>40759</v>
      </c>
      <c r="B12" s="125">
        <v>14.343999999999999</v>
      </c>
      <c r="C12" s="95">
        <f t="shared" si="0"/>
        <v>12.111619999999998</v>
      </c>
      <c r="D12" s="109">
        <v>3.1</v>
      </c>
      <c r="E12" s="109">
        <v>1.7</v>
      </c>
      <c r="F12" s="96">
        <v>471.38</v>
      </c>
      <c r="G12" s="116">
        <f t="shared" si="1"/>
        <v>0.47138000000000002</v>
      </c>
      <c r="H12" s="197">
        <v>361</v>
      </c>
      <c r="I12" s="116">
        <f t="shared" si="2"/>
        <v>0.36099999999999999</v>
      </c>
      <c r="J12" s="197">
        <v>0</v>
      </c>
      <c r="K12" s="95">
        <f t="shared" si="3"/>
        <v>0</v>
      </c>
      <c r="L12" s="123">
        <f t="shared" si="4"/>
        <v>0</v>
      </c>
      <c r="M12" s="124">
        <f t="shared" si="5"/>
        <v>1.4000000000000001</v>
      </c>
      <c r="N12" s="73">
        <v>8.93</v>
      </c>
      <c r="O12" s="144">
        <f t="shared" si="6"/>
        <v>1.8713800000000003</v>
      </c>
      <c r="P12" s="144">
        <f t="shared" si="7"/>
        <v>0.36099999999999999</v>
      </c>
      <c r="Q12" s="145">
        <f t="shared" si="8"/>
        <v>2.23238</v>
      </c>
      <c r="R12" s="40"/>
    </row>
    <row r="13" spans="1:19" s="15" customFormat="1" ht="11.25" x14ac:dyDescent="0.2">
      <c r="A13" s="141">
        <v>40760</v>
      </c>
      <c r="B13" s="125">
        <v>14.369</v>
      </c>
      <c r="C13" s="95">
        <f t="shared" si="0"/>
        <v>11.929589999999999</v>
      </c>
      <c r="D13" s="109">
        <v>3.1</v>
      </c>
      <c r="E13" s="109">
        <v>1.7</v>
      </c>
      <c r="F13" s="97">
        <v>429.41</v>
      </c>
      <c r="G13" s="116">
        <f t="shared" si="1"/>
        <v>0.42941000000000001</v>
      </c>
      <c r="H13" s="198">
        <v>610</v>
      </c>
      <c r="I13" s="116">
        <f t="shared" si="2"/>
        <v>0.61</v>
      </c>
      <c r="J13" s="198">
        <v>0</v>
      </c>
      <c r="K13" s="95">
        <f t="shared" si="3"/>
        <v>0</v>
      </c>
      <c r="L13" s="123">
        <f t="shared" si="4"/>
        <v>0</v>
      </c>
      <c r="M13" s="124">
        <f t="shared" si="5"/>
        <v>1.4000000000000001</v>
      </c>
      <c r="N13" s="73">
        <v>8.7899999999999991</v>
      </c>
      <c r="O13" s="144">
        <f t="shared" si="6"/>
        <v>1.8294100000000002</v>
      </c>
      <c r="P13" s="144">
        <f t="shared" si="7"/>
        <v>0.61</v>
      </c>
      <c r="Q13" s="145">
        <f t="shared" si="8"/>
        <v>2.4394100000000001</v>
      </c>
      <c r="R13" s="40"/>
    </row>
    <row r="14" spans="1:19" s="15" customFormat="1" ht="11.25" x14ac:dyDescent="0.2">
      <c r="A14" s="141">
        <v>40761</v>
      </c>
      <c r="B14" s="125">
        <v>12.448</v>
      </c>
      <c r="C14" s="95">
        <f t="shared" si="0"/>
        <v>9.9589089999999985</v>
      </c>
      <c r="D14" s="109">
        <v>3.1</v>
      </c>
      <c r="E14" s="109">
        <v>1.7</v>
      </c>
      <c r="F14" s="96">
        <v>427.09100000000001</v>
      </c>
      <c r="G14" s="116">
        <f t="shared" si="1"/>
        <v>0.427091</v>
      </c>
      <c r="H14" s="197">
        <v>662</v>
      </c>
      <c r="I14" s="116">
        <f t="shared" si="2"/>
        <v>0.66200000000000003</v>
      </c>
      <c r="J14" s="197">
        <v>0</v>
      </c>
      <c r="K14" s="95">
        <f t="shared" si="3"/>
        <v>0</v>
      </c>
      <c r="L14" s="123">
        <f t="shared" si="4"/>
        <v>0</v>
      </c>
      <c r="M14" s="124">
        <f t="shared" si="5"/>
        <v>1.4000000000000001</v>
      </c>
      <c r="N14" s="73">
        <v>9.06</v>
      </c>
      <c r="O14" s="144">
        <f t="shared" si="6"/>
        <v>1.8270910000000002</v>
      </c>
      <c r="P14" s="144">
        <f t="shared" si="7"/>
        <v>0.66200000000000003</v>
      </c>
      <c r="Q14" s="145">
        <f t="shared" si="8"/>
        <v>2.4890910000000002</v>
      </c>
      <c r="R14" s="40"/>
    </row>
    <row r="15" spans="1:19" s="15" customFormat="1" ht="11.25" x14ac:dyDescent="0.2">
      <c r="A15" s="141">
        <v>40762</v>
      </c>
      <c r="B15" s="125">
        <v>13.896000000000001</v>
      </c>
      <c r="C15" s="95">
        <f t="shared" si="0"/>
        <v>11.467468</v>
      </c>
      <c r="D15" s="109">
        <v>3.1</v>
      </c>
      <c r="E15" s="109">
        <v>1.7</v>
      </c>
      <c r="F15" s="97">
        <v>430.53199999999998</v>
      </c>
      <c r="G15" s="116">
        <f t="shared" si="1"/>
        <v>0.43053199999999997</v>
      </c>
      <c r="H15" s="198">
        <v>598</v>
      </c>
      <c r="I15" s="116">
        <f t="shared" si="2"/>
        <v>0.59799999999999998</v>
      </c>
      <c r="J15" s="198">
        <v>0</v>
      </c>
      <c r="K15" s="95">
        <f t="shared" si="3"/>
        <v>0</v>
      </c>
      <c r="L15" s="123">
        <f t="shared" si="4"/>
        <v>0</v>
      </c>
      <c r="M15" s="124">
        <f t="shared" si="5"/>
        <v>1.4000000000000001</v>
      </c>
      <c r="N15" s="73">
        <v>8.61</v>
      </c>
      <c r="O15" s="144">
        <f t="shared" si="6"/>
        <v>1.830532</v>
      </c>
      <c r="P15" s="144">
        <f t="shared" si="7"/>
        <v>0.59799999999999998</v>
      </c>
      <c r="Q15" s="145">
        <f t="shared" si="8"/>
        <v>2.4285320000000001</v>
      </c>
      <c r="R15" s="40"/>
    </row>
    <row r="16" spans="1:19" s="15" customFormat="1" ht="11.25" x14ac:dyDescent="0.2">
      <c r="A16" s="141">
        <v>40763</v>
      </c>
      <c r="B16" s="125">
        <v>13.895</v>
      </c>
      <c r="C16" s="95">
        <f t="shared" si="0"/>
        <v>12.059679999999998</v>
      </c>
      <c r="D16" s="109">
        <v>3.1</v>
      </c>
      <c r="E16" s="109">
        <v>1.7</v>
      </c>
      <c r="F16" s="96">
        <v>435.32</v>
      </c>
      <c r="G16" s="116">
        <f t="shared" si="1"/>
        <v>0.43531999999999998</v>
      </c>
      <c r="H16" s="197">
        <v>0</v>
      </c>
      <c r="I16" s="116">
        <f t="shared" si="2"/>
        <v>0</v>
      </c>
      <c r="J16" s="197">
        <v>0</v>
      </c>
      <c r="K16" s="95">
        <f t="shared" si="3"/>
        <v>0</v>
      </c>
      <c r="L16" s="123">
        <f t="shared" si="4"/>
        <v>0</v>
      </c>
      <c r="M16" s="124">
        <f t="shared" si="5"/>
        <v>1.4000000000000001</v>
      </c>
      <c r="N16" s="73">
        <v>8.9499999999999993</v>
      </c>
      <c r="O16" s="144">
        <f t="shared" si="6"/>
        <v>1.8353200000000001</v>
      </c>
      <c r="P16" s="144">
        <f t="shared" si="7"/>
        <v>0</v>
      </c>
      <c r="Q16" s="145">
        <f t="shared" si="8"/>
        <v>1.8353200000000001</v>
      </c>
      <c r="R16" s="40"/>
    </row>
    <row r="17" spans="1:18" s="15" customFormat="1" ht="11.25" x14ac:dyDescent="0.2">
      <c r="A17" s="141">
        <v>40764</v>
      </c>
      <c r="B17" s="125">
        <v>14.904999999999999</v>
      </c>
      <c r="C17" s="95">
        <f t="shared" si="0"/>
        <v>12.253556999999999</v>
      </c>
      <c r="D17" s="109">
        <v>3.1</v>
      </c>
      <c r="E17" s="109">
        <v>1.7</v>
      </c>
      <c r="F17" s="97">
        <v>406.44299999999998</v>
      </c>
      <c r="G17" s="116">
        <f t="shared" si="1"/>
        <v>0.406443</v>
      </c>
      <c r="H17" s="198">
        <v>845</v>
      </c>
      <c r="I17" s="116">
        <f t="shared" si="2"/>
        <v>0.84499999999999997</v>
      </c>
      <c r="J17" s="198">
        <v>0</v>
      </c>
      <c r="K17" s="95">
        <f t="shared" si="3"/>
        <v>0</v>
      </c>
      <c r="L17" s="123">
        <f t="shared" si="4"/>
        <v>0</v>
      </c>
      <c r="M17" s="124">
        <f t="shared" si="5"/>
        <v>1.4000000000000001</v>
      </c>
      <c r="N17" s="73">
        <v>8.89</v>
      </c>
      <c r="O17" s="144">
        <f t="shared" si="6"/>
        <v>1.8064430000000002</v>
      </c>
      <c r="P17" s="144">
        <f t="shared" si="7"/>
        <v>0.84499999999999997</v>
      </c>
      <c r="Q17" s="145">
        <f t="shared" si="8"/>
        <v>2.6514430000000004</v>
      </c>
      <c r="R17" s="40"/>
    </row>
    <row r="18" spans="1:18" s="15" customFormat="1" ht="11.25" x14ac:dyDescent="0.2">
      <c r="A18" s="141">
        <v>40765</v>
      </c>
      <c r="B18" s="125">
        <v>15.494999999999999</v>
      </c>
      <c r="C18" s="95">
        <f t="shared" si="0"/>
        <v>12.993048999999997</v>
      </c>
      <c r="D18" s="109">
        <v>3.1</v>
      </c>
      <c r="E18" s="109">
        <v>1.7</v>
      </c>
      <c r="F18" s="96">
        <v>442.95100000000002</v>
      </c>
      <c r="G18" s="116">
        <f t="shared" si="1"/>
        <v>0.44295100000000004</v>
      </c>
      <c r="H18" s="197">
        <v>659</v>
      </c>
      <c r="I18" s="116">
        <f t="shared" si="2"/>
        <v>0.65900000000000003</v>
      </c>
      <c r="J18" s="197">
        <v>0</v>
      </c>
      <c r="K18" s="95">
        <f t="shared" si="3"/>
        <v>0</v>
      </c>
      <c r="L18" s="123">
        <f t="shared" si="4"/>
        <v>0</v>
      </c>
      <c r="M18" s="124">
        <f t="shared" si="5"/>
        <v>1.4000000000000001</v>
      </c>
      <c r="N18" s="73">
        <v>8.81</v>
      </c>
      <c r="O18" s="144">
        <f t="shared" si="6"/>
        <v>1.8429510000000002</v>
      </c>
      <c r="P18" s="144">
        <f t="shared" si="7"/>
        <v>0.65900000000000003</v>
      </c>
      <c r="Q18" s="145">
        <f t="shared" si="8"/>
        <v>2.501951</v>
      </c>
      <c r="R18" s="40"/>
    </row>
    <row r="19" spans="1:18" s="15" customFormat="1" ht="11.25" x14ac:dyDescent="0.2">
      <c r="A19" s="141">
        <v>40766</v>
      </c>
      <c r="B19" s="125">
        <v>13.952999999999999</v>
      </c>
      <c r="C19" s="95">
        <f t="shared" si="0"/>
        <v>11.805854</v>
      </c>
      <c r="D19" s="109">
        <v>3.1</v>
      </c>
      <c r="E19" s="109">
        <v>1.7</v>
      </c>
      <c r="F19" s="97">
        <v>455.14600000000002</v>
      </c>
      <c r="G19" s="116">
        <f t="shared" si="1"/>
        <v>0.455146</v>
      </c>
      <c r="H19" s="198">
        <v>292</v>
      </c>
      <c r="I19" s="116">
        <f t="shared" si="2"/>
        <v>0.29199999999999998</v>
      </c>
      <c r="J19" s="198">
        <v>0</v>
      </c>
      <c r="K19" s="95">
        <f t="shared" si="3"/>
        <v>0</v>
      </c>
      <c r="L19" s="123">
        <f t="shared" si="4"/>
        <v>0</v>
      </c>
      <c r="M19" s="124">
        <f t="shared" si="5"/>
        <v>1.4000000000000001</v>
      </c>
      <c r="N19" s="73">
        <v>8.44</v>
      </c>
      <c r="O19" s="144">
        <f t="shared" si="6"/>
        <v>1.8551460000000002</v>
      </c>
      <c r="P19" s="144">
        <f t="shared" si="7"/>
        <v>0.29199999999999998</v>
      </c>
      <c r="Q19" s="145">
        <f t="shared" si="8"/>
        <v>2.1471460000000002</v>
      </c>
      <c r="R19" s="40"/>
    </row>
    <row r="20" spans="1:18" s="15" customFormat="1" ht="11.25" x14ac:dyDescent="0.2">
      <c r="A20" s="141">
        <v>40767</v>
      </c>
      <c r="B20" s="125">
        <v>13.465</v>
      </c>
      <c r="C20" s="95">
        <f t="shared" si="0"/>
        <v>11.639928999999999</v>
      </c>
      <c r="D20" s="109">
        <v>3.1</v>
      </c>
      <c r="E20" s="109">
        <v>1.7</v>
      </c>
      <c r="F20" s="96">
        <v>425.07100000000003</v>
      </c>
      <c r="G20" s="116">
        <f t="shared" si="1"/>
        <v>0.42507100000000003</v>
      </c>
      <c r="H20" s="197">
        <v>0</v>
      </c>
      <c r="I20" s="116">
        <f t="shared" si="2"/>
        <v>0</v>
      </c>
      <c r="J20" s="197">
        <v>0</v>
      </c>
      <c r="K20" s="95">
        <f t="shared" si="3"/>
        <v>0</v>
      </c>
      <c r="L20" s="123">
        <f t="shared" si="4"/>
        <v>0</v>
      </c>
      <c r="M20" s="124">
        <f t="shared" si="5"/>
        <v>1.4000000000000001</v>
      </c>
      <c r="N20" s="73">
        <v>8.4700000000000006</v>
      </c>
      <c r="O20" s="144">
        <f t="shared" si="6"/>
        <v>1.8250710000000001</v>
      </c>
      <c r="P20" s="144">
        <f t="shared" si="7"/>
        <v>0</v>
      </c>
      <c r="Q20" s="145">
        <f t="shared" si="8"/>
        <v>1.8250710000000001</v>
      </c>
      <c r="R20" s="40"/>
    </row>
    <row r="21" spans="1:18" s="15" customFormat="1" ht="11.25" x14ac:dyDescent="0.2">
      <c r="A21" s="141">
        <v>40768</v>
      </c>
      <c r="B21" s="125">
        <v>12.8</v>
      </c>
      <c r="C21" s="95">
        <f t="shared" si="0"/>
        <v>10.984879000000001</v>
      </c>
      <c r="D21" s="109">
        <v>3.1</v>
      </c>
      <c r="E21" s="109">
        <v>1.7</v>
      </c>
      <c r="F21" s="97">
        <v>415.12099999999998</v>
      </c>
      <c r="G21" s="116">
        <f t="shared" si="1"/>
        <v>0.41512099999999996</v>
      </c>
      <c r="H21" s="198">
        <v>0</v>
      </c>
      <c r="I21" s="116">
        <f t="shared" si="2"/>
        <v>0</v>
      </c>
      <c r="J21" s="198">
        <v>0</v>
      </c>
      <c r="K21" s="95">
        <f t="shared" si="3"/>
        <v>0</v>
      </c>
      <c r="L21" s="123">
        <f t="shared" si="4"/>
        <v>0</v>
      </c>
      <c r="M21" s="124">
        <f t="shared" si="5"/>
        <v>1.4000000000000001</v>
      </c>
      <c r="N21" s="73">
        <v>8.23</v>
      </c>
      <c r="O21" s="144">
        <f t="shared" si="6"/>
        <v>1.815121</v>
      </c>
      <c r="P21" s="144">
        <f t="shared" si="7"/>
        <v>0</v>
      </c>
      <c r="Q21" s="145">
        <f t="shared" si="8"/>
        <v>1.815121</v>
      </c>
      <c r="R21" s="40"/>
    </row>
    <row r="22" spans="1:18" s="15" customFormat="1" ht="11.25" x14ac:dyDescent="0.2">
      <c r="A22" s="141">
        <v>40769</v>
      </c>
      <c r="B22" s="125">
        <v>13.010999999999999</v>
      </c>
      <c r="C22" s="95">
        <f t="shared" si="0"/>
        <v>11.192661999999999</v>
      </c>
      <c r="D22" s="109">
        <v>3.1</v>
      </c>
      <c r="E22" s="109">
        <v>1.7</v>
      </c>
      <c r="F22" s="96">
        <v>418.33800000000002</v>
      </c>
      <c r="G22" s="116">
        <f t="shared" si="1"/>
        <v>0.41833800000000004</v>
      </c>
      <c r="H22" s="197">
        <v>0</v>
      </c>
      <c r="I22" s="116">
        <f t="shared" si="2"/>
        <v>0</v>
      </c>
      <c r="J22" s="197">
        <v>0</v>
      </c>
      <c r="K22" s="95">
        <f t="shared" si="3"/>
        <v>0</v>
      </c>
      <c r="L22" s="123">
        <f t="shared" si="4"/>
        <v>0</v>
      </c>
      <c r="M22" s="124">
        <f t="shared" si="5"/>
        <v>1.4000000000000001</v>
      </c>
      <c r="N22" s="73">
        <v>8.49</v>
      </c>
      <c r="O22" s="144">
        <f t="shared" si="6"/>
        <v>1.8183380000000002</v>
      </c>
      <c r="P22" s="144">
        <f t="shared" si="7"/>
        <v>0</v>
      </c>
      <c r="Q22" s="145">
        <f t="shared" si="8"/>
        <v>1.8183380000000002</v>
      </c>
      <c r="R22" s="40"/>
    </row>
    <row r="23" spans="1:18" s="15" customFormat="1" ht="11.25" x14ac:dyDescent="0.2">
      <c r="A23" s="141">
        <v>40770</v>
      </c>
      <c r="B23" s="125">
        <v>13.887</v>
      </c>
      <c r="C23" s="95">
        <f t="shared" si="0"/>
        <v>12.060283</v>
      </c>
      <c r="D23" s="109">
        <v>3.1</v>
      </c>
      <c r="E23" s="109">
        <v>1.7</v>
      </c>
      <c r="F23" s="97">
        <v>426.71699999999998</v>
      </c>
      <c r="G23" s="116">
        <f t="shared" si="1"/>
        <v>0.42671699999999996</v>
      </c>
      <c r="H23" s="198">
        <v>0</v>
      </c>
      <c r="I23" s="116">
        <f t="shared" si="2"/>
        <v>0</v>
      </c>
      <c r="J23" s="198">
        <v>0</v>
      </c>
      <c r="K23" s="95">
        <f t="shared" si="3"/>
        <v>0</v>
      </c>
      <c r="L23" s="123">
        <f t="shared" si="4"/>
        <v>0</v>
      </c>
      <c r="M23" s="124">
        <f t="shared" si="5"/>
        <v>1.4000000000000001</v>
      </c>
      <c r="N23" s="73">
        <v>8.84</v>
      </c>
      <c r="O23" s="144">
        <f t="shared" si="6"/>
        <v>1.8267170000000001</v>
      </c>
      <c r="P23" s="144">
        <f t="shared" si="7"/>
        <v>0</v>
      </c>
      <c r="Q23" s="145">
        <f t="shared" si="8"/>
        <v>1.8267170000000001</v>
      </c>
      <c r="R23" s="40"/>
    </row>
    <row r="24" spans="1:18" s="15" customFormat="1" ht="11.25" x14ac:dyDescent="0.2">
      <c r="A24" s="141">
        <v>40771</v>
      </c>
      <c r="B24" s="125">
        <v>13.57</v>
      </c>
      <c r="C24" s="95">
        <f t="shared" si="0"/>
        <v>11.739919</v>
      </c>
      <c r="D24" s="109">
        <v>3.1</v>
      </c>
      <c r="E24" s="109">
        <v>1.7</v>
      </c>
      <c r="F24" s="96">
        <v>411.08100000000002</v>
      </c>
      <c r="G24" s="116">
        <f t="shared" si="1"/>
        <v>0.41108100000000003</v>
      </c>
      <c r="H24" s="197">
        <v>19</v>
      </c>
      <c r="I24" s="116">
        <f t="shared" si="2"/>
        <v>1.9E-2</v>
      </c>
      <c r="J24" s="197">
        <v>0</v>
      </c>
      <c r="K24" s="95">
        <f t="shared" si="3"/>
        <v>0</v>
      </c>
      <c r="L24" s="123">
        <f t="shared" si="4"/>
        <v>0</v>
      </c>
      <c r="M24" s="124">
        <f t="shared" si="5"/>
        <v>1.4000000000000001</v>
      </c>
      <c r="N24" s="73">
        <v>8.93</v>
      </c>
      <c r="O24" s="144">
        <f t="shared" si="6"/>
        <v>1.8110810000000002</v>
      </c>
      <c r="P24" s="144">
        <f t="shared" si="7"/>
        <v>1.9E-2</v>
      </c>
      <c r="Q24" s="145">
        <f t="shared" si="8"/>
        <v>1.8300810000000001</v>
      </c>
      <c r="R24" s="40"/>
    </row>
    <row r="25" spans="1:18" s="15" customFormat="1" ht="11.25" x14ac:dyDescent="0.2">
      <c r="A25" s="141">
        <v>40772</v>
      </c>
      <c r="B25" s="125">
        <v>14.055</v>
      </c>
      <c r="C25" s="95">
        <f t="shared" si="0"/>
        <v>12.236063999999999</v>
      </c>
      <c r="D25" s="109">
        <v>3.1</v>
      </c>
      <c r="E25" s="109">
        <v>1.7</v>
      </c>
      <c r="F25" s="97">
        <v>418.93599999999998</v>
      </c>
      <c r="G25" s="116">
        <f t="shared" si="1"/>
        <v>0.41893599999999998</v>
      </c>
      <c r="H25" s="198">
        <v>0</v>
      </c>
      <c r="I25" s="116">
        <f t="shared" si="2"/>
        <v>0</v>
      </c>
      <c r="J25" s="198">
        <v>0</v>
      </c>
      <c r="K25" s="95">
        <f t="shared" si="3"/>
        <v>0</v>
      </c>
      <c r="L25" s="123">
        <f t="shared" si="4"/>
        <v>0</v>
      </c>
      <c r="M25" s="124">
        <f t="shared" si="5"/>
        <v>1.4000000000000001</v>
      </c>
      <c r="N25" s="73">
        <v>8.89</v>
      </c>
      <c r="O25" s="144">
        <f t="shared" si="6"/>
        <v>1.8189360000000001</v>
      </c>
      <c r="P25" s="144">
        <f t="shared" si="7"/>
        <v>0</v>
      </c>
      <c r="Q25" s="145">
        <f t="shared" si="8"/>
        <v>1.8189360000000001</v>
      </c>
      <c r="R25" s="40"/>
    </row>
    <row r="26" spans="1:18" s="15" customFormat="1" ht="11.25" x14ac:dyDescent="0.2">
      <c r="A26" s="141">
        <v>40773</v>
      </c>
      <c r="B26" s="125">
        <v>14.662000000000001</v>
      </c>
      <c r="C26" s="95">
        <f t="shared" si="0"/>
        <v>12.443597</v>
      </c>
      <c r="D26" s="109">
        <v>3.1</v>
      </c>
      <c r="E26" s="109">
        <v>1.7</v>
      </c>
      <c r="F26" s="96">
        <v>402.40300000000002</v>
      </c>
      <c r="G26" s="116">
        <f t="shared" si="1"/>
        <v>0.40240300000000001</v>
      </c>
      <c r="H26" s="197">
        <v>416</v>
      </c>
      <c r="I26" s="116">
        <f t="shared" si="2"/>
        <v>0.41599999999999998</v>
      </c>
      <c r="J26" s="197">
        <v>0</v>
      </c>
      <c r="K26" s="95">
        <f t="shared" si="3"/>
        <v>0</v>
      </c>
      <c r="L26" s="123">
        <f t="shared" si="4"/>
        <v>0</v>
      </c>
      <c r="M26" s="124">
        <f t="shared" si="5"/>
        <v>1.4000000000000001</v>
      </c>
      <c r="N26" s="73">
        <v>8.31</v>
      </c>
      <c r="O26" s="144">
        <f t="shared" si="6"/>
        <v>1.8024030000000002</v>
      </c>
      <c r="P26" s="144">
        <f t="shared" si="7"/>
        <v>0.41599999999999998</v>
      </c>
      <c r="Q26" s="145">
        <f t="shared" si="8"/>
        <v>2.2184030000000003</v>
      </c>
      <c r="R26" s="40"/>
    </row>
    <row r="27" spans="1:18" s="15" customFormat="1" ht="11.25" x14ac:dyDescent="0.2">
      <c r="A27" s="141">
        <v>40774</v>
      </c>
      <c r="B27" s="125">
        <v>14.292999999999999</v>
      </c>
      <c r="C27" s="95">
        <f t="shared" si="0"/>
        <v>12.457821999999998</v>
      </c>
      <c r="D27" s="109">
        <v>3.1</v>
      </c>
      <c r="E27" s="109">
        <v>1.7</v>
      </c>
      <c r="F27" s="97">
        <v>432.178</v>
      </c>
      <c r="G27" s="116">
        <f t="shared" si="1"/>
        <v>0.43217800000000001</v>
      </c>
      <c r="H27" s="198">
        <v>3</v>
      </c>
      <c r="I27" s="116">
        <f t="shared" si="2"/>
        <v>3.0000000000000001E-3</v>
      </c>
      <c r="J27" s="198">
        <v>0</v>
      </c>
      <c r="K27" s="95">
        <f t="shared" si="3"/>
        <v>0</v>
      </c>
      <c r="L27" s="123">
        <f t="shared" si="4"/>
        <v>0</v>
      </c>
      <c r="M27" s="124">
        <f t="shared" si="5"/>
        <v>1.4000000000000001</v>
      </c>
      <c r="N27" s="73">
        <v>9.06</v>
      </c>
      <c r="O27" s="144">
        <f t="shared" si="6"/>
        <v>1.8321780000000001</v>
      </c>
      <c r="P27" s="144">
        <f t="shared" si="7"/>
        <v>3.0000000000000001E-3</v>
      </c>
      <c r="Q27" s="145">
        <f t="shared" si="8"/>
        <v>1.835178</v>
      </c>
      <c r="R27" s="40"/>
    </row>
    <row r="28" spans="1:18" s="15" customFormat="1" ht="11.25" x14ac:dyDescent="0.2">
      <c r="A28" s="141">
        <v>40775</v>
      </c>
      <c r="B28" s="125">
        <v>12.776</v>
      </c>
      <c r="C28" s="95">
        <f t="shared" si="0"/>
        <v>10.957429999999999</v>
      </c>
      <c r="D28" s="109">
        <v>3.1</v>
      </c>
      <c r="E28" s="109">
        <v>1.7</v>
      </c>
      <c r="F28" s="96">
        <v>415.57</v>
      </c>
      <c r="G28" s="116">
        <f t="shared" si="1"/>
        <v>0.41556999999999999</v>
      </c>
      <c r="H28" s="197">
        <v>3</v>
      </c>
      <c r="I28" s="116">
        <f t="shared" si="2"/>
        <v>3.0000000000000001E-3</v>
      </c>
      <c r="J28" s="197">
        <v>0</v>
      </c>
      <c r="K28" s="95">
        <f t="shared" si="3"/>
        <v>0</v>
      </c>
      <c r="L28" s="123">
        <f t="shared" si="4"/>
        <v>0</v>
      </c>
      <c r="M28" s="124">
        <f t="shared" si="5"/>
        <v>1.4000000000000001</v>
      </c>
      <c r="N28" s="73">
        <v>8.9</v>
      </c>
      <c r="O28" s="144">
        <f t="shared" si="6"/>
        <v>1.8155700000000001</v>
      </c>
      <c r="P28" s="144">
        <f t="shared" si="7"/>
        <v>3.0000000000000001E-3</v>
      </c>
      <c r="Q28" s="145">
        <f t="shared" si="8"/>
        <v>1.81857</v>
      </c>
      <c r="R28" s="40"/>
    </row>
    <row r="29" spans="1:18" s="15" customFormat="1" ht="11.25" x14ac:dyDescent="0.2">
      <c r="A29" s="141">
        <v>40776</v>
      </c>
      <c r="B29" s="125">
        <v>13.115</v>
      </c>
      <c r="C29" s="95">
        <f t="shared" si="0"/>
        <v>11.319322999999999</v>
      </c>
      <c r="D29" s="109">
        <v>3.1</v>
      </c>
      <c r="E29" s="109">
        <v>1.7</v>
      </c>
      <c r="F29" s="97">
        <v>392.67700000000002</v>
      </c>
      <c r="G29" s="116">
        <f t="shared" si="1"/>
        <v>0.392677</v>
      </c>
      <c r="H29" s="198">
        <v>3</v>
      </c>
      <c r="I29" s="116">
        <f t="shared" si="2"/>
        <v>3.0000000000000001E-3</v>
      </c>
      <c r="J29" s="198">
        <v>0</v>
      </c>
      <c r="K29" s="95">
        <f t="shared" si="3"/>
        <v>0</v>
      </c>
      <c r="L29" s="123">
        <f t="shared" si="4"/>
        <v>0</v>
      </c>
      <c r="M29" s="124">
        <f t="shared" si="5"/>
        <v>1.4000000000000001</v>
      </c>
      <c r="N29" s="73">
        <v>8.7899999999999991</v>
      </c>
      <c r="O29" s="144">
        <f t="shared" si="6"/>
        <v>1.7926770000000001</v>
      </c>
      <c r="P29" s="144">
        <f t="shared" si="7"/>
        <v>3.0000000000000001E-3</v>
      </c>
      <c r="Q29" s="145">
        <f t="shared" si="8"/>
        <v>1.795677</v>
      </c>
      <c r="R29" s="40"/>
    </row>
    <row r="30" spans="1:18" s="15" customFormat="1" ht="11.25" x14ac:dyDescent="0.2">
      <c r="A30" s="141">
        <v>40777</v>
      </c>
      <c r="B30" s="125">
        <v>14.164999999999999</v>
      </c>
      <c r="C30" s="95">
        <f t="shared" si="0"/>
        <v>11.642128</v>
      </c>
      <c r="D30" s="109">
        <v>3.1</v>
      </c>
      <c r="E30" s="109">
        <v>1.7</v>
      </c>
      <c r="F30" s="96">
        <v>374.87200000000001</v>
      </c>
      <c r="G30" s="116">
        <f t="shared" si="1"/>
        <v>0.37487200000000004</v>
      </c>
      <c r="H30" s="197">
        <v>748</v>
      </c>
      <c r="I30" s="116">
        <f t="shared" si="2"/>
        <v>0.748</v>
      </c>
      <c r="J30" s="197">
        <v>0</v>
      </c>
      <c r="K30" s="95">
        <f t="shared" si="3"/>
        <v>0</v>
      </c>
      <c r="L30" s="123">
        <f t="shared" si="4"/>
        <v>0</v>
      </c>
      <c r="M30" s="124">
        <f t="shared" si="5"/>
        <v>1.4000000000000001</v>
      </c>
      <c r="N30" s="73">
        <v>8.5399999999999991</v>
      </c>
      <c r="O30" s="144">
        <f t="shared" si="6"/>
        <v>1.7748720000000002</v>
      </c>
      <c r="P30" s="144">
        <f t="shared" si="7"/>
        <v>0.748</v>
      </c>
      <c r="Q30" s="145">
        <f t="shared" si="8"/>
        <v>2.5228720000000004</v>
      </c>
      <c r="R30" s="40"/>
    </row>
    <row r="31" spans="1:18" s="15" customFormat="1" ht="11.25" x14ac:dyDescent="0.2">
      <c r="A31" s="141">
        <v>40778</v>
      </c>
      <c r="B31" s="125">
        <v>15.209</v>
      </c>
      <c r="C31" s="95">
        <f t="shared" si="0"/>
        <v>12.768058</v>
      </c>
      <c r="D31" s="109">
        <v>3.1</v>
      </c>
      <c r="E31" s="109">
        <v>1.7</v>
      </c>
      <c r="F31" s="97">
        <v>396.94200000000001</v>
      </c>
      <c r="G31" s="116">
        <f t="shared" si="1"/>
        <v>0.39694200000000002</v>
      </c>
      <c r="H31" s="198">
        <v>644</v>
      </c>
      <c r="I31" s="116">
        <f t="shared" si="2"/>
        <v>0.64400000000000002</v>
      </c>
      <c r="J31" s="198">
        <v>0</v>
      </c>
      <c r="K31" s="95">
        <f t="shared" si="3"/>
        <v>0</v>
      </c>
      <c r="L31" s="123">
        <f t="shared" si="4"/>
        <v>0</v>
      </c>
      <c r="M31" s="124">
        <f t="shared" si="5"/>
        <v>1.4000000000000001</v>
      </c>
      <c r="N31" s="73">
        <v>9.32</v>
      </c>
      <c r="O31" s="144">
        <f t="shared" si="6"/>
        <v>1.796942</v>
      </c>
      <c r="P31" s="144">
        <f t="shared" si="7"/>
        <v>0.64400000000000002</v>
      </c>
      <c r="Q31" s="145">
        <f t="shared" si="8"/>
        <v>2.4409420000000002</v>
      </c>
      <c r="R31" s="40"/>
    </row>
    <row r="32" spans="1:18" s="15" customFormat="1" ht="11.25" x14ac:dyDescent="0.2">
      <c r="A32" s="141">
        <v>40779</v>
      </c>
      <c r="B32" s="125">
        <v>13.670999999999999</v>
      </c>
      <c r="C32" s="95">
        <f t="shared" si="0"/>
        <v>11.65437</v>
      </c>
      <c r="D32" s="109">
        <v>3.1</v>
      </c>
      <c r="E32" s="109">
        <v>1.7</v>
      </c>
      <c r="F32" s="96">
        <v>391.63</v>
      </c>
      <c r="G32" s="116">
        <f t="shared" si="1"/>
        <v>0.39162999999999998</v>
      </c>
      <c r="H32" s="197">
        <v>225</v>
      </c>
      <c r="I32" s="116">
        <f t="shared" si="2"/>
        <v>0.22500000000000001</v>
      </c>
      <c r="J32" s="197">
        <v>0</v>
      </c>
      <c r="K32" s="95">
        <f t="shared" si="3"/>
        <v>0</v>
      </c>
      <c r="L32" s="123">
        <f t="shared" si="4"/>
        <v>0</v>
      </c>
      <c r="M32" s="124">
        <f t="shared" si="5"/>
        <v>1.4000000000000001</v>
      </c>
      <c r="N32" s="73">
        <v>9.19</v>
      </c>
      <c r="O32" s="144">
        <f t="shared" si="6"/>
        <v>1.7916300000000001</v>
      </c>
      <c r="P32" s="144">
        <f t="shared" si="7"/>
        <v>0.22500000000000001</v>
      </c>
      <c r="Q32" s="145">
        <f t="shared" si="8"/>
        <v>2.0166300000000001</v>
      </c>
      <c r="R32" s="40"/>
    </row>
    <row r="33" spans="1:19" s="15" customFormat="1" ht="11.25" x14ac:dyDescent="0.2">
      <c r="A33" s="141">
        <v>40780</v>
      </c>
      <c r="B33" s="125">
        <v>14.228</v>
      </c>
      <c r="C33" s="95">
        <f t="shared" si="0"/>
        <v>12.412000999999998</v>
      </c>
      <c r="D33" s="109">
        <v>3.1</v>
      </c>
      <c r="E33" s="109">
        <v>1.7</v>
      </c>
      <c r="F33" s="97">
        <v>413.99900000000002</v>
      </c>
      <c r="G33" s="116">
        <f t="shared" si="1"/>
        <v>0.41399900000000001</v>
      </c>
      <c r="H33" s="198">
        <v>2</v>
      </c>
      <c r="I33" s="116">
        <f t="shared" si="2"/>
        <v>2E-3</v>
      </c>
      <c r="J33" s="198">
        <v>0</v>
      </c>
      <c r="K33" s="95">
        <f t="shared" si="3"/>
        <v>0</v>
      </c>
      <c r="L33" s="123">
        <f t="shared" si="4"/>
        <v>0</v>
      </c>
      <c r="M33" s="124">
        <f t="shared" si="5"/>
        <v>1.4000000000000001</v>
      </c>
      <c r="N33" s="73">
        <v>9.6199999999999992</v>
      </c>
      <c r="O33" s="144">
        <f t="shared" si="6"/>
        <v>1.8139990000000001</v>
      </c>
      <c r="P33" s="144">
        <f t="shared" si="7"/>
        <v>2E-3</v>
      </c>
      <c r="Q33" s="145">
        <f t="shared" si="8"/>
        <v>1.8159990000000001</v>
      </c>
      <c r="R33" s="40"/>
    </row>
    <row r="34" spans="1:19" s="15" customFormat="1" ht="11.25" x14ac:dyDescent="0.2">
      <c r="A34" s="141">
        <v>40781</v>
      </c>
      <c r="B34" s="125">
        <v>13.022</v>
      </c>
      <c r="C34" s="95">
        <f t="shared" si="0"/>
        <v>10.871375</v>
      </c>
      <c r="D34" s="109">
        <v>3.1</v>
      </c>
      <c r="E34" s="109">
        <v>1.7</v>
      </c>
      <c r="F34" s="96">
        <v>413.625</v>
      </c>
      <c r="G34" s="116">
        <f t="shared" si="1"/>
        <v>0.41362500000000002</v>
      </c>
      <c r="H34" s="197">
        <v>337</v>
      </c>
      <c r="I34" s="116">
        <f t="shared" si="2"/>
        <v>0.33700000000000002</v>
      </c>
      <c r="J34" s="197">
        <v>0</v>
      </c>
      <c r="K34" s="95">
        <f t="shared" si="3"/>
        <v>0</v>
      </c>
      <c r="L34" s="123">
        <f t="shared" si="4"/>
        <v>0</v>
      </c>
      <c r="M34" s="124">
        <f t="shared" si="5"/>
        <v>1.4000000000000001</v>
      </c>
      <c r="N34" s="73">
        <v>10.11</v>
      </c>
      <c r="O34" s="144">
        <f t="shared" si="6"/>
        <v>1.813625</v>
      </c>
      <c r="P34" s="144">
        <f t="shared" si="7"/>
        <v>0.33700000000000002</v>
      </c>
      <c r="Q34" s="145">
        <f t="shared" si="8"/>
        <v>2.1506250000000002</v>
      </c>
      <c r="R34" s="40"/>
    </row>
    <row r="35" spans="1:19" s="15" customFormat="1" ht="11.25" x14ac:dyDescent="0.2">
      <c r="A35" s="141">
        <v>40782</v>
      </c>
      <c r="B35" s="125">
        <v>10.135</v>
      </c>
      <c r="C35" s="95">
        <f t="shared" si="0"/>
        <v>8.5522469999999995</v>
      </c>
      <c r="D35" s="109">
        <v>3.1</v>
      </c>
      <c r="E35" s="109">
        <v>1.7</v>
      </c>
      <c r="F35" s="97">
        <v>182.75299999999999</v>
      </c>
      <c r="G35" s="116">
        <f t="shared" si="1"/>
        <v>0.182753</v>
      </c>
      <c r="H35" s="198">
        <v>0</v>
      </c>
      <c r="I35" s="116">
        <f t="shared" si="2"/>
        <v>0</v>
      </c>
      <c r="J35" s="198">
        <v>0</v>
      </c>
      <c r="K35" s="95">
        <f t="shared" si="3"/>
        <v>0</v>
      </c>
      <c r="L35" s="123">
        <f t="shared" si="4"/>
        <v>0</v>
      </c>
      <c r="M35" s="124">
        <f t="shared" si="5"/>
        <v>1.4000000000000001</v>
      </c>
      <c r="N35" s="73">
        <v>18.52</v>
      </c>
      <c r="O35" s="144">
        <f t="shared" si="6"/>
        <v>1.5827530000000001</v>
      </c>
      <c r="P35" s="144">
        <f t="shared" si="7"/>
        <v>0</v>
      </c>
      <c r="Q35" s="145">
        <f t="shared" si="8"/>
        <v>1.5827530000000001</v>
      </c>
      <c r="R35" s="40"/>
    </row>
    <row r="36" spans="1:19" s="15" customFormat="1" ht="11.25" x14ac:dyDescent="0.2">
      <c r="A36" s="141">
        <v>40783</v>
      </c>
      <c r="B36" s="125">
        <v>12.374000000000001</v>
      </c>
      <c r="C36" s="95">
        <f>B36-G36-I36-M36</f>
        <v>10.570849000000001</v>
      </c>
      <c r="D36" s="109">
        <v>3.1</v>
      </c>
      <c r="E36" s="109">
        <v>1.7</v>
      </c>
      <c r="F36" s="96">
        <v>403.15100000000001</v>
      </c>
      <c r="G36" s="116">
        <f t="shared" si="1"/>
        <v>0.40315100000000004</v>
      </c>
      <c r="H36" s="197">
        <v>0</v>
      </c>
      <c r="I36" s="116">
        <f t="shared" si="2"/>
        <v>0</v>
      </c>
      <c r="J36" s="197">
        <v>0</v>
      </c>
      <c r="K36" s="95">
        <f t="shared" si="3"/>
        <v>0</v>
      </c>
      <c r="L36" s="123">
        <f t="shared" si="4"/>
        <v>0</v>
      </c>
      <c r="M36" s="124">
        <f>D36-E36</f>
        <v>1.4000000000000001</v>
      </c>
      <c r="N36" s="73">
        <v>21.24</v>
      </c>
      <c r="O36" s="144">
        <f>G36+L36+M36</f>
        <v>1.8031510000000002</v>
      </c>
      <c r="P36" s="144">
        <f t="shared" si="7"/>
        <v>0</v>
      </c>
      <c r="Q36" s="145">
        <f t="shared" si="8"/>
        <v>1.8031510000000002</v>
      </c>
      <c r="R36" s="40"/>
    </row>
    <row r="37" spans="1:19" s="15" customFormat="1" ht="11.25" x14ac:dyDescent="0.2">
      <c r="A37" s="141">
        <v>40784</v>
      </c>
      <c r="B37" s="125">
        <v>12.677</v>
      </c>
      <c r="C37" s="95">
        <f>B37-G37-I37-M37</f>
        <v>10.402945999999998</v>
      </c>
      <c r="D37" s="109">
        <v>3.1</v>
      </c>
      <c r="E37" s="109">
        <v>1.7</v>
      </c>
      <c r="F37" s="97">
        <v>382.05399999999997</v>
      </c>
      <c r="G37" s="116">
        <f t="shared" si="1"/>
        <v>0.38205399999999995</v>
      </c>
      <c r="H37" s="198">
        <v>492</v>
      </c>
      <c r="I37" s="116">
        <f t="shared" si="2"/>
        <v>0.49199999999999999</v>
      </c>
      <c r="J37" s="198">
        <v>0</v>
      </c>
      <c r="K37" s="95">
        <f t="shared" si="3"/>
        <v>0</v>
      </c>
      <c r="L37" s="123">
        <f t="shared" si="4"/>
        <v>0</v>
      </c>
      <c r="M37" s="124">
        <f>D37-E37</f>
        <v>1.4000000000000001</v>
      </c>
      <c r="N37" s="73">
        <v>18.61</v>
      </c>
      <c r="O37" s="144">
        <f>G37+L37+M37</f>
        <v>1.782054</v>
      </c>
      <c r="P37" s="144">
        <f t="shared" si="7"/>
        <v>0.49199999999999999</v>
      </c>
      <c r="Q37" s="145">
        <f t="shared" si="8"/>
        <v>2.274054</v>
      </c>
      <c r="R37" s="40"/>
    </row>
    <row r="38" spans="1:19" s="15" customFormat="1" ht="11.25" x14ac:dyDescent="0.2">
      <c r="A38" s="141">
        <v>40785</v>
      </c>
      <c r="B38" s="125">
        <v>13.808</v>
      </c>
      <c r="C38" s="95">
        <f>B38-G38-I38-M38</f>
        <v>11.649847999999999</v>
      </c>
      <c r="D38" s="109">
        <v>3.1</v>
      </c>
      <c r="E38" s="109">
        <v>1.7</v>
      </c>
      <c r="F38" s="96">
        <v>313.15199999999999</v>
      </c>
      <c r="G38" s="116">
        <f t="shared" si="1"/>
        <v>0.31315199999999999</v>
      </c>
      <c r="H38" s="197">
        <v>445</v>
      </c>
      <c r="I38" s="116">
        <f t="shared" si="2"/>
        <v>0.44500000000000001</v>
      </c>
      <c r="J38" s="197">
        <v>0</v>
      </c>
      <c r="K38" s="95">
        <f t="shared" si="3"/>
        <v>0</v>
      </c>
      <c r="L38" s="123">
        <f t="shared" si="4"/>
        <v>0</v>
      </c>
      <c r="M38" s="124">
        <f>D38-E38</f>
        <v>1.4000000000000001</v>
      </c>
      <c r="N38" s="73">
        <v>18.989999999999998</v>
      </c>
      <c r="O38" s="144">
        <f>G38+L38+M38</f>
        <v>1.713152</v>
      </c>
      <c r="P38" s="144">
        <f t="shared" si="7"/>
        <v>0.44500000000000001</v>
      </c>
      <c r="Q38" s="145">
        <f t="shared" si="8"/>
        <v>2.1581519999999998</v>
      </c>
      <c r="R38" s="40"/>
    </row>
    <row r="39" spans="1:19" s="15" customFormat="1" ht="11.25" x14ac:dyDescent="0.2">
      <c r="A39" s="141">
        <v>40786</v>
      </c>
      <c r="B39" s="125">
        <v>13.513</v>
      </c>
      <c r="C39" s="95">
        <f t="shared" si="0"/>
        <v>10.79632</v>
      </c>
      <c r="D39" s="109">
        <v>3.1</v>
      </c>
      <c r="E39" s="109">
        <v>1.7</v>
      </c>
      <c r="F39" s="97">
        <v>411.68</v>
      </c>
      <c r="G39" s="116">
        <f t="shared" si="1"/>
        <v>0.41167999999999999</v>
      </c>
      <c r="H39" s="198">
        <v>905</v>
      </c>
      <c r="I39" s="116">
        <f t="shared" si="2"/>
        <v>0.90500000000000003</v>
      </c>
      <c r="J39" s="198">
        <v>0</v>
      </c>
      <c r="K39" s="95">
        <f t="shared" si="3"/>
        <v>0</v>
      </c>
      <c r="L39" s="123">
        <f t="shared" si="4"/>
        <v>0</v>
      </c>
      <c r="M39" s="124">
        <f t="shared" si="5"/>
        <v>1.4000000000000001</v>
      </c>
      <c r="N39" s="73">
        <v>17.62</v>
      </c>
      <c r="O39" s="144">
        <f t="shared" si="6"/>
        <v>1.8116800000000002</v>
      </c>
      <c r="P39" s="144">
        <f t="shared" si="7"/>
        <v>0.90500000000000003</v>
      </c>
      <c r="Q39" s="145">
        <f t="shared" si="8"/>
        <v>2.7166800000000002</v>
      </c>
      <c r="R39" s="40"/>
    </row>
    <row r="40" spans="1:19" s="15" customFormat="1" ht="11.25" x14ac:dyDescent="0.2">
      <c r="A40" s="35"/>
      <c r="B40" s="66"/>
      <c r="C40" s="10"/>
      <c r="D40" s="10"/>
      <c r="E40" s="13"/>
      <c r="F40" s="10"/>
      <c r="G40" s="10"/>
      <c r="H40" s="36"/>
      <c r="I40" s="36"/>
      <c r="J40" s="36"/>
      <c r="K40" s="36"/>
      <c r="L40" s="10"/>
      <c r="M40" s="13"/>
      <c r="N40" s="13"/>
      <c r="O40" s="11"/>
      <c r="P40" s="11"/>
      <c r="Q40" s="11"/>
      <c r="R40" s="11"/>
      <c r="S40" s="27"/>
    </row>
    <row r="41" spans="1:19" s="15" customFormat="1" ht="2.25" customHeight="1" x14ac:dyDescent="0.2">
      <c r="A41" s="35"/>
      <c r="B41" s="66"/>
      <c r="C41" s="10"/>
      <c r="D41" s="10"/>
      <c r="E41" s="13"/>
      <c r="F41" s="10"/>
      <c r="G41" s="10"/>
      <c r="H41" s="36"/>
      <c r="I41" s="36"/>
      <c r="J41" s="36"/>
      <c r="K41" s="36"/>
      <c r="L41" s="10"/>
      <c r="M41" s="13"/>
      <c r="N41" s="13"/>
      <c r="O41" s="11"/>
      <c r="P41" s="11"/>
      <c r="Q41" s="11"/>
      <c r="R41" s="11"/>
      <c r="S41" s="27"/>
    </row>
    <row r="42" spans="1:19" s="15" customFormat="1" ht="12.75" customHeight="1" x14ac:dyDescent="0.2">
      <c r="A42" s="78" t="s">
        <v>33</v>
      </c>
      <c r="B42" s="79"/>
      <c r="C42" s="80"/>
      <c r="D42" s="80"/>
      <c r="E42" s="81"/>
      <c r="F42" s="80"/>
      <c r="G42" s="80"/>
      <c r="H42" s="82"/>
      <c r="I42" s="82"/>
      <c r="J42" s="82"/>
      <c r="K42" s="82"/>
      <c r="L42" s="80"/>
      <c r="M42" s="81"/>
      <c r="N42" s="81"/>
      <c r="O42" s="83"/>
      <c r="P42" s="83"/>
      <c r="Q42" s="11"/>
      <c r="R42" s="11"/>
      <c r="S42" s="27"/>
    </row>
    <row r="43" spans="1:19" s="15" customFormat="1" ht="12.75" customHeight="1" x14ac:dyDescent="0.2">
      <c r="A43" s="78" t="s">
        <v>34</v>
      </c>
      <c r="B43" s="79"/>
      <c r="C43" s="80"/>
      <c r="D43" s="80"/>
      <c r="E43" s="81"/>
      <c r="F43" s="80"/>
      <c r="G43" s="80"/>
      <c r="H43" s="82"/>
      <c r="I43" s="82"/>
      <c r="J43" s="82"/>
      <c r="K43" s="82"/>
      <c r="L43" s="80"/>
      <c r="M43" s="81"/>
      <c r="N43" s="81"/>
      <c r="O43" s="83"/>
      <c r="P43" s="83"/>
      <c r="Q43" s="11"/>
      <c r="R43" s="11"/>
      <c r="S43" s="27"/>
    </row>
    <row r="44" spans="1:19" s="15" customFormat="1" ht="12.75" customHeight="1" x14ac:dyDescent="0.2">
      <c r="A44" s="78" t="s">
        <v>35</v>
      </c>
      <c r="B44" s="79"/>
      <c r="C44" s="80"/>
      <c r="D44" s="80"/>
      <c r="E44" s="81"/>
      <c r="F44" s="80"/>
      <c r="G44" s="80"/>
      <c r="H44" s="82"/>
      <c r="I44" s="82"/>
      <c r="J44" s="82"/>
      <c r="K44" s="82"/>
      <c r="L44" s="80"/>
      <c r="M44" s="81"/>
      <c r="N44" s="81"/>
      <c r="O44" s="83"/>
      <c r="P44" s="83"/>
      <c r="Q44" s="11"/>
      <c r="R44" s="11"/>
      <c r="S44" s="27"/>
    </row>
    <row r="45" spans="1:19" s="15" customFormat="1" ht="12.75" customHeight="1" x14ac:dyDescent="0.2">
      <c r="A45" s="84" t="s">
        <v>36</v>
      </c>
      <c r="B45" s="79"/>
      <c r="C45" s="80"/>
      <c r="D45" s="80"/>
      <c r="E45" s="81"/>
      <c r="F45" s="80"/>
      <c r="G45" s="80"/>
      <c r="H45" s="82"/>
      <c r="I45" s="82"/>
      <c r="J45" s="82"/>
      <c r="K45" s="82"/>
      <c r="L45" s="80"/>
      <c r="M45" s="81"/>
      <c r="N45" s="81"/>
      <c r="O45" s="83"/>
      <c r="P45" s="83"/>
      <c r="Q45" s="11"/>
      <c r="R45" s="11"/>
      <c r="S45" s="27"/>
    </row>
    <row r="46" spans="1:19" s="15" customFormat="1" ht="12.75" customHeight="1" x14ac:dyDescent="0.2">
      <c r="A46" s="84" t="s">
        <v>37</v>
      </c>
      <c r="B46" s="79"/>
      <c r="C46" s="80"/>
      <c r="D46" s="80"/>
      <c r="E46" s="81"/>
      <c r="F46" s="80"/>
      <c r="G46" s="80"/>
      <c r="H46" s="82"/>
      <c r="I46" s="82"/>
      <c r="J46" s="82"/>
      <c r="K46" s="82"/>
      <c r="L46" s="80"/>
      <c r="M46" s="81"/>
      <c r="N46" s="81"/>
      <c r="O46" s="83"/>
      <c r="P46" s="83"/>
      <c r="Q46" s="11"/>
      <c r="R46" s="11"/>
      <c r="S46" s="27"/>
    </row>
    <row r="47" spans="1:19" s="15" customFormat="1" ht="12.75" customHeight="1" x14ac:dyDescent="0.2">
      <c r="A47" s="84" t="s">
        <v>38</v>
      </c>
      <c r="B47" s="79"/>
      <c r="C47" s="80"/>
      <c r="D47" s="80"/>
      <c r="E47" s="81"/>
      <c r="F47" s="80"/>
      <c r="G47" s="80"/>
      <c r="H47" s="82"/>
      <c r="I47" s="82"/>
      <c r="J47" s="82"/>
      <c r="K47" s="82"/>
      <c r="L47" s="80"/>
      <c r="M47" s="81"/>
      <c r="N47" s="81"/>
      <c r="O47" s="83"/>
      <c r="P47" s="83"/>
      <c r="Q47" s="11"/>
      <c r="R47" s="11"/>
      <c r="S47" s="27"/>
    </row>
    <row r="48" spans="1:19" s="15" customFormat="1" ht="12.75" customHeight="1" x14ac:dyDescent="0.2">
      <c r="A48" s="84" t="s">
        <v>39</v>
      </c>
      <c r="B48" s="79"/>
      <c r="C48" s="80"/>
      <c r="D48" s="80"/>
      <c r="E48" s="81"/>
      <c r="F48" s="80"/>
      <c r="G48" s="80"/>
      <c r="H48" s="82"/>
      <c r="I48" s="82"/>
      <c r="J48" s="82"/>
      <c r="K48" s="82"/>
      <c r="L48" s="80"/>
      <c r="M48" s="81"/>
      <c r="N48" s="81"/>
      <c r="O48" s="83"/>
      <c r="P48" s="83"/>
      <c r="Q48" s="11"/>
      <c r="R48" s="11"/>
      <c r="S48" s="27"/>
    </row>
    <row r="49" spans="1:19" s="15" customFormat="1" ht="12.75" customHeight="1" x14ac:dyDescent="0.2">
      <c r="A49" s="84" t="s">
        <v>40</v>
      </c>
      <c r="B49" s="79"/>
      <c r="C49" s="80"/>
      <c r="D49" s="80"/>
      <c r="E49" s="81"/>
      <c r="F49" s="80"/>
      <c r="G49" s="80"/>
      <c r="H49" s="82"/>
      <c r="I49" s="82"/>
      <c r="J49" s="82"/>
      <c r="K49" s="82"/>
      <c r="L49" s="80"/>
      <c r="M49" s="81"/>
      <c r="N49" s="81"/>
      <c r="O49" s="83"/>
      <c r="P49" s="83"/>
      <c r="Q49" s="11"/>
      <c r="R49" s="11"/>
      <c r="S49" s="27"/>
    </row>
    <row r="50" spans="1:19" s="15" customFormat="1" ht="12.75" customHeight="1" x14ac:dyDescent="0.2">
      <c r="A50" s="84" t="s">
        <v>41</v>
      </c>
      <c r="B50" s="79"/>
      <c r="C50" s="80"/>
      <c r="D50" s="80"/>
      <c r="E50" s="81"/>
      <c r="F50" s="80"/>
      <c r="G50" s="80"/>
      <c r="H50" s="82"/>
      <c r="I50" s="82"/>
      <c r="J50" s="82"/>
      <c r="K50" s="82"/>
      <c r="L50" s="80"/>
      <c r="M50" s="81"/>
      <c r="N50" s="81"/>
      <c r="O50" s="83"/>
      <c r="P50" s="83"/>
      <c r="Q50" s="11"/>
      <c r="R50" s="11"/>
      <c r="S50" s="27"/>
    </row>
    <row r="51" spans="1:19" s="5" customFormat="1" ht="12.75" customHeight="1" x14ac:dyDescent="0.2">
      <c r="A51" s="78" t="s">
        <v>42</v>
      </c>
      <c r="B51" s="85"/>
      <c r="C51" s="80"/>
      <c r="D51" s="80"/>
      <c r="E51" s="81"/>
      <c r="F51" s="80"/>
      <c r="G51" s="80"/>
      <c r="H51" s="80"/>
      <c r="I51" s="80"/>
      <c r="J51" s="80"/>
      <c r="K51" s="80"/>
      <c r="L51" s="80"/>
      <c r="M51" s="86"/>
      <c r="N51" s="81"/>
      <c r="O51" s="83"/>
      <c r="P51" s="87"/>
      <c r="Q51" s="14"/>
      <c r="R51" s="14"/>
      <c r="S51" s="14"/>
    </row>
    <row r="52" spans="1:19" s="15" customFormat="1" ht="12.75" customHeight="1" x14ac:dyDescent="0.2">
      <c r="A52" s="78" t="s">
        <v>43</v>
      </c>
      <c r="B52" s="79"/>
      <c r="C52" s="80"/>
      <c r="D52" s="80"/>
      <c r="E52" s="81"/>
      <c r="F52" s="80"/>
      <c r="G52" s="80"/>
      <c r="H52" s="82"/>
      <c r="I52" s="82"/>
      <c r="J52" s="82"/>
      <c r="K52" s="82"/>
      <c r="L52" s="80"/>
      <c r="M52" s="81"/>
      <c r="N52" s="81"/>
      <c r="O52" s="83"/>
      <c r="P52" s="83"/>
      <c r="Q52" s="11"/>
      <c r="R52" s="11"/>
      <c r="S52" s="27"/>
    </row>
    <row r="53" spans="1:19" s="5" customFormat="1" ht="12.75" customHeight="1" x14ac:dyDescent="0.2">
      <c r="A53" s="84" t="s">
        <v>44</v>
      </c>
      <c r="B53" s="85"/>
      <c r="C53" s="80"/>
      <c r="D53" s="80"/>
      <c r="E53" s="81"/>
      <c r="F53" s="80"/>
      <c r="G53" s="80"/>
      <c r="H53" s="80"/>
      <c r="I53" s="80"/>
      <c r="J53" s="80"/>
      <c r="K53" s="80"/>
      <c r="L53" s="80"/>
      <c r="M53" s="86"/>
      <c r="N53" s="81"/>
      <c r="O53" s="83"/>
      <c r="P53" s="87"/>
      <c r="Q53" s="14"/>
      <c r="R53" s="14"/>
      <c r="S53" s="14"/>
    </row>
    <row r="54" spans="1:19" s="5" customFormat="1" ht="12.75" customHeight="1" x14ac:dyDescent="0.2">
      <c r="A54" s="78" t="s">
        <v>45</v>
      </c>
      <c r="B54" s="85"/>
      <c r="C54" s="80"/>
      <c r="D54" s="80"/>
      <c r="E54" s="81"/>
      <c r="F54" s="80"/>
      <c r="G54" s="80"/>
      <c r="H54" s="80"/>
      <c r="I54" s="80"/>
      <c r="J54" s="80"/>
      <c r="K54" s="80"/>
      <c r="L54" s="80"/>
      <c r="M54" s="86"/>
      <c r="N54" s="81"/>
      <c r="O54" s="83"/>
      <c r="P54" s="87"/>
      <c r="Q54" s="14"/>
      <c r="R54" s="14"/>
      <c r="S54" s="14"/>
    </row>
    <row r="55" spans="1:19" s="5" customFormat="1" ht="12.75" customHeight="1" x14ac:dyDescent="0.2">
      <c r="A55" s="78"/>
      <c r="B55" s="85"/>
      <c r="C55" s="80"/>
      <c r="D55" s="80"/>
      <c r="E55" s="81"/>
      <c r="F55" s="80"/>
      <c r="G55" s="80"/>
      <c r="H55" s="80"/>
      <c r="I55" s="80"/>
      <c r="J55" s="80"/>
      <c r="K55" s="80"/>
      <c r="L55" s="80"/>
      <c r="M55" s="86"/>
      <c r="N55" s="81"/>
      <c r="O55" s="83"/>
      <c r="P55" s="87"/>
      <c r="Q55" s="14"/>
      <c r="R55" s="14"/>
      <c r="S55" s="14"/>
    </row>
    <row r="56" spans="1:19" s="5" customFormat="1" ht="12.75" customHeight="1" x14ac:dyDescent="0.2">
      <c r="A56" s="84" t="s">
        <v>24</v>
      </c>
      <c r="B56" s="85"/>
      <c r="C56" s="80"/>
      <c r="D56" s="80"/>
      <c r="E56" s="81"/>
      <c r="F56" s="80"/>
      <c r="G56" s="80"/>
      <c r="H56" s="80"/>
      <c r="I56" s="80"/>
      <c r="J56" s="80"/>
      <c r="K56" s="80"/>
      <c r="L56" s="80"/>
      <c r="M56" s="86"/>
      <c r="N56" s="81"/>
      <c r="O56" s="83"/>
      <c r="P56" s="87"/>
      <c r="Q56" s="14"/>
      <c r="R56" s="14"/>
      <c r="S56" s="14"/>
    </row>
    <row r="57" spans="1:19" s="5" customFormat="1" ht="12.75" customHeight="1" x14ac:dyDescent="0.2">
      <c r="A57" s="84" t="s">
        <v>25</v>
      </c>
      <c r="B57" s="85"/>
      <c r="C57" s="80"/>
      <c r="D57" s="80"/>
      <c r="E57" s="81"/>
      <c r="F57" s="80"/>
      <c r="G57" s="80"/>
      <c r="H57" s="80"/>
      <c r="I57" s="80"/>
      <c r="J57" s="80"/>
      <c r="K57" s="80"/>
      <c r="L57" s="80"/>
      <c r="M57" s="86"/>
      <c r="N57" s="81"/>
      <c r="O57" s="83"/>
      <c r="P57" s="87"/>
      <c r="Q57" s="14"/>
      <c r="R57" s="14"/>
      <c r="S57" s="14"/>
    </row>
    <row r="58" spans="1:19" s="5" customFormat="1" ht="14.25" customHeight="1" x14ac:dyDescent="0.2">
      <c r="A58" s="51"/>
      <c r="B58" s="67"/>
      <c r="C58" s="10"/>
      <c r="D58" s="10"/>
      <c r="E58" s="13"/>
      <c r="F58" s="10"/>
      <c r="G58" s="10"/>
      <c r="H58" s="10"/>
      <c r="I58" s="10"/>
      <c r="J58" s="10"/>
      <c r="K58" s="10"/>
      <c r="L58" s="10"/>
      <c r="M58" s="12"/>
      <c r="N58" s="13"/>
      <c r="O58" s="11"/>
      <c r="P58" s="14"/>
      <c r="Q58" s="14"/>
      <c r="R58" s="14"/>
      <c r="S58" s="14"/>
    </row>
    <row r="59" spans="1:19" s="5" customFormat="1" ht="14.25" customHeight="1" x14ac:dyDescent="0.2">
      <c r="B59" s="67"/>
      <c r="C59" s="10"/>
      <c r="D59" s="10"/>
      <c r="E59" s="13"/>
      <c r="F59" s="10"/>
      <c r="G59" s="10"/>
      <c r="H59" s="10"/>
      <c r="I59" s="10"/>
      <c r="J59" s="10"/>
      <c r="K59" s="10"/>
      <c r="L59" s="10"/>
      <c r="M59" s="12"/>
      <c r="N59" s="13"/>
      <c r="O59" s="11"/>
      <c r="P59" s="14"/>
      <c r="Q59" s="14"/>
      <c r="R59" s="14"/>
      <c r="S59" s="14"/>
    </row>
    <row r="60" spans="1:19" s="5" customFormat="1" ht="11.25" x14ac:dyDescent="0.2">
      <c r="B60" s="67"/>
      <c r="C60" s="10"/>
      <c r="D60" s="10"/>
      <c r="E60" s="13"/>
      <c r="F60" s="10"/>
      <c r="G60" s="10"/>
      <c r="H60" s="10"/>
      <c r="I60" s="10"/>
      <c r="J60" s="10"/>
      <c r="K60" s="10"/>
      <c r="L60" s="10"/>
      <c r="M60" s="12"/>
      <c r="N60" s="13"/>
      <c r="O60" s="11"/>
      <c r="P60" s="14"/>
      <c r="Q60" s="14"/>
      <c r="R60" s="14"/>
      <c r="S60" s="14"/>
    </row>
    <row r="61" spans="1:19" s="5" customFormat="1" ht="11.25" x14ac:dyDescent="0.2">
      <c r="A61" s="32"/>
      <c r="B61" s="67"/>
      <c r="C61" s="10"/>
      <c r="D61" s="10"/>
      <c r="E61" s="13"/>
      <c r="F61" s="17"/>
      <c r="G61" s="17"/>
      <c r="H61" s="10"/>
      <c r="I61" s="10"/>
      <c r="J61" s="10"/>
      <c r="K61" s="10"/>
      <c r="L61" s="10"/>
      <c r="M61" s="12"/>
      <c r="N61" s="13"/>
      <c r="O61" s="11"/>
      <c r="P61" s="14"/>
      <c r="Q61" s="14"/>
      <c r="R61" s="14"/>
      <c r="S61" s="14"/>
    </row>
    <row r="62" spans="1:19" s="5" customFormat="1" ht="11.25" x14ac:dyDescent="0.2">
      <c r="A62" s="32"/>
      <c r="B62" s="67"/>
      <c r="C62" s="10"/>
      <c r="D62" s="10"/>
      <c r="E62" s="13"/>
      <c r="F62" s="17"/>
      <c r="G62" s="17"/>
      <c r="H62" s="10"/>
      <c r="I62" s="10"/>
      <c r="J62" s="10"/>
      <c r="K62" s="10"/>
      <c r="L62" s="4"/>
      <c r="M62" s="12"/>
      <c r="N62" s="13"/>
      <c r="O62" s="11"/>
      <c r="P62" s="14"/>
      <c r="Q62" s="14"/>
      <c r="R62" s="14"/>
      <c r="S62" s="14"/>
    </row>
    <row r="63" spans="1:19" s="5" customFormat="1" ht="11.25" x14ac:dyDescent="0.2">
      <c r="A63" s="32"/>
      <c r="B63" s="67"/>
      <c r="C63" s="10"/>
      <c r="D63" s="10"/>
      <c r="E63" s="13"/>
      <c r="F63" s="10"/>
      <c r="G63" s="10"/>
      <c r="H63" s="10"/>
      <c r="I63" s="10"/>
      <c r="J63" s="10"/>
      <c r="K63" s="10"/>
      <c r="M63" s="12"/>
      <c r="N63" s="13"/>
      <c r="O63" s="11"/>
      <c r="P63" s="14"/>
      <c r="Q63" s="14"/>
      <c r="R63" s="14"/>
      <c r="S63" s="14"/>
    </row>
    <row r="64" spans="1:19" s="5" customFormat="1" ht="11.25" x14ac:dyDescent="0.2">
      <c r="A64" s="18"/>
      <c r="B64" s="68"/>
      <c r="C64" s="4"/>
      <c r="D64" s="4"/>
      <c r="E64" s="4"/>
      <c r="F64" s="4"/>
      <c r="G64" s="4"/>
      <c r="H64" s="4"/>
      <c r="I64" s="4"/>
      <c r="J64" s="4"/>
      <c r="K64" s="4"/>
      <c r="M64" s="12"/>
      <c r="N64" s="4"/>
      <c r="O64" s="4"/>
      <c r="P64" s="23"/>
      <c r="Q64" s="23"/>
      <c r="R64" s="23"/>
      <c r="S64" s="23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M6:M8"/>
    <mergeCell ref="N6:N8"/>
    <mergeCell ref="O6:O8"/>
    <mergeCell ref="P6:P8"/>
    <mergeCell ref="Q6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Table 9-1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2011</vt:lpstr>
      <vt:lpstr>2012 8.5 x 11</vt:lpstr>
      <vt:lpstr>2012 Test</vt:lpstr>
      <vt:lpstr>Sheet5</vt:lpstr>
      <vt:lpstr>Sheet1</vt:lpstr>
      <vt:lpstr>'Table 9-1'!_Toc222795501</vt:lpstr>
      <vt:lpstr>'Table 9-1'!Print_Area</vt:lpstr>
    </vt:vector>
  </TitlesOfParts>
  <Company>ARCADIS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S. Briley</dc:creator>
  <cp:lastModifiedBy>cbtheobald</cp:lastModifiedBy>
  <cp:lastPrinted>2013-03-20T17:48:21Z</cp:lastPrinted>
  <dcterms:created xsi:type="dcterms:W3CDTF">2006-08-09T15:31:53Z</dcterms:created>
  <dcterms:modified xsi:type="dcterms:W3CDTF">2014-03-13T16:26:32Z</dcterms:modified>
</cp:coreProperties>
</file>