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wu\Desktop\Monitoring Tool for Providers\FINAL COPIES\"/>
    </mc:Choice>
  </mc:AlternateContent>
  <bookViews>
    <workbookView xWindow="0" yWindow="0" windowWidth="28800" windowHeight="14820" tabRatio="944"/>
  </bookViews>
  <sheets>
    <sheet name="Instructions" sheetId="23" r:id="rId1"/>
    <sheet name="Guidelines" sheetId="24" r:id="rId2"/>
    <sheet name="Workbook Set-up" sheetId="1" r:id="rId3"/>
    <sheet name="Data Validation" sheetId="21" state="hidden" r:id="rId4"/>
    <sheet name="New Unlicensed Site Review" sheetId="48" r:id="rId5"/>
    <sheet name="Staff Credentials" sheetId="59" state="hidden" r:id="rId6"/>
    <sheet name="OVERALL SUMMARY" sheetId="16" r:id="rId7"/>
    <sheet name="Data Extraction" sheetId="20" r:id="rId8"/>
  </sheets>
  <externalReferences>
    <externalReference r:id="rId9"/>
    <externalReference r:id="rId10"/>
    <externalReference r:id="rId11"/>
    <externalReference r:id="rId12"/>
    <externalReference r:id="rId13"/>
    <externalReference r:id="rId14"/>
  </externalReferences>
  <definedNames>
    <definedName name="__Q4" localSheetId="3" hidden="1">{#N/A,#N/A,FALSE,"Sheet2";#N/A,#N/A,FALSE,"Outcomes";#N/A,#N/A,FALSE,"Outcomes-AP";#N/A,#N/A,FALSE,"Outcomes-AP2";#N/A,#N/A,FALSE,"Outcomes-AP3";#N/A,#N/A,FALSE,"Outcomes-Inst";#N/A,#N/A,FALSE,"Outcomes-Inst2";#N/A,#N/A,FALSE,"Outcomes-Inst3"}</definedName>
    <definedName name="__Q4" localSheetId="4"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localSheetId="4"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 localSheetId="4">'[6]Data Validation'!$A$5:$A$15</definedName>
    <definedName name="LME_MCO">'Data Validation'!$A$5:$A$11</definedName>
    <definedName name="_xlnm.Print_Area" localSheetId="1">Guidelines!$A$1:$D$37</definedName>
    <definedName name="_xlnm.Print_Area" localSheetId="0">Instructions!$A$1:$K$108</definedName>
    <definedName name="_xlnm.Print_Area" localSheetId="4">'New Unlicensed Site Review'!$A$1:$D$24</definedName>
    <definedName name="_xlnm.Print_Area" localSheetId="6">'OVERALL SUMMARY'!$A:$L</definedName>
    <definedName name="_xlnm.Print_Titles" localSheetId="6">'OVERALL SUMMARY'!$1:$8</definedName>
    <definedName name="Service_Category" localSheetId="4">'[6]Frequency - Licensed Surveys'!$A$4:$A$36</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4"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4"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4"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52511"/>
</workbook>
</file>

<file path=xl/calcChain.xml><?xml version="1.0" encoding="utf-8"?>
<calcChain xmlns="http://schemas.openxmlformats.org/spreadsheetml/2006/main">
  <c r="D7" i="48" l="1"/>
  <c r="D6" i="48"/>
  <c r="D5" i="48"/>
  <c r="D4" i="48"/>
  <c r="D3" i="48"/>
  <c r="A2" i="48"/>
  <c r="I28" i="16"/>
  <c r="I29" i="16"/>
  <c r="J29" i="16"/>
  <c r="K29" i="16"/>
  <c r="L29" i="16" s="1"/>
  <c r="I30" i="16"/>
  <c r="J30" i="16"/>
  <c r="K30" i="16"/>
  <c r="I31" i="16"/>
  <c r="J31" i="16"/>
  <c r="K31" i="16"/>
  <c r="K35" i="16" s="1"/>
  <c r="K15" i="16" s="1"/>
  <c r="I32" i="16"/>
  <c r="J32" i="16"/>
  <c r="K32" i="16"/>
  <c r="H32" i="16" s="1"/>
  <c r="I33" i="16"/>
  <c r="J33" i="16"/>
  <c r="K33" i="16"/>
  <c r="L33" i="16" s="1"/>
  <c r="I34" i="16"/>
  <c r="J34" i="16"/>
  <c r="L34" i="16" s="1"/>
  <c r="K34" i="16"/>
  <c r="K28" i="16"/>
  <c r="J28" i="16"/>
  <c r="J35" i="16" s="1"/>
  <c r="C22" i="48"/>
  <c r="C20" i="48"/>
  <c r="C18" i="48"/>
  <c r="C21" i="48"/>
  <c r="H33" i="16"/>
  <c r="L30" i="16"/>
  <c r="H31" i="16"/>
  <c r="H30" i="16"/>
  <c r="C19" i="48"/>
  <c r="J7" i="20"/>
  <c r="I7" i="20"/>
  <c r="H7" i="20"/>
  <c r="G7" i="20"/>
  <c r="F7" i="20"/>
  <c r="E7" i="20"/>
  <c r="D7" i="20"/>
  <c r="C7" i="20"/>
  <c r="B7" i="20"/>
  <c r="A7" i="20"/>
  <c r="I7" i="16"/>
  <c r="D7" i="16"/>
  <c r="I6" i="16"/>
  <c r="D6" i="16"/>
  <c r="I5" i="16"/>
  <c r="D5" i="16"/>
  <c r="I4" i="16"/>
  <c r="D4" i="16"/>
  <c r="A2" i="16"/>
  <c r="L31" i="16" l="1"/>
  <c r="H29" i="16"/>
  <c r="H34" i="16"/>
  <c r="I35" i="16"/>
  <c r="I15" i="16" s="1"/>
  <c r="H28" i="16"/>
  <c r="H35" i="16" s="1"/>
  <c r="O7" i="20" s="1"/>
  <c r="H15" i="16"/>
  <c r="M7" i="20"/>
  <c r="L7" i="20"/>
  <c r="L35" i="16"/>
  <c r="J15" i="16"/>
  <c r="L15" i="16" s="1"/>
  <c r="L28" i="16"/>
  <c r="L32" i="16"/>
  <c r="N7" i="20" l="1"/>
  <c r="K7" i="20"/>
</calcChain>
</file>

<file path=xl/sharedStrings.xml><?xml version="1.0" encoding="utf-8"?>
<sst xmlns="http://schemas.openxmlformats.org/spreadsheetml/2006/main" count="190" uniqueCount="160">
  <si>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</si>
  <si>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</si>
  <si>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</si>
  <si>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</si>
  <si>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</si>
  <si>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</si>
  <si>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</si>
  <si>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</si>
  <si>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</si>
  <si>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</si>
  <si>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</si>
  <si>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</si>
  <si>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</si>
  <si>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Enter the information requested below (if applicable) for internal LME-MCO use only.
To be used by the LME-MCO in accordance with monitoring guidelines to determine which tools are required.</t>
  </si>
  <si>
    <t>Date of most recent DHSR Survey:</t>
  </si>
  <si>
    <t>Service Category (See "Frequency-Licensed Surveys" worksheet):</t>
  </si>
  <si>
    <t>Type of DHSR Survey:</t>
  </si>
  <si>
    <t>DHSR Survey Findings:</t>
  </si>
  <si>
    <t>FACILITY NAME:</t>
  </si>
  <si>
    <t>REVIEW DATE(S):</t>
  </si>
  <si>
    <t>SCORE</t>
  </si>
  <si>
    <t>ITEM:</t>
  </si>
  <si>
    <t># N/A</t>
  </si>
  <si>
    <t>1.</t>
  </si>
  <si>
    <t>2.</t>
  </si>
  <si>
    <t>3.</t>
  </si>
  <si>
    <t>4.</t>
  </si>
  <si>
    <t>5.</t>
  </si>
  <si>
    <t>6.</t>
  </si>
  <si>
    <t>7.</t>
  </si>
  <si>
    <t>REVIEWER'S INITIALS:</t>
  </si>
  <si>
    <t>Total Met:</t>
  </si>
  <si>
    <t>% Met:</t>
  </si>
  <si>
    <t>Total Not Met:</t>
  </si>
  <si>
    <t>% Not Met:</t>
  </si>
  <si>
    <t>NOTE: The items highlighted above in yellow correspond to the rule requirements reviewed by DHSR during facility licensure surveys.</t>
  </si>
  <si>
    <t>REVIEW ITEM:</t>
  </si>
  <si>
    <t># Met</t>
  </si>
  <si>
    <t># Not Met</t>
  </si>
  <si>
    <t>COMMENTS</t>
  </si>
  <si>
    <t>LOCATION:</t>
  </si>
  <si>
    <t># Scorable Items</t>
  </si>
  <si>
    <t>% Met</t>
  </si>
  <si>
    <t>TOTAL</t>
  </si>
  <si>
    <t># Scorable Records / Items</t>
  </si>
  <si>
    <t>Note:</t>
  </si>
  <si>
    <t>Scorable records or items do not include those determined to be N/A.</t>
  </si>
  <si>
    <t>Type of Review</t>
  </si>
  <si>
    <t>DHHS Review Tools For Providers Summary Results</t>
  </si>
  <si>
    <t>LME-MCO</t>
  </si>
  <si>
    <t>Provider Name</t>
  </si>
  <si>
    <t>Facility Name (Service Site)</t>
  </si>
  <si>
    <t>Location (Address)</t>
  </si>
  <si>
    <t>NPI</t>
  </si>
  <si>
    <t>MHL #</t>
  </si>
  <si>
    <t>Begin Review Date</t>
  </si>
  <si>
    <t>End Review Date</t>
  </si>
  <si>
    <t>This list used in the Workbook Set-Up worksheet LME-MCO drop-down box.</t>
  </si>
  <si>
    <t>Range Name = LME_MCO</t>
  </si>
  <si>
    <t>LME-MCOs</t>
  </si>
  <si>
    <t>Cardinal Innovations Healthcare Solutions</t>
  </si>
  <si>
    <t>EastPointe</t>
  </si>
  <si>
    <t>Partners Behavioral Health Management</t>
  </si>
  <si>
    <t>Sandhills Center</t>
  </si>
  <si>
    <t>Total N/A:</t>
  </si>
  <si>
    <t>PROVIDER #:</t>
  </si>
  <si>
    <t>NPI #  /  PROVIDER #:</t>
  </si>
  <si>
    <t>Provider #</t>
  </si>
  <si>
    <t>Summary Results For All Items Reviewed</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</si>
  <si>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</si>
  <si>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</si>
  <si>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</si>
  <si>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Provider Review Summary of Results</t>
  </si>
  <si>
    <t>Overall Summary</t>
  </si>
  <si>
    <t>All hallways, doorways, entrances, ramps, steps and corridors shall be kept clear and unobstructed at all times, and adequate lighting and seating are provided.</t>
  </si>
  <si>
    <t>Office location is accessible for individuals who have physical disabilities.  Location is wheelchair accessible.</t>
  </si>
  <si>
    <t>Office location complies with HIPAA/Confidentiality requirements by ensuring privacy.</t>
  </si>
  <si>
    <t>Staff receive training in confidentiality of member information.</t>
  </si>
  <si>
    <t>Rights are posted on common area walls, including how to contact NC state offices and Disability Rights NC.</t>
  </si>
  <si>
    <t>Office hours are posted and communicated to individuals served by the provider to include 24-hour coverage and after hours and/or emergency services contact information.</t>
  </si>
  <si>
    <t>Providers meet the service availability requirements for urgent services within 48 hours.</t>
  </si>
  <si>
    <t>All hallways/doorways/entrances/ramps/steps/corridors shall be kept clear/unobstructed at all times, and adequate lighting/seating are provided.</t>
  </si>
  <si>
    <t>Office hours are posted/communicated to individuals to include 24-hour coverage and after hours and/or emergency services contact information.</t>
  </si>
  <si>
    <t>DHHS New Unlicensed Site Review Tool</t>
  </si>
  <si>
    <t>New Unlicensed Site Review Tool</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</si>
  <si>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</si>
  <si>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</si>
  <si>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</si>
  <si>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</si>
  <si>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</si>
  <si>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</si>
  <si>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</si>
  <si>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</si>
  <si>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</si>
  <si>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</si>
  <si>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</si>
  <si>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</si>
  <si>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</si>
  <si>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</si>
  <si>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</si>
  <si>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</si>
  <si>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</si>
  <si>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</si>
  <si>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</si>
  <si>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</si>
  <si>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</si>
  <si>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</si>
  <si>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</si>
  <si>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Detailed Results For New Unlicensed Site Review Tool</t>
  </si>
  <si>
    <t>Double click the PDF icon to open the New Unlicensed Site Review Tool Guidelines.</t>
  </si>
  <si>
    <t>LIP Monitoring</t>
  </si>
  <si>
    <t>Unlicensed AFL</t>
  </si>
  <si>
    <t>New Unlicensed Site</t>
  </si>
  <si>
    <t>WORKBOOK</t>
  </si>
  <si>
    <t>DEFINITION</t>
  </si>
  <si>
    <t>Review tool used for new sites or change in address/location for agencies and LIPs.</t>
  </si>
  <si>
    <t>Vaya Health</t>
  </si>
  <si>
    <t>Division of Medical Assistance</t>
  </si>
  <si>
    <t>Behavioral Health Clinical Coverage Policies</t>
  </si>
  <si>
    <t>8A, Enhanced Mental Health and Substance Abuse Services (4/1/2017)</t>
  </si>
  <si>
    <t>8A-1, Assertive Community Treatment (ACT) Program (12/1/15)</t>
  </si>
  <si>
    <t>8A-2, Facility-Based Crisis Service for Children and Adolescents (1/1/16)</t>
  </si>
  <si>
    <t>8B, Inpatient Behavioral Health Services (10/1/15)</t>
  </si>
  <si>
    <t>8C, Outpatient Behavioral Health Services Provided by Direct-Enrolled Providers (10/1/15)</t>
  </si>
  <si>
    <t>8D-1, Psychiatric Residential Treatment Facilities for Children under the Age of 21 (10/1/15)</t>
  </si>
  <si>
    <t>8D-2, Residential Treatment Services (10/1/15)</t>
  </si>
  <si>
    <t>8E, Intermediate Care Facilities for Individuals with Intellectual Disabilities (10/1/15)</t>
  </si>
  <si>
    <t>8I, Psychological Services in Health Departments and School-Based Health Centers Sponsored by Health Departments to the under-21 Population (10/1/15)</t>
  </si>
  <si>
    <t>8J, Children's Developmental Service Agencies (CDSAs) (10/1/15)</t>
  </si>
  <si>
    <t>8L, Mental Health/Substance Abuse Targeted Case Management (10/1/15)</t>
  </si>
  <si>
    <t>8-O, Services for Individuals with Intellectual and Developmental Disabilities and Mental Health or Substance Abuse Co-Occurring Disorders (10/1/15)</t>
  </si>
  <si>
    <t>8-P, North Carolina Innovations (10/1/15)</t>
  </si>
  <si>
    <t>http://www.ncdhhs.gov/dma/mp/index.htm</t>
  </si>
  <si>
    <t>Monitoring Categories/Definitions</t>
  </si>
  <si>
    <t>PROVIDER TYPE</t>
  </si>
  <si>
    <t>MONITORING</t>
  </si>
  <si>
    <t>Agencies (Not Nationally Accredited)</t>
  </si>
  <si>
    <t>Monitoring</t>
  </si>
  <si>
    <t>Two year agency review that consists of two parts for unlicensed services – A Review Tool (refer to JCB #254) and PPR Tool (Monitoring Workbook).  May also include PPR only for licensed services that are being reviewed.</t>
  </si>
  <si>
    <t>LIP</t>
  </si>
  <si>
    <t>Two year LIP review that consists of two parts – the LIP review tool and LIP PPR.</t>
  </si>
  <si>
    <t>Unlicensed AFLs (Non Innovations)</t>
  </si>
  <si>
    <t>Review for initial and review of unlicensed AFLs; If AFL is under Innovations the review occurs yearly; if not then the review occurs bi-annually (every two years).</t>
  </si>
  <si>
    <t>Unlicensed AFLs (Innovations ONLY)</t>
  </si>
  <si>
    <t>Yearly Review</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</si>
  <si>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</si>
  <si>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</si>
  <si>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</si>
  <si>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</si>
  <si>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t>New Unlicensed Site
Unlicensed AFL</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</si>
  <si>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</si>
  <si>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</si>
  <si>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</si>
  <si>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</si>
  <si>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</si>
  <si>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t>Bi-Annual
(once every two years)</t>
  </si>
  <si>
    <t>LIP
(once every two years)</t>
  </si>
  <si>
    <t>Unlicensed AFLs
(once every two years)</t>
  </si>
  <si>
    <r>
      <rPr>
        <b/>
        <sz val="10"/>
        <rFont val="Arial"/>
        <family val="2"/>
        <scheme val="major"/>
      </rPr>
      <t>Data Extraction Database</t>
    </r>
    <r>
      <rPr>
        <sz val="10"/>
        <rFont val="Arial"/>
        <family val="2"/>
        <scheme val="major"/>
      </rPr>
      <t xml:space="preserve"> - Used to report all reviews competed using the LIP, New Unlicensed Site and Unlicensed AFL monitoring workbooks which provides the outcome of Provider Monitoring events per LME-MCO on a monthly basis.</t>
    </r>
  </si>
  <si>
    <t>Guidelines for the DHHS New Unlicensed Site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</si>
</sst>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sz val="10"/>
      <color indexed="12"/>
      <name val="Arial"/>
      <family val="2"/>
    </font>
    <font>
      <sz val="10"/>
      <color indexed="10"/>
      <name val="Arial"/>
      <family val="2"/>
    </font>
    <font>
      <sz val="11"/>
      <color indexed="9"/>
      <name val="Arial"/>
      <family val="2"/>
    </font>
    <font>
      <b/>
      <sz val="12"/>
      <color indexed="9"/>
      <name val="Arial"/>
      <family val="2"/>
    </font>
    <font>
      <b/>
      <sz val="10"/>
      <color indexed="10"/>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0"/>
      <name val="Arial"/>
      <family val="2"/>
      <scheme val="minor"/>
    </font>
    <font>
      <sz val="10"/>
      <color theme="3" tint="-0.249977111117893"/>
      <name val="Arial"/>
      <family val="2"/>
    </font>
    <font>
      <b/>
      <sz val="10"/>
      <color theme="7" tint="-0.749992370372631"/>
      <name val="Arial"/>
      <family val="2"/>
    </font>
    <font>
      <b/>
      <sz val="10"/>
      <color rgb="FFFF0000"/>
      <name val="Arial"/>
      <family val="2"/>
    </font>
    <font>
      <sz val="11"/>
      <name val="Calibri"/>
      <family val="2"/>
    </font>
    <font>
      <sz val="10"/>
      <name val="Calibri"/>
      <family val="2"/>
    </font>
    <font>
      <b/>
      <sz val="10"/>
      <color theme="1"/>
      <name val="Arial"/>
      <family val="2"/>
    </font>
    <font>
      <b/>
      <sz val="12"/>
      <name val="Arial"/>
      <family val="2"/>
      <scheme val="major"/>
    </font>
    <font>
      <sz val="10"/>
      <name val="Arial"/>
      <family val="2"/>
      <scheme val="major"/>
    </font>
    <font>
      <b/>
      <sz val="11"/>
      <name val="Arial"/>
      <family val="2"/>
      <scheme val="major"/>
    </font>
    <font>
      <sz val="11"/>
      <name val="Arial"/>
      <family val="2"/>
      <scheme val="major"/>
    </font>
    <font>
      <sz val="11"/>
      <color theme="3"/>
      <name val="Arial"/>
      <family val="2"/>
      <scheme val="major"/>
    </font>
    <font>
      <u/>
      <sz val="11"/>
      <color theme="10"/>
      <name val="Arial"/>
      <family val="2"/>
      <scheme val="minor"/>
    </font>
    <font>
      <b/>
      <sz val="10"/>
      <name val="Arial"/>
      <family val="2"/>
      <scheme val="major"/>
    </font>
    <font>
      <u/>
      <sz val="10"/>
      <color theme="10"/>
      <name val="Arial"/>
      <family val="2"/>
      <scheme val="major"/>
    </font>
  </fonts>
  <fills count="13">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bgColor indexed="64"/>
      </patternFill>
    </fill>
    <fill>
      <patternFill patternType="solid">
        <fgColor rgb="FFFF99CC"/>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4"/>
        <bgColor indexed="64"/>
      </patternFill>
    </fill>
    <fill>
      <patternFill patternType="solid">
        <fgColor theme="0" tint="-0.249977111117893"/>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5" fillId="0" borderId="0" applyNumberFormat="0" applyFill="0" applyBorder="0" applyProtection="0">
      <alignment vertical="top"/>
    </xf>
    <xf numFmtId="0" fontId="2" fillId="0" borderId="0"/>
    <xf numFmtId="0" fontId="2" fillId="0" borderId="0"/>
    <xf numFmtId="0" fontId="38" fillId="0" borderId="0" applyNumberFormat="0" applyFill="0" applyBorder="0" applyAlignment="0" applyProtection="0"/>
  </cellStyleXfs>
  <cellXfs count="210">
    <xf numFmtId="0" fontId="0" fillId="0" borderId="0" xfId="0"/>
    <xf numFmtId="0" fontId="1" fillId="4" borderId="0" xfId="0" applyFont="1" applyFill="1" applyAlignment="1">
      <alignment horizontal="centerContinuous" vertical="center" wrapText="1"/>
    </xf>
    <xf numFmtId="0" fontId="2" fillId="4"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5"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5" fillId="5" borderId="5" xfId="0" applyNumberFormat="1" applyFont="1" applyFill="1" applyBorder="1" applyAlignment="1">
      <alignment horizontal="right" vertical="center" wrapText="1" indent="1"/>
    </xf>
    <xf numFmtId="49" fontId="2" fillId="0" borderId="0" xfId="0" applyNumberFormat="1" applyFont="1" applyFill="1" applyAlignment="1">
      <alignment vertical="center" wrapText="1"/>
    </xf>
    <xf numFmtId="0" fontId="7" fillId="2" borderId="6" xfId="0" applyFont="1" applyFill="1" applyBorder="1" applyAlignment="1">
      <alignment horizontal="centerContinuous"/>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wrapText="1"/>
      <protection locked="0"/>
    </xf>
    <xf numFmtId="0" fontId="9" fillId="3" borderId="11" xfId="0" applyFont="1" applyFill="1" applyBorder="1" applyAlignment="1">
      <alignment horizontal="right" vertical="center" wrapText="1"/>
    </xf>
    <xf numFmtId="0" fontId="9" fillId="3" borderId="12" xfId="0" applyFont="1" applyFill="1" applyBorder="1" applyAlignment="1" applyProtection="1">
      <alignment vertical="center"/>
    </xf>
    <xf numFmtId="49" fontId="12" fillId="0" borderId="13" xfId="0" applyNumberFormat="1" applyFont="1" applyBorder="1" applyAlignment="1">
      <alignment horizontal="center" vertical="center" wrapText="1"/>
    </xf>
    <xf numFmtId="12" fontId="9" fillId="0" borderId="0" xfId="0" applyNumberFormat="1"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3" borderId="15" xfId="0" applyFont="1" applyFill="1" applyBorder="1" applyAlignment="1" applyProtection="1">
      <alignment vertical="center" wrapText="1"/>
      <protection locked="0"/>
    </xf>
    <xf numFmtId="0" fontId="9" fillId="3" borderId="16" xfId="0" applyFont="1" applyFill="1" applyBorder="1" applyAlignment="1">
      <alignment horizontal="right" vertical="center" wrapText="1"/>
    </xf>
    <xf numFmtId="0" fontId="9" fillId="3" borderId="17" xfId="0" applyFont="1" applyFill="1" applyBorder="1" applyAlignment="1" applyProtection="1">
      <alignment vertical="center"/>
    </xf>
    <xf numFmtId="0" fontId="2" fillId="0" borderId="0" xfId="0" applyFont="1" applyBorder="1" applyAlignment="1">
      <alignment vertical="center"/>
    </xf>
    <xf numFmtId="0" fontId="9" fillId="3" borderId="18" xfId="11" applyFont="1" applyFill="1" applyBorder="1" applyAlignment="1">
      <alignment horizontal="centerContinuous" vertical="center" wrapText="1"/>
    </xf>
    <xf numFmtId="0" fontId="9" fillId="3" borderId="19" xfId="11" applyFont="1" applyFill="1" applyBorder="1" applyAlignment="1">
      <alignment horizontal="right" vertical="center" wrapText="1"/>
    </xf>
    <xf numFmtId="0" fontId="9" fillId="3" borderId="20" xfId="11" applyNumberFormat="1" applyFont="1" applyFill="1" applyBorder="1" applyAlignment="1" applyProtection="1">
      <alignment horizontal="left" vertical="center"/>
    </xf>
    <xf numFmtId="0" fontId="2" fillId="0" borderId="0" xfId="11" applyBorder="1" applyAlignment="1">
      <alignment vertical="center"/>
    </xf>
    <xf numFmtId="0" fontId="8"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Continuous" wrapText="1"/>
      <protection locked="0"/>
    </xf>
    <xf numFmtId="0" fontId="8" fillId="2" borderId="18" xfId="0" applyFont="1" applyFill="1" applyBorder="1" applyAlignment="1" applyProtection="1">
      <alignment horizontal="centerContinuous" vertical="center" wrapText="1"/>
      <protection locked="0"/>
    </xf>
    <xf numFmtId="0" fontId="13" fillId="2" borderId="6" xfId="0" applyFont="1" applyFill="1" applyBorder="1" applyAlignment="1">
      <alignment horizontal="centerContinuous" wrapText="1"/>
    </xf>
    <xf numFmtId="0" fontId="13" fillId="2" borderId="2" xfId="0" applyFont="1" applyFill="1" applyBorder="1" applyAlignment="1">
      <alignment horizontal="centerContinuous" wrapText="1"/>
    </xf>
    <xf numFmtId="0" fontId="15"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3" fillId="2" borderId="21" xfId="0" applyFont="1" applyFill="1" applyBorder="1" applyAlignment="1">
      <alignment horizontal="centerContinuous" vertical="center" wrapText="1"/>
    </xf>
    <xf numFmtId="0" fontId="13" fillId="2" borderId="19" xfId="0" applyFont="1" applyFill="1" applyBorder="1" applyAlignment="1">
      <alignment horizontal="centerContinuous" vertical="center" wrapText="1"/>
    </xf>
    <xf numFmtId="0" fontId="9" fillId="3" borderId="8"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3" borderId="22" xfId="11" applyNumberFormat="1" applyFont="1" applyFill="1" applyBorder="1" applyAlignment="1" applyProtection="1">
      <alignment horizontal="left" vertical="center"/>
    </xf>
    <xf numFmtId="0" fontId="10" fillId="0" borderId="23" xfId="0" applyFont="1" applyBorder="1" applyAlignment="1" applyProtection="1">
      <alignment horizontal="center" vertical="center" textRotation="90" wrapText="1"/>
      <protection locked="0"/>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49" fontId="12" fillId="0" borderId="24" xfId="0" applyNumberFormat="1" applyFont="1" applyBorder="1" applyAlignment="1">
      <alignment horizontal="center" vertical="center" wrapText="1"/>
    </xf>
    <xf numFmtId="0" fontId="12" fillId="6" borderId="7" xfId="0" applyFont="1" applyFill="1" applyBorder="1" applyAlignment="1" applyProtection="1">
      <alignment vertical="center" wrapText="1"/>
    </xf>
    <xf numFmtId="0" fontId="9" fillId="0" borderId="25"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locked="0"/>
    </xf>
    <xf numFmtId="0" fontId="12" fillId="6" borderId="15" xfId="0" applyFont="1" applyFill="1" applyBorder="1" applyAlignment="1" applyProtection="1">
      <alignment vertical="center" wrapText="1"/>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0" fontId="9" fillId="0" borderId="29" xfId="0" applyFont="1" applyBorder="1" applyAlignment="1">
      <alignment horizontal="center" vertical="center" wrapText="1"/>
    </xf>
    <xf numFmtId="0" fontId="9" fillId="0" borderId="27"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0" fontId="3" fillId="2" borderId="30" xfId="0" applyFont="1" applyFill="1" applyBorder="1" applyAlignment="1" applyProtection="1">
      <alignment horizontal="centerContinuous" wrapText="1"/>
      <protection locked="0"/>
    </xf>
    <xf numFmtId="0" fontId="4" fillId="2" borderId="31" xfId="0" applyFont="1" applyFill="1" applyBorder="1" applyAlignment="1">
      <alignment horizontal="centerContinuous" wrapText="1"/>
    </xf>
    <xf numFmtId="0" fontId="3" fillId="2" borderId="31" xfId="0" applyFont="1" applyFill="1" applyBorder="1" applyAlignment="1">
      <alignment horizontal="centerContinuous"/>
    </xf>
    <xf numFmtId="0" fontId="4" fillId="2" borderId="32"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16" fillId="2" borderId="33"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16" fillId="2" borderId="0" xfId="0" applyFont="1" applyFill="1" applyBorder="1" applyAlignment="1">
      <alignment horizontal="centerContinuous" vertical="center"/>
    </xf>
    <xf numFmtId="0" fontId="4" fillId="2" borderId="34" xfId="0" applyFont="1" applyFill="1" applyBorder="1" applyAlignment="1">
      <alignment horizontal="centerContinuous" vertical="center" wrapText="1"/>
    </xf>
    <xf numFmtId="0" fontId="2" fillId="0" borderId="33" xfId="0" applyFont="1" applyBorder="1" applyAlignment="1">
      <alignment vertical="center"/>
    </xf>
    <xf numFmtId="0" fontId="2" fillId="0" borderId="34" xfId="0" applyFont="1" applyBorder="1" applyAlignment="1">
      <alignment vertical="center"/>
    </xf>
    <xf numFmtId="0" fontId="12" fillId="0" borderId="0" xfId="0" applyFont="1" applyFill="1" applyBorder="1" applyAlignment="1">
      <alignment horizontal="left" vertical="center" indent="1"/>
    </xf>
    <xf numFmtId="0" fontId="14" fillId="0" borderId="17" xfId="0" applyFont="1" applyFill="1" applyBorder="1" applyAlignment="1" applyProtection="1">
      <alignment horizontal="centerContinuous" vertical="center"/>
    </xf>
    <xf numFmtId="0" fontId="12" fillId="0" borderId="0" xfId="11" applyFont="1" applyFill="1" applyBorder="1" applyAlignment="1">
      <alignment horizontal="left" vertical="center"/>
    </xf>
    <xf numFmtId="0" fontId="14" fillId="0" borderId="17" xfId="11" applyNumberFormat="1" applyFont="1" applyFill="1" applyBorder="1" applyAlignment="1" applyProtection="1">
      <alignment horizontal="centerContinuous" vertical="center" wrapText="1"/>
    </xf>
    <xf numFmtId="0" fontId="2" fillId="0" borderId="17" xfId="11" applyFont="1" applyBorder="1" applyAlignment="1">
      <alignment horizontal="centerContinuous" vertical="center"/>
    </xf>
    <xf numFmtId="0" fontId="2" fillId="0" borderId="0" xfId="11" applyFont="1" applyFill="1" applyBorder="1" applyAlignment="1">
      <alignment horizontal="left" vertical="center"/>
    </xf>
    <xf numFmtId="0" fontId="14" fillId="0" borderId="12"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35" xfId="0" applyFont="1" applyBorder="1" applyAlignment="1">
      <alignment vertical="center"/>
    </xf>
    <xf numFmtId="0" fontId="2" fillId="0" borderId="17" xfId="0" applyFont="1" applyBorder="1" applyAlignment="1">
      <alignment vertical="center"/>
    </xf>
    <xf numFmtId="0" fontId="2" fillId="0" borderId="36" xfId="0" applyFont="1" applyBorder="1" applyAlignment="1">
      <alignment vertical="center"/>
    </xf>
    <xf numFmtId="0" fontId="5" fillId="0" borderId="0" xfId="0" applyFont="1" applyBorder="1" applyAlignment="1">
      <alignment vertical="center"/>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xf>
    <xf numFmtId="0" fontId="2" fillId="0" borderId="38" xfId="0" applyFont="1" applyFill="1" applyBorder="1" applyAlignment="1">
      <alignment horizontal="center" vertical="center"/>
    </xf>
    <xf numFmtId="9" fontId="2" fillId="0" borderId="38"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5" fillId="0" borderId="34" xfId="0" applyFont="1" applyBorder="1" applyAlignment="1">
      <alignment horizontal="center" vertical="center"/>
    </xf>
    <xf numFmtId="0" fontId="2" fillId="0" borderId="37" xfId="0" applyFont="1" applyFill="1" applyBorder="1" applyAlignment="1">
      <alignment horizontal="center" vertical="center"/>
    </xf>
    <xf numFmtId="9" fontId="2" fillId="0" borderId="37"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2" borderId="40" xfId="0" applyFont="1" applyFill="1" applyBorder="1" applyAlignment="1">
      <alignment vertical="center"/>
    </xf>
    <xf numFmtId="0" fontId="3" fillId="2" borderId="12" xfId="0" applyFont="1" applyFill="1" applyBorder="1" applyAlignment="1">
      <alignment horizontal="centerContinuous" vertical="center"/>
    </xf>
    <xf numFmtId="0" fontId="17" fillId="2" borderId="12" xfId="0" applyFont="1" applyFill="1" applyBorder="1" applyAlignment="1">
      <alignment horizontal="centerContinuous" vertical="center"/>
    </xf>
    <xf numFmtId="0" fontId="17" fillId="2" borderId="41" xfId="0" applyFont="1" applyFill="1" applyBorder="1" applyAlignment="1">
      <alignment horizontal="centerContinuous" vertical="center"/>
    </xf>
    <xf numFmtId="164" fontId="5" fillId="0" borderId="38" xfId="0" applyNumberFormat="1" applyFont="1" applyFill="1" applyBorder="1" applyAlignment="1">
      <alignment horizontal="center" vertical="center"/>
    </xf>
    <xf numFmtId="0" fontId="2" fillId="0" borderId="0" xfId="0" applyFont="1"/>
    <xf numFmtId="0" fontId="19" fillId="0" borderId="0" xfId="0" applyFont="1" applyAlignment="1">
      <alignment horizontal="centerContinuous" vertical="center"/>
    </xf>
    <xf numFmtId="0" fontId="0" fillId="0" borderId="0" xfId="0" applyAlignment="1">
      <alignment horizontal="centerContinuous" vertical="center"/>
    </xf>
    <xf numFmtId="0" fontId="0" fillId="0" borderId="42" xfId="0"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43" xfId="0" applyFont="1" applyBorder="1" applyAlignment="1">
      <alignment horizontal="center" vertical="center" wrapText="1"/>
    </xf>
    <xf numFmtId="0" fontId="26" fillId="0" borderId="5"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5" xfId="0" applyFont="1" applyFill="1" applyBorder="1" applyAlignment="1">
      <alignment horizontal="center" vertical="center" wrapText="1"/>
    </xf>
    <xf numFmtId="14" fontId="0" fillId="0" borderId="0" xfId="0" applyNumberFormat="1" applyAlignment="1">
      <alignment horizontal="center" vertical="center"/>
    </xf>
    <xf numFmtId="0" fontId="2" fillId="0" borderId="0" xfId="7" applyFont="1"/>
    <xf numFmtId="0" fontId="2" fillId="0" borderId="0" xfId="7"/>
    <xf numFmtId="0" fontId="27" fillId="0" borderId="0" xfId="7" applyFont="1"/>
    <xf numFmtId="0" fontId="12" fillId="0" borderId="0" xfId="7" applyFont="1" applyFill="1" applyBorder="1"/>
    <xf numFmtId="0" fontId="5" fillId="0" borderId="0" xfId="7" applyFont="1"/>
    <xf numFmtId="0" fontId="9" fillId="6" borderId="0" xfId="0" applyFont="1" applyFill="1" applyAlignment="1">
      <alignment horizontal="left" vertical="center"/>
    </xf>
    <xf numFmtId="0" fontId="12" fillId="6" borderId="0" xfId="0" applyFont="1" applyFill="1" applyAlignment="1">
      <alignment vertical="center" wrapText="1"/>
    </xf>
    <xf numFmtId="0" fontId="0" fillId="0" borderId="0" xfId="0" applyAlignment="1">
      <alignment horizontal="centerContinuous"/>
    </xf>
    <xf numFmtId="49" fontId="12" fillId="0" borderId="44"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Fill="1" applyBorder="1" applyAlignment="1" applyProtection="1">
      <alignment horizontal="center" vertical="center" wrapText="1"/>
      <protection locked="0"/>
    </xf>
    <xf numFmtId="12" fontId="9" fillId="0" borderId="45" xfId="0" applyNumberFormat="1" applyFont="1" applyFill="1" applyBorder="1" applyAlignment="1" applyProtection="1">
      <alignment horizontal="center" vertical="center" wrapText="1"/>
      <protection locked="0"/>
    </xf>
    <xf numFmtId="0" fontId="12" fillId="6" borderId="46" xfId="0" applyFont="1" applyFill="1" applyBorder="1" applyAlignment="1" applyProtection="1">
      <alignment horizontal="left" vertical="center" wrapText="1"/>
    </xf>
    <xf numFmtId="164" fontId="0" fillId="0" borderId="0" xfId="0" applyNumberFormat="1" applyAlignment="1">
      <alignment horizontal="center" vertical="center"/>
    </xf>
    <xf numFmtId="0" fontId="12" fillId="0" borderId="12" xfId="0" applyFont="1" applyBorder="1" applyAlignment="1">
      <alignment vertical="center"/>
    </xf>
    <xf numFmtId="0" fontId="11" fillId="6" borderId="47" xfId="0" applyFont="1" applyFill="1" applyBorder="1" applyAlignment="1">
      <alignment vertical="center"/>
    </xf>
    <xf numFmtId="0" fontId="12" fillId="6" borderId="48" xfId="0" applyFont="1" applyFill="1" applyBorder="1" applyAlignment="1">
      <alignment vertical="center"/>
    </xf>
    <xf numFmtId="0" fontId="2" fillId="6" borderId="48" xfId="0" applyFont="1" applyFill="1" applyBorder="1" applyAlignment="1">
      <alignment vertical="center"/>
    </xf>
    <xf numFmtId="0" fontId="2" fillId="6" borderId="39" xfId="0" applyFont="1" applyFill="1" applyBorder="1" applyAlignment="1">
      <alignment vertical="center"/>
    </xf>
    <xf numFmtId="0" fontId="5" fillId="6" borderId="37"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9" xfId="0" applyFont="1" applyFill="1" applyBorder="1" applyAlignment="1">
      <alignment horizontal="center" vertical="center"/>
    </xf>
    <xf numFmtId="0" fontId="2" fillId="0" borderId="0" xfId="0" applyFont="1" applyBorder="1"/>
    <xf numFmtId="0" fontId="2" fillId="0" borderId="34" xfId="0" applyFont="1" applyBorder="1"/>
    <xf numFmtId="0" fontId="12" fillId="0" borderId="40" xfId="0" applyFont="1" applyBorder="1" applyAlignment="1">
      <alignment vertical="center"/>
    </xf>
    <xf numFmtId="0" fontId="12" fillId="0" borderId="41" xfId="0" applyFont="1" applyBorder="1" applyAlignment="1">
      <alignment vertical="center"/>
    </xf>
    <xf numFmtId="0" fontId="2" fillId="0" borderId="33" xfId="0" applyFont="1" applyBorder="1"/>
    <xf numFmtId="0" fontId="28" fillId="7" borderId="0" xfId="0" applyFont="1" applyFill="1" applyBorder="1" applyAlignment="1">
      <alignment vertical="center"/>
    </xf>
    <xf numFmtId="0" fontId="2" fillId="7" borderId="0" xfId="0" applyFont="1" applyFill="1" applyBorder="1" applyAlignment="1">
      <alignment vertical="center"/>
    </xf>
    <xf numFmtId="0" fontId="29" fillId="8" borderId="0" xfId="0" applyFont="1" applyFill="1" applyBorder="1" applyAlignment="1">
      <alignment vertical="center"/>
    </xf>
    <xf numFmtId="0" fontId="2" fillId="8" borderId="0" xfId="0" applyFont="1" applyFill="1" applyBorder="1" applyAlignment="1">
      <alignment vertical="center"/>
    </xf>
    <xf numFmtId="14"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6" borderId="40" xfId="0" applyFont="1" applyFill="1" applyBorder="1" applyAlignment="1">
      <alignment vertical="center"/>
    </xf>
    <xf numFmtId="0" fontId="6" fillId="6" borderId="12" xfId="0" applyFont="1" applyFill="1" applyBorder="1" applyAlignment="1">
      <alignment horizontal="centerContinuous" vertical="center"/>
    </xf>
    <xf numFmtId="0" fontId="6" fillId="6" borderId="41" xfId="0" applyFont="1" applyFill="1" applyBorder="1" applyAlignment="1">
      <alignment horizontal="centerContinuous" vertical="center"/>
    </xf>
    <xf numFmtId="0" fontId="31" fillId="11" borderId="0" xfId="0" applyFont="1" applyFill="1" applyAlignment="1">
      <alignment horizontal="center" vertical="center" wrapText="1"/>
    </xf>
    <xf numFmtId="0" fontId="33" fillId="11" borderId="1" xfId="7" applyFont="1" applyFill="1" applyBorder="1" applyAlignment="1">
      <alignment horizontal="centerContinuous"/>
    </xf>
    <xf numFmtId="0" fontId="34" fillId="11" borderId="2" xfId="0" applyFont="1" applyFill="1" applyBorder="1" applyAlignment="1">
      <alignment horizontal="centerContinuous"/>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3" fillId="11" borderId="18" xfId="7" applyFont="1" applyFill="1" applyBorder="1" applyAlignment="1">
      <alignment horizontal="centerContinuous"/>
    </xf>
    <xf numFmtId="0" fontId="34" fillId="11" borderId="19" xfId="0" applyFont="1" applyFill="1" applyBorder="1" applyAlignment="1">
      <alignment horizontal="centerContinuous"/>
    </xf>
    <xf numFmtId="0" fontId="34" fillId="0" borderId="0" xfId="0" applyFont="1" applyAlignment="1">
      <alignment horizontal="center" vertical="center"/>
    </xf>
    <xf numFmtId="0" fontId="37" fillId="0" borderId="0" xfId="7" applyFont="1"/>
    <xf numFmtId="0" fontId="34" fillId="0" borderId="0" xfId="7" applyFont="1"/>
    <xf numFmtId="0" fontId="36" fillId="0" borderId="0" xfId="7" applyFont="1"/>
    <xf numFmtId="0" fontId="35" fillId="9" borderId="51" xfId="0" applyFont="1" applyFill="1" applyBorder="1" applyAlignment="1">
      <alignment horizontal="center" vertical="center" wrapText="1"/>
    </xf>
    <xf numFmtId="0" fontId="35" fillId="9" borderId="23" xfId="0" applyFont="1" applyFill="1" applyBorder="1" applyAlignment="1">
      <alignment horizontal="center" vertical="center" wrapText="1"/>
    </xf>
    <xf numFmtId="0" fontId="35" fillId="9" borderId="52" xfId="0" applyFont="1" applyFill="1" applyBorder="1" applyAlignment="1">
      <alignment horizontal="center" vertical="center" wrapText="1"/>
    </xf>
    <xf numFmtId="0" fontId="35" fillId="9" borderId="53"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12" borderId="57" xfId="0" applyFont="1" applyFill="1" applyBorder="1"/>
    <xf numFmtId="0" fontId="39" fillId="12" borderId="31"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12" borderId="58"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4" fillId="12" borderId="45" xfId="0" applyFont="1" applyFill="1" applyBorder="1"/>
    <xf numFmtId="0" fontId="39" fillId="12" borderId="21"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8" xfId="0" applyFont="1" applyBorder="1" applyAlignment="1">
      <alignment horizontal="center" vertical="center" wrapText="1"/>
    </xf>
    <xf numFmtId="0" fontId="34" fillId="0" borderId="53" xfId="0" applyFont="1" applyBorder="1" applyAlignment="1">
      <alignment horizontal="center" vertical="center" wrapText="1"/>
    </xf>
    <xf numFmtId="0" fontId="40" fillId="0" borderId="0" xfId="12" applyFont="1"/>
    <xf numFmtId="0" fontId="32" fillId="10" borderId="3" xfId="0" applyFont="1" applyFill="1" applyBorder="1" applyAlignment="1">
      <alignment horizontal="center" vertical="center"/>
    </xf>
    <xf numFmtId="0" fontId="32" fillId="10" borderId="28" xfId="0" applyFont="1" applyFill="1" applyBorder="1" applyAlignment="1">
      <alignment horizontal="center" vertical="center"/>
    </xf>
    <xf numFmtId="0" fontId="32" fillId="10" borderId="4" xfId="0" applyFont="1" applyFill="1" applyBorder="1" applyAlignment="1">
      <alignment horizontal="center" vertical="center"/>
    </xf>
    <xf numFmtId="0" fontId="35" fillId="10" borderId="3"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cellXfs>
  <cellStyles count="13">
    <cellStyle name="Hyperlink" xfId="12" builtinId="8"/>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DHHS Record Review Tool" xfId="11"/>
  </cellStyles>
  <dxfs count="13">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10</xdr:col>
      <xdr:colOff>581025</xdr:colOff>
      <xdr:row>43</xdr:row>
      <xdr:rowOff>0</xdr:rowOff>
    </xdr:to>
    <xdr:sp macro="" textlink="">
      <xdr:nvSpPr>
        <xdr:cNvPr id="2" name="TextBox 1"/>
        <xdr:cNvSpPr txBox="1"/>
      </xdr:nvSpPr>
      <xdr:spPr>
        <a:xfrm>
          <a:off x="19050" y="38099"/>
          <a:ext cx="6657975" cy="6924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marL="0" marR="0" lvl="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Joint Communication Bulletin (JCB)</a:t>
          </a:r>
          <a:r>
            <a:rPr lang="en-US" sz="1100" baseline="0">
              <a:solidFill>
                <a:schemeClr val="dk1"/>
              </a:solidFill>
              <a:effectLst/>
              <a:latin typeface="+mn-lt"/>
              <a:ea typeface="+mn-ea"/>
              <a:cs typeface="+mn-cs"/>
            </a:rPr>
            <a:t> #254 (June 16, 2017).</a:t>
          </a:r>
          <a:endParaRPr lang="en-US">
            <a:effectLst/>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bg1">
                  <a:lumMod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Instructions, Review Tool Guidelines, Overall Summary, and Data Extraction worksheets.</a:t>
          </a:r>
        </a:p>
        <a:p>
          <a:pPr lvl="0" algn="just"/>
          <a:r>
            <a:rPr lang="en-US" sz="1100" b="1">
              <a:solidFill>
                <a:schemeClr val="accent4">
                  <a:lumMod val="25000"/>
                </a:schemeClr>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cap="all" spc="0">
              <a:ln w="3175" cmpd="sng">
                <a:solidFill>
                  <a:sysClr val="windowText" lastClr="000000"/>
                </a:solidFill>
                <a:prstDash val="solid"/>
              </a:ln>
              <a:solidFill>
                <a:srgbClr val="FFFF00"/>
              </a:solidFill>
              <a:effectLst>
                <a:reflection blurRad="12700" stA="28000" endPos="45000" dist="1000" dir="5400000" sy="-100000" algn="bl" rotWithShape="0"/>
              </a:effectLst>
              <a:latin typeface="+mn-lt"/>
              <a:ea typeface="+mn-ea"/>
              <a:cs typeface="+mn-cs"/>
            </a:rPr>
            <a:t>Yellow</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New Unlicensed</a:t>
          </a:r>
          <a:r>
            <a:rPr lang="en-US" sz="1100" b="0" baseline="0">
              <a:solidFill>
                <a:schemeClr val="dk1"/>
              </a:solidFill>
              <a:effectLst/>
              <a:latin typeface="+mn-lt"/>
              <a:ea typeface="+mn-ea"/>
              <a:cs typeface="+mn-cs"/>
            </a:rPr>
            <a:t> Site Review Tool</a:t>
          </a:r>
          <a:r>
            <a:rPr lang="en-US" sz="1100">
              <a:solidFill>
                <a:schemeClr val="dk1"/>
              </a:solidFill>
              <a:effectLst/>
              <a:latin typeface="+mn-lt"/>
              <a:ea typeface="+mn-ea"/>
              <a:cs typeface="+mn-cs"/>
            </a:rPr>
            <a:t>.</a:t>
          </a:r>
        </a:p>
        <a:p>
          <a:pPr lvl="0"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Guidelines:</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contains the guidelines for the New Unlicensed Site review tool.  The guidelines is embedded in a single PDF file.  To open the guidelines in PDF, double click the PDF icon.</a:t>
          </a:r>
        </a:p>
        <a:p>
          <a:pPr lvl="0" algn="just"/>
          <a:endParaRPr lang="en-US" sz="1100">
            <a:solidFill>
              <a:schemeClr val="dk1"/>
            </a:solidFill>
            <a:effectLst/>
            <a:latin typeface="+mn-lt"/>
            <a:ea typeface="+mn-ea"/>
            <a:cs typeface="+mn-cs"/>
          </a:endParaRPr>
        </a:p>
        <a:p>
          <a:pPr lvl="0" algn="just"/>
          <a:r>
            <a:rPr lang="en-US" sz="1100" b="1">
              <a:solidFill>
                <a:schemeClr val="accent4">
                  <a:lumMod val="25000"/>
                </a:schemeClr>
              </a:solidFill>
              <a:effectLst/>
              <a:latin typeface="+mn-lt"/>
              <a:ea typeface="+mn-ea"/>
              <a:cs typeface="+mn-cs"/>
            </a:rPr>
            <a:t>Workbook Set-up sheet: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the tool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Overall Summary, and the Data Extraction worksheet).  If changes to this information are needed after the information is entered, simply update the workbook set-up sheet, and the information will be automatically updated throughout the workbook.</a:t>
          </a:r>
        </a:p>
        <a:p>
          <a:pPr algn="just"/>
          <a:r>
            <a:rPr lang="en-US" sz="110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ln>
                <a:solidFill>
                  <a:sysClr val="windowText" lastClr="000000"/>
                </a:solidFill>
              </a:ln>
              <a:solidFill>
                <a:schemeClr val="accent1"/>
              </a:solidFill>
              <a:effectLst/>
              <a:latin typeface="+mn-lt"/>
              <a:ea typeface="+mn-ea"/>
              <a:cs typeface="+mn-cs"/>
            </a:rPr>
            <a:t>New Unlicensed Site Review Tool:</a:t>
          </a:r>
          <a:r>
            <a:rPr lang="en-US" sz="1100" b="1">
              <a:solidFill>
                <a:schemeClr val="accent5">
                  <a:lumMod val="75000"/>
                </a:schemeClr>
              </a:solidFill>
              <a:effectLst/>
              <a:latin typeface="+mn-lt"/>
              <a:ea typeface="+mn-ea"/>
              <a:cs typeface="+mn-cs"/>
            </a:rPr>
            <a:t>  </a:t>
          </a:r>
          <a:r>
            <a:rPr lang="en-US" sz="1100">
              <a:solidFill>
                <a:schemeClr val="dk1"/>
              </a:solidFill>
              <a:effectLst/>
              <a:latin typeface="+mn-lt"/>
              <a:ea typeface="+mn-ea"/>
              <a:cs typeface="+mn-cs"/>
            </a:rPr>
            <a:t>Items on the New Unlicensed</a:t>
          </a:r>
          <a:r>
            <a:rPr lang="en-US" sz="1100" baseline="0">
              <a:solidFill>
                <a:schemeClr val="dk1"/>
              </a:solidFill>
              <a:effectLst/>
              <a:latin typeface="+mn-lt"/>
              <a:ea typeface="+mn-ea"/>
              <a:cs typeface="+mn-cs"/>
            </a:rPr>
            <a:t> Site Review Tool </a:t>
          </a:r>
          <a:r>
            <a:rPr lang="en-US" sz="1100">
              <a:solidFill>
                <a:schemeClr val="dk1"/>
              </a:solidFill>
              <a:effectLst/>
              <a:latin typeface="+mn-lt"/>
              <a:ea typeface="+mn-ea"/>
              <a:cs typeface="+mn-cs"/>
            </a:rPr>
            <a:t>are</a:t>
          </a:r>
          <a:r>
            <a:rPr lang="en-US" sz="1100" baseline="0">
              <a:solidFill>
                <a:schemeClr val="dk1"/>
              </a:solidFill>
              <a:effectLst/>
              <a:latin typeface="+mn-lt"/>
              <a:ea typeface="+mn-ea"/>
              <a:cs typeface="+mn-cs"/>
            </a:rPr>
            <a:t> reviewed once for the office being reviewed and contain one column for results.</a:t>
          </a:r>
          <a:endParaRPr lang="en-US">
            <a:effectLst/>
          </a:endParaRP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Not Met</a:t>
          </a:r>
          <a:r>
            <a:rPr lang="en-US" sz="1100" b="0">
              <a:solidFill>
                <a:sysClr val="windowText" lastClr="000000"/>
              </a:solidFill>
              <a:effectLst/>
              <a:latin typeface="+mn-lt"/>
              <a:ea typeface="+mn-ea"/>
              <a:cs typeface="+mn-cs"/>
            </a:rPr>
            <a:t>"</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rgbClr val="FF0000"/>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rgbClr val="FF0000"/>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this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review tool is designed to document results for items reviewed and individual records sampled.  They do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p>
        <a:p>
          <a:pPr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Overall Summary:</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lvl="0" algn="just"/>
          <a:endParaRPr lang="en-US" sz="1100">
            <a:solidFill>
              <a:schemeClr val="dk1"/>
            </a:solidFill>
            <a:effectLst/>
            <a:latin typeface="+mn-lt"/>
            <a:ea typeface="+mn-ea"/>
            <a:cs typeface="+mn-cs"/>
          </a:endParaRPr>
        </a:p>
        <a:p>
          <a:pPr algn="just"/>
          <a:r>
            <a:rPr lang="en-US" sz="1100" b="1">
              <a:solidFill>
                <a:schemeClr val="bg1">
                  <a:lumMod val="50000"/>
                </a:schemeClr>
              </a:solidFill>
              <a:effectLst/>
              <a:latin typeface="+mn-lt"/>
              <a:ea typeface="+mn-ea"/>
              <a:cs typeface="+mn-cs"/>
            </a:rPr>
            <a:t>Data Extraction:</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1828800</xdr:colOff>
          <xdr:row>2</xdr:row>
          <xdr:rowOff>28575</xdr:rowOff>
        </xdr:from>
        <xdr:to>
          <xdr:col>0</xdr:col>
          <xdr:colOff>2695575</xdr:colOff>
          <xdr:row>2</xdr:row>
          <xdr:rowOff>714375</xdr:rowOff>
        </xdr:to>
        <xdr:sp macro="" textlink="">
          <xdr:nvSpPr>
            <xdr:cNvPr id="36874" name="Object 10" hidden="1">
              <a:extLst>
                <a:ext uri="{63B3BB69-23CF-44E3-9099-C40C66FF867C}">
                  <a14:compatExt spid="_x0000_s368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219075</xdr:colOff>
      <xdr:row>2</xdr:row>
      <xdr:rowOff>266699</xdr:rowOff>
    </xdr:from>
    <xdr:to>
      <xdr:col>1</xdr:col>
      <xdr:colOff>1323975</xdr:colOff>
      <xdr:row>2</xdr:row>
      <xdr:rowOff>466724</xdr:rowOff>
    </xdr:to>
    <xdr:sp macro="" textlink="">
      <xdr:nvSpPr>
        <xdr:cNvPr id="3" name="Left Arrow 2"/>
        <xdr:cNvSpPr/>
      </xdr:nvSpPr>
      <xdr:spPr>
        <a:xfrm>
          <a:off x="2933700" y="704849"/>
          <a:ext cx="1104900" cy="2000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89"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twoCellAnchor>
    <xdr:from>
      <xdr:col>2</xdr:col>
      <xdr:colOff>219075</xdr:colOff>
      <xdr:row>17</xdr:row>
      <xdr:rowOff>104775</xdr:rowOff>
    </xdr:from>
    <xdr:to>
      <xdr:col>7</xdr:col>
      <xdr:colOff>504825</xdr:colOff>
      <xdr:row>20</xdr:row>
      <xdr:rowOff>133350</xdr:rowOff>
    </xdr:to>
    <xdr:sp macro="" textlink="">
      <xdr:nvSpPr>
        <xdr:cNvPr id="5" name="Left Arrow Callout 4"/>
        <xdr:cNvSpPr/>
      </xdr:nvSpPr>
      <xdr:spPr>
        <a:xfrm>
          <a:off x="10467975" y="10915650"/>
          <a:ext cx="3238500" cy="771525"/>
        </a:xfrm>
        <a:prstGeom prst="leftArrowCallout">
          <a:avLst>
            <a:gd name="adj1" fmla="val 25000"/>
            <a:gd name="adj2" fmla="val 25000"/>
            <a:gd name="adj3" fmla="val 25000"/>
            <a:gd name="adj4" fmla="val 8677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This information is not linked to anything else in the workbook.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447675</xdr:colOff>
      <xdr:row>1</xdr:row>
      <xdr:rowOff>371475</xdr:rowOff>
    </xdr:to>
    <xdr:pic>
      <xdr:nvPicPr>
        <xdr:cNvPr id="38913"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37"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11</xdr:row>
      <xdr:rowOff>95250</xdr:rowOff>
    </xdr:from>
    <xdr:to>
      <xdr:col>9</xdr:col>
      <xdr:colOff>1038225</xdr:colOff>
      <xdr:row>14</xdr:row>
      <xdr:rowOff>114300</xdr:rowOff>
    </xdr:to>
    <xdr:sp macro="" textlink="">
      <xdr:nvSpPr>
        <xdr:cNvPr id="2" name="TextBox 1"/>
        <xdr:cNvSpPr txBox="1"/>
      </xdr:nvSpPr>
      <xdr:spPr>
        <a:xfrm>
          <a:off x="4648200" y="2514600"/>
          <a:ext cx="8477250" cy="50482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sschwartz/AppData/Local/Microsoft/Windows/Temporary%20Internet%20Files/Content.Outlook/DEZNI3OX/DHHS%20Review%20Tools%20for%20Providers%208-23-13%20Tes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Frequency - Licensed Surveys"/>
      <sheetName val="Workbook Set-up"/>
      <sheetName val="Data Validation"/>
      <sheetName val="Rights Notification Review Tool"/>
      <sheetName val="Record Review Tool"/>
      <sheetName val="Personnel Review Tool"/>
      <sheetName val="Medication Review Tool"/>
      <sheetName val="Medication Review"/>
      <sheetName val="Health, Safety, Compliance Tool"/>
      <sheetName val="AFL Health &amp; Safety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OVERALL SUMMARY"/>
      <sheetName val="Individual Records List"/>
      <sheetName val="Personnel List"/>
      <sheetName val="Post-Payment Review List"/>
      <sheetName val="Data Extraction"/>
    </sheetNames>
    <sheetDataSet>
      <sheetData sheetId="0"/>
      <sheetData sheetId="1"/>
      <sheetData sheetId="2">
        <row r="4">
          <cell r="A4" t="str">
            <v>.1100 Partial hospitalization-Individuals-Acute MI</v>
          </cell>
        </row>
        <row r="5">
          <cell r="A5" t="str">
            <v xml:space="preserve">.1200 Psychosocial Rehab-Individuals-SPMI </v>
          </cell>
        </row>
        <row r="6">
          <cell r="A6" t="str">
            <v>.1300 Residential treatment-Minors—Level II</v>
          </cell>
        </row>
        <row r="7">
          <cell r="A7" t="str">
            <v>.1400 Day treatment-Minors-MI</v>
          </cell>
        </row>
        <row r="8">
          <cell r="A8" t="str">
            <v>.1700 Residential Tx Staff Secure-Minors-Level III</v>
          </cell>
        </row>
        <row r="9">
          <cell r="A9" t="str">
            <v>.1800 Intensive Residential Tx-Minors-Level IV</v>
          </cell>
        </row>
        <row r="10">
          <cell r="A10" t="str">
            <v xml:space="preserve">.1900 PRTF – PRTF-Minors  </v>
          </cell>
        </row>
        <row r="11">
          <cell r="A11" t="str">
            <v>.2100 Specialized community residential for individuals with developmental disabilities</v>
          </cell>
        </row>
        <row r="12">
          <cell r="A12" t="str">
            <v>.2200 Before/after school &amp; summer-Minors-IDD</v>
          </cell>
        </row>
        <row r="13">
          <cell r="A13" t="str">
            <v>.2300 ADVP-IDD</v>
          </cell>
        </row>
        <row r="14">
          <cell r="A14" t="str">
            <v>.2400 Day Services for children-IDD</v>
          </cell>
        </row>
        <row r="15">
          <cell r="A15" t="str">
            <v>.3100 Non-hospital med detox</v>
          </cell>
        </row>
        <row r="16">
          <cell r="A16" t="str">
            <v>.3200 Social setting detox-SA</v>
          </cell>
        </row>
        <row r="17">
          <cell r="A17" t="str">
            <v>.3300 Outpatient detoxification-SA</v>
          </cell>
        </row>
        <row r="18">
          <cell r="A18" t="str">
            <v>.3400 Residential treatment-SA</v>
          </cell>
        </row>
        <row r="19">
          <cell r="A19" t="str">
            <v>.3500 Outpatient-Individuals with SA</v>
          </cell>
        </row>
        <row r="20">
          <cell r="A20" t="str">
            <v>.3600 Outpatient narcotic addiction treatment</v>
          </cell>
        </row>
        <row r="21">
          <cell r="A21" t="str">
            <v>.3700 Day treatment-Adults-SA</v>
          </cell>
        </row>
        <row r="22">
          <cell r="A22" t="str">
            <v>.4100 Therapeutic res-Adults/Child</v>
          </cell>
        </row>
        <row r="23">
          <cell r="A23" t="str">
            <v>.4300 Therapeutic Community-Adults-SA</v>
          </cell>
        </row>
        <row r="24">
          <cell r="A24" t="str">
            <v>.4400 SAIOP</v>
          </cell>
        </row>
        <row r="25">
          <cell r="A25" t="str">
            <v>.4500 SACOT</v>
          </cell>
        </row>
        <row r="26">
          <cell r="A26" t="str">
            <v>.5000 Facility based crisis-All disability groups</v>
          </cell>
        </row>
        <row r="27">
          <cell r="A27" t="str">
            <v xml:space="preserve">.5100 Community respite-All disability  </v>
          </cell>
        </row>
        <row r="28">
          <cell r="A28" t="str">
            <v>.5200 Residential camps-Minors</v>
          </cell>
        </row>
        <row r="29">
          <cell r="A29" t="str">
            <v>.5400 Day activity-All disability</v>
          </cell>
        </row>
        <row r="30">
          <cell r="A30" t="str">
            <v>.5500 Sheltered Workshops-All disability</v>
          </cell>
        </row>
        <row r="31">
          <cell r="A31" t="str">
            <v>.5600A Group homes-Adults-MI</v>
          </cell>
        </row>
        <row r="32">
          <cell r="A32" t="str">
            <v>.5600B Group homes-Minors-IDD</v>
          </cell>
        </row>
        <row r="33">
          <cell r="A33" t="str">
            <v>.5600C Group homes-Adults-IDD</v>
          </cell>
        </row>
        <row r="34">
          <cell r="A34" t="str">
            <v xml:space="preserve">.5600D Group homes-Minors-SA  </v>
          </cell>
        </row>
        <row r="35">
          <cell r="A35" t="str">
            <v>.5600E Adult Halfway House-SA</v>
          </cell>
        </row>
        <row r="36">
          <cell r="A36" t="str">
            <v>.5600F Alternative family living</v>
          </cell>
        </row>
      </sheetData>
      <sheetData sheetId="3"/>
      <sheetData sheetId="4">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cdma.s3.amazonaws.com/s3fs-public/documents/files/8L.pdf" TargetMode="External"/><Relationship Id="rId13" Type="http://schemas.openxmlformats.org/officeDocument/2006/relationships/hyperlink" Target="https://ncdma.s3.amazonaws.com/s3fs-public/documents/files/8A-2.pdf" TargetMode="External"/><Relationship Id="rId18" Type="http://schemas.openxmlformats.org/officeDocument/2006/relationships/image" Target="../media/image1.emf"/><Relationship Id="rId3" Type="http://schemas.openxmlformats.org/officeDocument/2006/relationships/hyperlink" Target="https://ncdma.s3.amazonaws.com/s3fs-public/documents/files/8D1.pdf" TargetMode="External"/><Relationship Id="rId7" Type="http://schemas.openxmlformats.org/officeDocument/2006/relationships/hyperlink" Target="https://ncdma.s3.amazonaws.com/s3fs-public/documents/files/8j.pdf" TargetMode="External"/><Relationship Id="rId12" Type="http://schemas.openxmlformats.org/officeDocument/2006/relationships/hyperlink" Target="https://ncdma.s3.amazonaws.com/s3fs-public/documents/files/8A-1_2.pdf" TargetMode="External"/><Relationship Id="rId17" Type="http://schemas.openxmlformats.org/officeDocument/2006/relationships/oleObject" Target="../embeddings/oleObject1.bin"/><Relationship Id="rId2" Type="http://schemas.openxmlformats.org/officeDocument/2006/relationships/hyperlink" Target="https://ncdma.s3.amazonaws.com/s3fs-public/documents/files/8C.pdf" TargetMode="External"/><Relationship Id="rId16" Type="http://schemas.openxmlformats.org/officeDocument/2006/relationships/vmlDrawing" Target="../drawings/vmlDrawing1.vml"/><Relationship Id="rId1" Type="http://schemas.openxmlformats.org/officeDocument/2006/relationships/hyperlink" Target="https://ncdma.s3.amazonaws.com/s3fs-public/documents/files/8B.pdf" TargetMode="External"/><Relationship Id="rId6" Type="http://schemas.openxmlformats.org/officeDocument/2006/relationships/hyperlink" Target="https://ncdma.s3.amazonaws.com/s3fs-public/documents/files/8i.pdf" TargetMode="External"/><Relationship Id="rId11" Type="http://schemas.openxmlformats.org/officeDocument/2006/relationships/hyperlink" Target="https://ncdma.s3.amazonaws.com/s3fs-public/documents/files/8A_1.pdf" TargetMode="External"/><Relationship Id="rId5" Type="http://schemas.openxmlformats.org/officeDocument/2006/relationships/hyperlink" Target="https://ncdma.s3.amazonaws.com/s3fs-public/documents/files/8E.pdf" TargetMode="External"/><Relationship Id="rId15" Type="http://schemas.openxmlformats.org/officeDocument/2006/relationships/drawing" Target="../drawings/drawing2.xml"/><Relationship Id="rId10" Type="http://schemas.openxmlformats.org/officeDocument/2006/relationships/hyperlink" Target="https://ncdma.s3.amazonaws.com/s3fs-public/documents/files/8P.pdf" TargetMode="External"/><Relationship Id="rId4" Type="http://schemas.openxmlformats.org/officeDocument/2006/relationships/hyperlink" Target="https://ncdma.s3.amazonaws.com/s3fs-public/documents/files/8D2.pdf" TargetMode="External"/><Relationship Id="rId9" Type="http://schemas.openxmlformats.org/officeDocument/2006/relationships/hyperlink" Target="https://ncdma.s3.amazonaws.com/s3fs-public/documents/files/8-O.pdf"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 sqref="L1"/>
    </sheetView>
  </sheetViews>
  <sheetFormatPr defaultRowHeight="12.75"/>
  <cols>
    <col min="1" max="16384" width="9.140625" style="112"/>
  </cols>
  <sheetData/>
  <sheetProtection sheet="1" objects="1" scenarios="1"/>
  <printOptions horizontalCentered="1"/>
  <pageMargins left="0.3" right="0.3" top="0.5" bottom="0.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sqref="A1:D1"/>
    </sheetView>
  </sheetViews>
  <sheetFormatPr defaultRowHeight="12.75"/>
  <cols>
    <col min="1" max="1" width="40.7109375" customWidth="1"/>
    <col min="2" max="3" width="23.7109375" customWidth="1"/>
    <col min="4" max="4" width="48.7109375" customWidth="1"/>
  </cols>
  <sheetData>
    <row r="1" spans="1:7" ht="21.75" customHeight="1" thickBot="1">
      <c r="A1" s="201" t="s">
        <v>159</v>
      </c>
      <c r="B1" s="202"/>
      <c r="C1" s="202"/>
      <c r="D1" s="203"/>
      <c r="E1" s="137"/>
      <c r="F1" s="137"/>
      <c r="G1" s="137"/>
    </row>
    <row r="2" spans="1:7" ht="12.75" customHeight="1"/>
    <row r="3" spans="1:7" ht="57.95" customHeight="1">
      <c r="C3" s="167" t="s">
        <v>109</v>
      </c>
    </row>
    <row r="4" spans="1:7" ht="13.5" thickBot="1"/>
    <row r="5" spans="1:7" s="172" customFormat="1" ht="15.75" thickBot="1">
      <c r="A5" s="204" t="s">
        <v>133</v>
      </c>
      <c r="B5" s="205"/>
      <c r="C5" s="205"/>
      <c r="D5" s="206"/>
    </row>
    <row r="6" spans="1:7" s="172" customFormat="1" ht="13.5" thickBot="1"/>
    <row r="7" spans="1:7" s="172" customFormat="1" ht="15.75" thickBot="1">
      <c r="A7" s="179" t="s">
        <v>134</v>
      </c>
      <c r="B7" s="180" t="s">
        <v>135</v>
      </c>
      <c r="C7" s="181" t="s">
        <v>113</v>
      </c>
      <c r="D7" s="182" t="s">
        <v>114</v>
      </c>
    </row>
    <row r="8" spans="1:7" s="172" customFormat="1" ht="51">
      <c r="A8" s="183" t="s">
        <v>136</v>
      </c>
      <c r="B8" s="183" t="s">
        <v>155</v>
      </c>
      <c r="C8" s="184" t="s">
        <v>137</v>
      </c>
      <c r="D8" s="185" t="s">
        <v>138</v>
      </c>
    </row>
    <row r="9" spans="1:7" s="172" customFormat="1" ht="25.5">
      <c r="A9" s="186" t="s">
        <v>139</v>
      </c>
      <c r="B9" s="186" t="s">
        <v>156</v>
      </c>
      <c r="C9" s="187" t="s">
        <v>110</v>
      </c>
      <c r="D9" s="188" t="s">
        <v>140</v>
      </c>
    </row>
    <row r="10" spans="1:7" s="172" customFormat="1" ht="38.25">
      <c r="A10" s="186" t="s">
        <v>141</v>
      </c>
      <c r="B10" s="186" t="s">
        <v>157</v>
      </c>
      <c r="C10" s="187" t="s">
        <v>111</v>
      </c>
      <c r="D10" s="188" t="s">
        <v>142</v>
      </c>
    </row>
    <row r="11" spans="1:7" s="172" customFormat="1" ht="38.25">
      <c r="A11" s="186" t="s">
        <v>143</v>
      </c>
      <c r="B11" s="186" t="s">
        <v>144</v>
      </c>
      <c r="C11" s="187" t="s">
        <v>111</v>
      </c>
      <c r="D11" s="188" t="s">
        <v>142</v>
      </c>
    </row>
    <row r="12" spans="1:7" s="172" customFormat="1" ht="25.5">
      <c r="A12" s="186" t="s">
        <v>145</v>
      </c>
      <c r="B12" s="186" t="s">
        <v>112</v>
      </c>
      <c r="C12" s="187" t="s">
        <v>112</v>
      </c>
      <c r="D12" s="188" t="s">
        <v>115</v>
      </c>
    </row>
    <row r="13" spans="1:7" s="172" customFormat="1" ht="51">
      <c r="A13" s="186" t="s">
        <v>146</v>
      </c>
      <c r="B13" s="186" t="s">
        <v>147</v>
      </c>
      <c r="C13" s="187" t="s">
        <v>137</v>
      </c>
      <c r="D13" s="188" t="s">
        <v>148</v>
      </c>
    </row>
    <row r="14" spans="1:7" s="172" customFormat="1" ht="25.5">
      <c r="A14" s="186" t="s">
        <v>149</v>
      </c>
      <c r="B14" s="189"/>
      <c r="C14" s="190"/>
      <c r="D14" s="191" t="s">
        <v>150</v>
      </c>
    </row>
    <row r="15" spans="1:7" s="172" customFormat="1" ht="51">
      <c r="A15" s="186" t="s">
        <v>151</v>
      </c>
      <c r="B15" s="189"/>
      <c r="C15" s="192"/>
      <c r="D15" s="191" t="s">
        <v>152</v>
      </c>
    </row>
    <row r="16" spans="1:7" s="172" customFormat="1" ht="39" thickBot="1">
      <c r="A16" s="193" t="s">
        <v>151</v>
      </c>
      <c r="B16" s="194"/>
      <c r="C16" s="195"/>
      <c r="D16" s="196" t="s">
        <v>153</v>
      </c>
    </row>
    <row r="17" spans="1:4" s="172" customFormat="1" ht="64.5" thickBot="1">
      <c r="A17" s="197"/>
      <c r="B17" s="197"/>
      <c r="C17" s="198" t="s">
        <v>154</v>
      </c>
      <c r="D17" s="199" t="s">
        <v>158</v>
      </c>
    </row>
    <row r="19" spans="1:4" ht="13.5" thickBot="1"/>
    <row r="20" spans="1:4" s="172" customFormat="1" ht="15.75">
      <c r="A20" s="168" t="s">
        <v>117</v>
      </c>
      <c r="B20" s="169"/>
      <c r="C20" s="170"/>
      <c r="D20" s="171"/>
    </row>
    <row r="21" spans="1:4" s="172" customFormat="1" ht="16.5" thickBot="1">
      <c r="A21" s="173" t="s">
        <v>118</v>
      </c>
      <c r="B21" s="174"/>
      <c r="C21" s="175"/>
    </row>
    <row r="22" spans="1:4" s="172" customFormat="1" ht="14.25">
      <c r="A22" s="176"/>
      <c r="C22" s="175"/>
    </row>
    <row r="23" spans="1:4" s="172" customFormat="1">
      <c r="A23" s="200" t="s">
        <v>119</v>
      </c>
      <c r="C23" s="175"/>
    </row>
    <row r="24" spans="1:4" s="172" customFormat="1">
      <c r="A24" s="200" t="s">
        <v>120</v>
      </c>
      <c r="C24" s="175"/>
    </row>
    <row r="25" spans="1:4" s="172" customFormat="1">
      <c r="A25" s="200" t="s">
        <v>121</v>
      </c>
      <c r="C25" s="175"/>
    </row>
    <row r="26" spans="1:4" s="172" customFormat="1">
      <c r="A26" s="200" t="s">
        <v>122</v>
      </c>
      <c r="C26" s="175"/>
    </row>
    <row r="27" spans="1:4" s="172" customFormat="1">
      <c r="A27" s="200" t="s">
        <v>123</v>
      </c>
      <c r="C27" s="175"/>
    </row>
    <row r="28" spans="1:4" s="172" customFormat="1">
      <c r="A28" s="200" t="s">
        <v>124</v>
      </c>
      <c r="C28" s="175"/>
    </row>
    <row r="29" spans="1:4" s="172" customFormat="1">
      <c r="A29" s="200" t="s">
        <v>125</v>
      </c>
      <c r="C29" s="175"/>
    </row>
    <row r="30" spans="1:4" s="172" customFormat="1">
      <c r="A30" s="200" t="s">
        <v>126</v>
      </c>
      <c r="C30" s="175"/>
    </row>
    <row r="31" spans="1:4" s="172" customFormat="1">
      <c r="A31" s="200" t="s">
        <v>127</v>
      </c>
      <c r="C31" s="175"/>
    </row>
    <row r="32" spans="1:4" s="172" customFormat="1">
      <c r="A32" s="200" t="s">
        <v>128</v>
      </c>
      <c r="C32" s="175"/>
    </row>
    <row r="33" spans="1:3" s="172" customFormat="1">
      <c r="A33" s="200" t="s">
        <v>129</v>
      </c>
      <c r="C33" s="175"/>
    </row>
    <row r="34" spans="1:3" s="172" customFormat="1">
      <c r="A34" s="200" t="s">
        <v>130</v>
      </c>
      <c r="C34" s="175"/>
    </row>
    <row r="35" spans="1:3" s="172" customFormat="1">
      <c r="A35" s="200" t="s">
        <v>131</v>
      </c>
      <c r="C35" s="175"/>
    </row>
    <row r="36" spans="1:3" s="172" customFormat="1">
      <c r="A36" s="177"/>
      <c r="C36" s="175"/>
    </row>
    <row r="37" spans="1:3" s="172" customFormat="1" ht="14.25">
      <c r="A37" s="178" t="s">
        <v>132</v>
      </c>
      <c r="C37" s="175"/>
    </row>
  </sheetData>
  <mergeCells count="2">
    <mergeCell ref="A1:D1"/>
    <mergeCell ref="A5:D5"/>
  </mergeCells>
  <hyperlinks>
    <hyperlink ref="A26" r:id="rId1"/>
    <hyperlink ref="A27" r:id="rId2" display="8C, Outpatient Behavioral Health Services Provided by Direct-Enrolled Providers (8/1/13)"/>
    <hyperlink ref="A28" r:id="rId3" display="8D-1, Psychiatric Residential Treatment Facilities for Children under the Age of 21 (8/1/12)"/>
    <hyperlink ref="A29" r:id="rId4"/>
    <hyperlink ref="A30" r:id="rId5"/>
    <hyperlink ref="A31" r:id="rId6"/>
    <hyperlink ref="A32" r:id="rId7"/>
    <hyperlink ref="A33" r:id="rId8"/>
    <hyperlink ref="A34" r:id="rId9"/>
    <hyperlink ref="A35" r:id="rId10"/>
    <hyperlink ref="A23" r:id="rId11"/>
    <hyperlink ref="A24" r:id="rId12"/>
    <hyperlink ref="A25" r:id="rId13"/>
  </hyperlinks>
  <printOptions horizontalCentered="1"/>
  <pageMargins left="0.2" right="0.2" top="0.25" bottom="0.25" header="0.3" footer="0.3"/>
  <pageSetup orientation="landscape" r:id="rId14"/>
  <rowBreaks count="1" manualBreakCount="1">
    <brk id="19" max="16383" man="1"/>
  </rowBreaks>
  <drawing r:id="rId15"/>
  <legacyDrawing r:id="rId16"/>
  <oleObjects>
    <mc:AlternateContent xmlns:mc="http://schemas.openxmlformats.org/markup-compatibility/2006">
      <mc:Choice Requires="x14">
        <oleObject progId="AcroExch.Document.7" dvAspect="DVASPECT_ICON" shapeId="36874" r:id="rId17">
          <objectPr defaultSize="0" autoPict="0" r:id="rId18">
            <anchor moveWithCells="1">
              <from>
                <xdr:col>0</xdr:col>
                <xdr:colOff>1828800</xdr:colOff>
                <xdr:row>2</xdr:row>
                <xdr:rowOff>28575</xdr:rowOff>
              </from>
              <to>
                <xdr:col>0</xdr:col>
                <xdr:colOff>2695575</xdr:colOff>
                <xdr:row>2</xdr:row>
                <xdr:rowOff>714375</xdr:rowOff>
              </to>
            </anchor>
          </objectPr>
        </oleObject>
      </mc:Choice>
      <mc:Fallback>
        <oleObject progId="AcroExch.Document.7" dvAspect="DVASPECT_ICON" shapeId="36874" r:id="rId1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25"/>
  <sheetViews>
    <sheetView zoomScaleNormal="100" zoomScaleSheetLayoutView="85" workbookViewId="0">
      <pane ySplit="1" topLeftCell="A2" activePane="bottomLeft" state="frozen"/>
      <selection activeCell="B4" sqref="B4"/>
      <selection pane="bottomLeft" activeCell="B4" sqref="B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65</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row r="15" spans="1:2" s="14" customFormat="1">
      <c r="A15" s="4"/>
      <c r="B15" s="13"/>
    </row>
    <row r="16" spans="1:2" s="14" customFormat="1">
      <c r="A16" s="4"/>
      <c r="B16" s="13"/>
    </row>
    <row r="17" spans="1:2" s="14" customFormat="1" ht="30" customHeight="1">
      <c r="A17" s="1" t="s">
        <v>13</v>
      </c>
      <c r="B17" s="2"/>
    </row>
    <row r="18" spans="1:2" s="14" customFormat="1" ht="20.100000000000001" customHeight="1">
      <c r="A18" s="15" t="s">
        <v>14</v>
      </c>
      <c r="B18" s="162"/>
    </row>
    <row r="19" spans="1:2" s="14" customFormat="1" ht="20.100000000000001" customHeight="1">
      <c r="A19" s="15" t="s">
        <v>15</v>
      </c>
      <c r="B19" s="163"/>
    </row>
    <row r="20" spans="1:2" ht="20.100000000000001" customHeight="1">
      <c r="A20" s="15" t="s">
        <v>16</v>
      </c>
      <c r="B20" s="163"/>
    </row>
    <row r="21" spans="1:2" ht="20.100000000000001" customHeight="1">
      <c r="A21" s="15" t="s">
        <v>17</v>
      </c>
      <c r="B21" s="163"/>
    </row>
    <row r="22" spans="1:2" ht="20.100000000000001" customHeight="1">
      <c r="A22" s="16"/>
    </row>
    <row r="23" spans="1:2" ht="20.100000000000001" customHeight="1">
      <c r="A23" s="16"/>
    </row>
    <row r="24" spans="1:2" ht="20.100000000000001" customHeight="1">
      <c r="A24" s="16"/>
    </row>
    <row r="25" spans="1:2" ht="20.100000000000001" customHeight="1">
      <c r="A25" s="16"/>
    </row>
  </sheetData>
  <sheetProtection sheet="1" objects="1" scenarios="1"/>
  <conditionalFormatting sqref="B4:B14">
    <cfRule type="expression" dxfId="12" priority="3" stopIfTrue="1">
      <formula>B4=""</formula>
    </cfRule>
  </conditionalFormatting>
  <dataValidations count="4">
    <dataValidation type="list" allowBlank="1" showInputMessage="1" showErrorMessage="1" prompt="Select the Type of DHSR Survey from the drop-down box choices." sqref="B20">
      <formula1>"Initial,Annual,Follow-Up,Complaint"</formula1>
    </dataValidation>
    <dataValidation type="list" allowBlank="1" showInputMessage="1" showErrorMessage="1" prompt="Select the appropriate LME-MCO from the drop-down box choices." sqref="B4">
      <formula1>LME_MCO</formula1>
    </dataValidation>
    <dataValidation type="list" allowBlank="1" showInputMessage="1" showErrorMessage="1" prompt="Select Service Category from the drop-down list provided." sqref="B19">
      <formula1>#REF!</formula1>
    </dataValidation>
    <dataValidation type="list" allowBlank="1" showInputMessage="1" showErrorMessage="1" sqref="B14">
      <formula1>"Initial "</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2.75"/>
  <cols>
    <col min="1" max="1" width="29.7109375" style="130" bestFit="1" customWidth="1"/>
    <col min="2" max="16384" width="9.140625" style="131"/>
  </cols>
  <sheetData>
    <row r="1" spans="1:1">
      <c r="A1" s="134" t="s">
        <v>57</v>
      </c>
    </row>
    <row r="2" spans="1:1">
      <c r="A2" s="132" t="s">
        <v>58</v>
      </c>
    </row>
    <row r="4" spans="1:1">
      <c r="A4" s="130" t="s">
        <v>59</v>
      </c>
    </row>
    <row r="5" spans="1:1">
      <c r="A5" s="133" t="s">
        <v>3</v>
      </c>
    </row>
    <row r="6" spans="1:1">
      <c r="A6" s="133" t="s">
        <v>60</v>
      </c>
    </row>
    <row r="7" spans="1:1">
      <c r="A7" s="133" t="s">
        <v>61</v>
      </c>
    </row>
    <row r="8" spans="1:1">
      <c r="A8" s="133" t="s">
        <v>62</v>
      </c>
    </row>
    <row r="9" spans="1:1">
      <c r="A9" s="133" t="s">
        <v>63</v>
      </c>
    </row>
    <row r="10" spans="1:1">
      <c r="A10" s="133" t="s">
        <v>107</v>
      </c>
    </row>
    <row r="11" spans="1:1">
      <c r="A11" s="133" t="s">
        <v>116</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2"/>
  <sheetViews>
    <sheetView zoomScaleNormal="100" workbookViewId="0">
      <selection activeCell="B28" sqref="B28"/>
    </sheetView>
  </sheetViews>
  <sheetFormatPr defaultColWidth="8.85546875" defaultRowHeight="12.75"/>
  <cols>
    <col min="1" max="1" width="3.28515625" style="73" customWidth="1"/>
    <col min="2" max="2" width="52.7109375" style="74" customWidth="1"/>
    <col min="3" max="3" width="8.7109375" style="75" customWidth="1"/>
    <col min="4" max="4" width="70.7109375" style="75" customWidth="1"/>
    <col min="5" max="5" width="29.28515625" style="76" customWidth="1"/>
    <col min="6" max="16384" width="8.85546875" style="76"/>
  </cols>
  <sheetData>
    <row r="1" spans="1:7" s="42" customFormat="1" ht="30" customHeight="1">
      <c r="A1" s="37" t="s">
        <v>83</v>
      </c>
      <c r="B1" s="39"/>
      <c r="C1" s="17"/>
      <c r="D1" s="40"/>
      <c r="E1" s="41"/>
    </row>
    <row r="2" spans="1:7" s="42" customFormat="1" ht="30" customHeight="1" thickBot="1">
      <c r="A2" s="38" t="str">
        <f>IF('Workbook Set-up'!B4="","[Name of LME/MCO]",'Workbook Set-up'!B4)</f>
        <v>[Name of LME/MCO]</v>
      </c>
      <c r="B2" s="43"/>
      <c r="C2" s="35"/>
      <c r="D2" s="44"/>
    </row>
    <row r="3" spans="1:7" s="10" customFormat="1" ht="15.95" customHeight="1">
      <c r="A3" s="18"/>
      <c r="B3" s="19" t="s">
        <v>4</v>
      </c>
      <c r="C3" s="20"/>
      <c r="D3" s="45" t="str">
        <f>IF('Workbook Set-up'!B5="","",'Workbook Set-up'!B5)</f>
        <v/>
      </c>
    </row>
    <row r="4" spans="1:7" s="10" customFormat="1" ht="15.95" customHeight="1">
      <c r="A4" s="27"/>
      <c r="B4" s="28" t="s">
        <v>18</v>
      </c>
      <c r="C4" s="29"/>
      <c r="D4" s="46" t="str">
        <f>IF('Workbook Set-up'!B6="","",'Workbook Set-up'!B6)</f>
        <v/>
      </c>
    </row>
    <row r="5" spans="1:7" s="10" customFormat="1" ht="15.95" customHeight="1">
      <c r="A5" s="27"/>
      <c r="B5" s="28" t="s">
        <v>9</v>
      </c>
      <c r="C5" s="29"/>
      <c r="D5" s="46" t="str">
        <f>IF('Workbook Set-up'!B11="","",'Workbook Set-up'!B11)</f>
        <v/>
      </c>
    </row>
    <row r="6" spans="1:7" s="10" customFormat="1" ht="15.95" customHeight="1">
      <c r="A6" s="21"/>
      <c r="B6" s="22" t="s">
        <v>19</v>
      </c>
      <c r="C6" s="23"/>
      <c r="D6" s="47" t="str">
        <f>IF(AND('Workbook Set-up'!$B$12="",'Workbook Set-up'!$B$13=""),"",IF('Workbook Set-up'!$B$12='Workbook Set-up'!$B$13,TEXT('Workbook Set-up'!$B$12,"m/d/yyyy"),IF('Workbook Set-up'!$B$12&lt;&gt;'Workbook Set-up'!$B$13,TEXT('Workbook Set-up'!$B$12,"m/d/yyyy")&amp;" to "&amp;TEXT('Workbook Set-up'!$B$13,"m/d/yyyy"),"")))</f>
        <v/>
      </c>
      <c r="E6" s="30"/>
      <c r="F6" s="30"/>
      <c r="G6" s="30"/>
    </row>
    <row r="7" spans="1:7" s="34" customFormat="1" ht="15.95" customHeight="1" thickBot="1">
      <c r="A7" s="31"/>
      <c r="B7" s="32" t="s">
        <v>12</v>
      </c>
      <c r="C7" s="33"/>
      <c r="D7" s="48" t="str">
        <f>IF('Workbook Set-up'!B14="","",'Workbook Set-up'!B14)</f>
        <v/>
      </c>
    </row>
    <row r="8" spans="1:7" s="42" customFormat="1" ht="31.9" customHeight="1" thickBot="1">
      <c r="A8" s="49" t="s">
        <v>21</v>
      </c>
      <c r="B8" s="50" t="s">
        <v>36</v>
      </c>
      <c r="C8" s="51" t="s">
        <v>20</v>
      </c>
      <c r="D8" s="52" t="s">
        <v>39</v>
      </c>
    </row>
    <row r="9" spans="1:7" s="42" customFormat="1" ht="38.25">
      <c r="A9" s="53" t="s">
        <v>23</v>
      </c>
      <c r="B9" s="54" t="s">
        <v>74</v>
      </c>
      <c r="C9" s="55"/>
      <c r="D9" s="56"/>
    </row>
    <row r="10" spans="1:7" s="42" customFormat="1" ht="25.5">
      <c r="A10" s="24" t="s">
        <v>24</v>
      </c>
      <c r="B10" s="57" t="s">
        <v>75</v>
      </c>
      <c r="C10" s="58"/>
      <c r="D10" s="56"/>
    </row>
    <row r="11" spans="1:7" s="42" customFormat="1" ht="25.5">
      <c r="A11" s="24" t="s">
        <v>25</v>
      </c>
      <c r="B11" s="57" t="s">
        <v>76</v>
      </c>
      <c r="C11" s="58"/>
      <c r="D11" s="56"/>
    </row>
    <row r="12" spans="1:7" s="42" customFormat="1">
      <c r="A12" s="24" t="s">
        <v>26</v>
      </c>
      <c r="B12" s="57" t="s">
        <v>77</v>
      </c>
      <c r="C12" s="58"/>
      <c r="D12" s="56"/>
    </row>
    <row r="13" spans="1:7" s="42" customFormat="1" ht="25.5">
      <c r="A13" s="24" t="s">
        <v>27</v>
      </c>
      <c r="B13" s="57" t="s">
        <v>78</v>
      </c>
      <c r="C13" s="58"/>
      <c r="D13" s="56"/>
    </row>
    <row r="14" spans="1:7" s="42" customFormat="1" ht="38.25">
      <c r="A14" s="24" t="s">
        <v>28</v>
      </c>
      <c r="B14" s="57" t="s">
        <v>79</v>
      </c>
      <c r="C14" s="58"/>
      <c r="D14" s="56"/>
    </row>
    <row r="15" spans="1:7" s="42" customFormat="1" ht="26.25" thickBot="1">
      <c r="A15" s="138" t="s">
        <v>29</v>
      </c>
      <c r="B15" s="143" t="s">
        <v>80</v>
      </c>
      <c r="C15" s="59"/>
      <c r="D15" s="60"/>
    </row>
    <row r="16" spans="1:7" s="14" customFormat="1" ht="13.9" customHeight="1" thickBot="1">
      <c r="A16" s="36"/>
      <c r="B16" s="26" t="s">
        <v>30</v>
      </c>
      <c r="C16" s="142"/>
      <c r="D16" s="25"/>
    </row>
    <row r="17" spans="1:4" s="42" customFormat="1" ht="13.9" customHeight="1" thickBot="1">
      <c r="A17" s="141"/>
      <c r="B17" s="61"/>
      <c r="C17" s="62"/>
      <c r="D17" s="63"/>
    </row>
    <row r="18" spans="1:4" s="42" customFormat="1" ht="13.9" customHeight="1">
      <c r="A18" s="141"/>
      <c r="B18" s="26" t="s">
        <v>31</v>
      </c>
      <c r="C18" s="64">
        <f>COUNTIF(C9:C15,"=Met")</f>
        <v>0</v>
      </c>
      <c r="D18" s="65"/>
    </row>
    <row r="19" spans="1:4" s="42" customFormat="1" ht="13.9" customHeight="1">
      <c r="A19" s="141"/>
      <c r="B19" s="26" t="s">
        <v>32</v>
      </c>
      <c r="C19" s="66">
        <f>IF(SUM(C18,C20)=0,0,C18/SUM(C18,C20))</f>
        <v>0</v>
      </c>
      <c r="D19" s="67"/>
    </row>
    <row r="20" spans="1:4" s="42" customFormat="1" ht="13.9" customHeight="1">
      <c r="A20" s="141"/>
      <c r="B20" s="26" t="s">
        <v>33</v>
      </c>
      <c r="C20" s="68">
        <f>COUNTIF(C9:C15,"=Not Met")</f>
        <v>0</v>
      </c>
      <c r="D20" s="65"/>
    </row>
    <row r="21" spans="1:4" s="42" customFormat="1" ht="13.9" customHeight="1">
      <c r="A21" s="141"/>
      <c r="B21" s="26" t="s">
        <v>34</v>
      </c>
      <c r="C21" s="66">
        <f>IF(SUM(C18,C20)=0,0,C20/SUM(C18,C20))</f>
        <v>0</v>
      </c>
      <c r="D21" s="67"/>
    </row>
    <row r="22" spans="1:4" s="42" customFormat="1" ht="13.9" customHeight="1" thickBot="1">
      <c r="A22" s="141"/>
      <c r="B22" s="26" t="s">
        <v>64</v>
      </c>
      <c r="C22" s="69">
        <f>COUNTIF(C9:C15,"=N/A")</f>
        <v>0</v>
      </c>
      <c r="D22" s="63"/>
    </row>
    <row r="23" spans="1:4" s="42" customFormat="1" ht="13.9" customHeight="1">
      <c r="A23" s="70"/>
      <c r="B23" s="139"/>
      <c r="C23" s="139"/>
      <c r="D23" s="139"/>
    </row>
    <row r="24" spans="1:4" s="42" customFormat="1">
      <c r="A24" s="141"/>
      <c r="B24" s="135" t="s">
        <v>35</v>
      </c>
      <c r="C24" s="136"/>
      <c r="D24" s="136"/>
    </row>
    <row r="25" spans="1:4" s="42" customFormat="1">
      <c r="A25" s="141"/>
      <c r="B25" s="71"/>
      <c r="C25" s="140"/>
      <c r="D25" s="140"/>
    </row>
    <row r="26" spans="1:4" s="42" customFormat="1">
      <c r="A26" s="141"/>
      <c r="B26" s="71"/>
      <c r="C26" s="140"/>
      <c r="D26" s="140"/>
    </row>
    <row r="27" spans="1:4" s="42" customFormat="1">
      <c r="A27" s="141"/>
      <c r="B27" s="71"/>
      <c r="C27" s="140"/>
      <c r="D27" s="140"/>
    </row>
    <row r="28" spans="1:4" s="42" customFormat="1">
      <c r="A28" s="141"/>
      <c r="B28" s="71"/>
      <c r="C28" s="140"/>
      <c r="D28" s="140"/>
    </row>
    <row r="29" spans="1:4" s="42" customFormat="1">
      <c r="A29" s="141"/>
      <c r="B29" s="71"/>
      <c r="C29" s="140"/>
      <c r="D29" s="140"/>
    </row>
    <row r="30" spans="1:4" s="42" customFormat="1">
      <c r="A30" s="141"/>
      <c r="B30" s="71"/>
      <c r="C30" s="140"/>
      <c r="D30" s="140"/>
    </row>
    <row r="31" spans="1:4" s="42" customFormat="1">
      <c r="A31" s="141"/>
      <c r="B31" s="71"/>
      <c r="C31" s="140"/>
      <c r="D31" s="140"/>
    </row>
    <row r="32" spans="1:4" s="42" customFormat="1">
      <c r="A32" s="141"/>
      <c r="B32" s="71"/>
      <c r="C32" s="140"/>
      <c r="D32" s="140"/>
    </row>
    <row r="33" spans="1:4" s="42" customFormat="1">
      <c r="A33" s="141"/>
      <c r="B33" s="71"/>
      <c r="C33" s="140"/>
      <c r="D33" s="140"/>
    </row>
    <row r="34" spans="1:4" s="42" customFormat="1">
      <c r="A34" s="141"/>
      <c r="B34" s="70"/>
      <c r="C34" s="72"/>
      <c r="D34" s="72"/>
    </row>
    <row r="35" spans="1:4" s="42" customFormat="1">
      <c r="A35" s="141"/>
      <c r="B35" s="70"/>
      <c r="C35" s="72"/>
      <c r="D35" s="72"/>
    </row>
    <row r="36" spans="1:4" s="42" customFormat="1">
      <c r="A36" s="141"/>
      <c r="B36" s="70"/>
      <c r="C36" s="72"/>
      <c r="D36" s="72"/>
    </row>
    <row r="37" spans="1:4" s="42" customFormat="1">
      <c r="A37" s="141"/>
      <c r="B37" s="70"/>
      <c r="C37" s="72"/>
      <c r="D37" s="72"/>
    </row>
    <row r="38" spans="1:4" s="42" customFormat="1">
      <c r="A38" s="141"/>
      <c r="B38" s="70"/>
      <c r="C38" s="72"/>
      <c r="D38" s="72"/>
    </row>
    <row r="39" spans="1:4" s="42" customFormat="1">
      <c r="A39" s="141"/>
      <c r="B39" s="70"/>
      <c r="C39" s="72"/>
      <c r="D39" s="72"/>
    </row>
    <row r="40" spans="1:4" s="42" customFormat="1">
      <c r="A40" s="141"/>
      <c r="B40" s="70"/>
      <c r="C40" s="72"/>
      <c r="D40" s="72"/>
    </row>
    <row r="41" spans="1:4" s="42" customFormat="1">
      <c r="A41" s="141"/>
      <c r="B41" s="70"/>
      <c r="C41" s="72"/>
      <c r="D41" s="72"/>
    </row>
    <row r="42" spans="1:4" s="42" customFormat="1">
      <c r="A42" s="141"/>
      <c r="B42" s="70"/>
      <c r="C42" s="72"/>
      <c r="D42" s="72"/>
    </row>
    <row r="43" spans="1:4" s="42" customFormat="1">
      <c r="A43" s="141"/>
      <c r="B43" s="70"/>
      <c r="C43" s="72"/>
      <c r="D43" s="72"/>
    </row>
    <row r="44" spans="1:4" s="42" customFormat="1">
      <c r="A44" s="141"/>
      <c r="B44" s="70"/>
      <c r="C44" s="72"/>
      <c r="D44" s="72"/>
    </row>
    <row r="45" spans="1:4" s="42" customFormat="1">
      <c r="A45" s="141"/>
      <c r="B45" s="70"/>
      <c r="C45" s="72"/>
      <c r="D45" s="72"/>
    </row>
    <row r="46" spans="1:4" s="42" customFormat="1">
      <c r="A46" s="141"/>
      <c r="B46" s="70"/>
      <c r="C46" s="72"/>
      <c r="D46" s="72"/>
    </row>
    <row r="47" spans="1:4" s="42" customFormat="1">
      <c r="A47" s="141"/>
      <c r="B47" s="70"/>
      <c r="C47" s="72"/>
      <c r="D47" s="72"/>
    </row>
    <row r="48" spans="1:4" s="42" customFormat="1">
      <c r="A48" s="141"/>
      <c r="B48" s="70"/>
      <c r="C48" s="72"/>
      <c r="D48" s="72"/>
    </row>
    <row r="49" spans="1:4" s="42" customFormat="1">
      <c r="A49" s="141"/>
      <c r="B49" s="70"/>
      <c r="C49" s="72"/>
      <c r="D49" s="72"/>
    </row>
    <row r="50" spans="1:4" s="42" customFormat="1">
      <c r="A50" s="141"/>
      <c r="B50" s="70"/>
      <c r="C50" s="72"/>
      <c r="D50" s="72"/>
    </row>
    <row r="51" spans="1:4" s="42" customFormat="1">
      <c r="A51" s="141"/>
      <c r="B51" s="70"/>
      <c r="C51" s="72"/>
      <c r="D51" s="72"/>
    </row>
    <row r="52" spans="1:4" s="42" customFormat="1">
      <c r="A52" s="141"/>
      <c r="B52" s="70"/>
      <c r="C52" s="72"/>
      <c r="D52" s="72"/>
    </row>
  </sheetData>
  <sheetProtection sheet="1" objects="1" scenarios="1"/>
  <conditionalFormatting sqref="C9:D15">
    <cfRule type="cellIs" dxfId="11" priority="1" stopIfTrue="1" operator="equal">
      <formula>"Not Met"</formula>
    </cfRule>
    <cfRule type="cellIs" dxfId="10" priority="2" stopIfTrue="1" operator="equal">
      <formula>"N/A"</formula>
    </cfRule>
  </conditionalFormatting>
  <dataValidations count="2">
    <dataValidation type="list" showInputMessage="1" showErrorMessage="1" sqref="C9:C15">
      <formula1>"Met, Not Met, N/A"</formula1>
    </dataValidation>
    <dataValidation showInputMessage="1" showErrorMessage="1" sqref="D9:D15"/>
  </dataValidations>
  <printOptions horizontalCentered="1"/>
  <pageMargins left="0.2" right="0.2" top="0.3" bottom="0.5" header="0.25" footer="0.3"/>
  <pageSetup orientation="landscape" r:id="rId1"/>
  <headerFooter alignWithMargins="0">
    <oddFooter>&amp;L&amp;8DHHS New Unlicensed Site Review Tool - April 21, 2015&amp;R&amp;8&amp;P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85</v>
      </c>
    </row>
    <row r="2" spans="1:1">
      <c r="A2" t="s">
        <v>86</v>
      </c>
    </row>
    <row r="3" spans="1:1">
      <c r="A3" t="s">
        <v>87</v>
      </c>
    </row>
    <row r="4" spans="1:1">
      <c r="A4" t="s">
        <v>88</v>
      </c>
    </row>
    <row r="5" spans="1:1">
      <c r="A5" t="s">
        <v>106</v>
      </c>
    </row>
    <row r="6" spans="1:1">
      <c r="A6" t="s">
        <v>89</v>
      </c>
    </row>
    <row r="7" spans="1:1">
      <c r="A7" t="s">
        <v>90</v>
      </c>
    </row>
    <row r="8" spans="1:1">
      <c r="A8" t="s">
        <v>91</v>
      </c>
    </row>
    <row r="9" spans="1:1">
      <c r="A9" t="s">
        <v>92</v>
      </c>
    </row>
    <row r="10" spans="1:1">
      <c r="A10" t="s">
        <v>93</v>
      </c>
    </row>
    <row r="11" spans="1:1">
      <c r="A11" t="s">
        <v>94</v>
      </c>
    </row>
    <row r="12" spans="1:1">
      <c r="A12" t="s">
        <v>95</v>
      </c>
    </row>
    <row r="13" spans="1:1">
      <c r="A13" t="s">
        <v>96</v>
      </c>
    </row>
    <row r="14" spans="1:1">
      <c r="A14" t="s">
        <v>97</v>
      </c>
    </row>
    <row r="15" spans="1:1">
      <c r="A15" t="s">
        <v>98</v>
      </c>
    </row>
    <row r="16" spans="1:1">
      <c r="A16" t="s">
        <v>99</v>
      </c>
    </row>
    <row r="17" spans="1:1">
      <c r="A17" t="s">
        <v>100</v>
      </c>
    </row>
    <row r="18" spans="1:1">
      <c r="A18" t="s">
        <v>101</v>
      </c>
    </row>
    <row r="19" spans="1:1">
      <c r="A19" t="s">
        <v>102</v>
      </c>
    </row>
    <row r="20" spans="1:1">
      <c r="A20" t="s">
        <v>103</v>
      </c>
    </row>
    <row r="21" spans="1:1">
      <c r="A21" t="s">
        <v>104</v>
      </c>
    </row>
    <row r="22" spans="1:1">
      <c r="A22"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38"/>
  <sheetViews>
    <sheetView showGridLines="0" workbookViewId="0">
      <pane ySplit="8" topLeftCell="A9" activePane="bottomLeft" state="frozen"/>
      <selection activeCell="B4" sqref="B4"/>
      <selection pane="bottomLeft" activeCell="R12" sqref="R12"/>
    </sheetView>
  </sheetViews>
  <sheetFormatPr defaultRowHeight="12.75"/>
  <cols>
    <col min="1" max="1" width="3.28515625" style="119" customWidth="1"/>
    <col min="2" max="3" width="10.7109375" style="119" customWidth="1"/>
    <col min="4" max="4" width="40.7109375" style="119" customWidth="1"/>
    <col min="5" max="7" width="11.7109375" style="119" customWidth="1"/>
    <col min="8" max="8" width="10.7109375" style="119" customWidth="1"/>
    <col min="9" max="9" width="8.7109375" style="119" customWidth="1"/>
    <col min="10" max="11" width="9.42578125" style="119" bestFit="1" customWidth="1"/>
    <col min="12" max="12" width="8.7109375" style="119" customWidth="1"/>
    <col min="13" max="13" width="21.7109375" style="119" customWidth="1"/>
    <col min="14" max="16384" width="9.140625" style="119"/>
  </cols>
  <sheetData>
    <row r="1" spans="1:14" s="81" customFormat="1" ht="19.899999999999999" customHeight="1">
      <c r="A1" s="77" t="s">
        <v>72</v>
      </c>
      <c r="B1" s="78"/>
      <c r="C1" s="78"/>
      <c r="D1" s="79"/>
      <c r="E1" s="79"/>
      <c r="F1" s="79"/>
      <c r="G1" s="79"/>
      <c r="H1" s="79"/>
      <c r="I1" s="79"/>
      <c r="J1" s="79"/>
      <c r="K1" s="79"/>
      <c r="L1" s="80"/>
      <c r="M1" s="41"/>
    </row>
    <row r="2" spans="1:14" s="81" customFormat="1" ht="19.899999999999999" customHeight="1">
      <c r="A2" s="82" t="str">
        <f>IF('Workbook Set-up'!B4="","[Name of LME/MCO]",'Workbook Set-up'!B4)</f>
        <v>[Name of LME/MCO]</v>
      </c>
      <c r="B2" s="83"/>
      <c r="C2" s="83"/>
      <c r="D2" s="84"/>
      <c r="E2" s="84"/>
      <c r="F2" s="84"/>
      <c r="G2" s="84"/>
      <c r="H2" s="84"/>
      <c r="I2" s="84"/>
      <c r="J2" s="84"/>
      <c r="K2" s="84"/>
      <c r="L2" s="85"/>
    </row>
    <row r="3" spans="1:14" s="10" customFormat="1" ht="13.9" customHeight="1">
      <c r="A3" s="86"/>
      <c r="B3" s="30"/>
      <c r="C3" s="30"/>
      <c r="D3" s="30"/>
      <c r="E3" s="30"/>
      <c r="F3" s="30"/>
      <c r="G3" s="30"/>
      <c r="H3" s="30"/>
      <c r="I3" s="30"/>
      <c r="J3" s="30"/>
      <c r="K3" s="30"/>
      <c r="L3" s="87"/>
    </row>
    <row r="4" spans="1:14" s="10" customFormat="1" ht="13.9" customHeight="1">
      <c r="A4" s="86"/>
      <c r="B4" s="88" t="s">
        <v>4</v>
      </c>
      <c r="C4" s="30"/>
      <c r="D4" s="89" t="str">
        <f>IF('Workbook Set-up'!B5="","",'Workbook Set-up'!B5)</f>
        <v/>
      </c>
      <c r="E4" s="30"/>
      <c r="F4" s="90" t="s">
        <v>8</v>
      </c>
      <c r="I4" s="91" t="str">
        <f>IF('Workbook Set-up'!B10="","",'Workbook Set-up'!B10)</f>
        <v/>
      </c>
      <c r="J4" s="92"/>
      <c r="K4" s="92"/>
      <c r="L4" s="87"/>
    </row>
    <row r="5" spans="1:14" s="10" customFormat="1" ht="13.9" customHeight="1">
      <c r="A5" s="86"/>
      <c r="B5" s="88" t="s">
        <v>18</v>
      </c>
      <c r="D5" s="89" t="str">
        <f>IF('Workbook Set-up'!B6="","",'Workbook Set-up'!B6)</f>
        <v/>
      </c>
      <c r="E5" s="30"/>
      <c r="F5" s="90" t="s">
        <v>12</v>
      </c>
      <c r="G5" s="93"/>
      <c r="I5" s="91" t="str">
        <f>IF('Workbook Set-up'!B14="","",'Workbook Set-up'!B14)</f>
        <v/>
      </c>
      <c r="J5" s="92"/>
      <c r="K5" s="92"/>
      <c r="L5" s="87"/>
    </row>
    <row r="6" spans="1:14" s="10" customFormat="1" ht="13.9" customHeight="1">
      <c r="A6" s="86"/>
      <c r="B6" s="88" t="s">
        <v>40</v>
      </c>
      <c r="C6" s="30"/>
      <c r="D6" s="94" t="str">
        <f>IF('Workbook Set-up'!B7="","",'Workbook Set-up'!B7)</f>
        <v/>
      </c>
      <c r="E6" s="30"/>
      <c r="F6" s="95" t="s">
        <v>19</v>
      </c>
      <c r="G6" s="30"/>
      <c r="I6" s="89" t="str">
        <f>IF(AND('Workbook Set-up'!$B$12="",'Workbook Set-up'!$B$13=""),"",IF('Workbook Set-up'!$B$12='Workbook Set-up'!$B$13,TEXT('Workbook Set-up'!$B$12,"m/d/yyyy"),IF('Workbook Set-up'!$B$12&lt;&gt;'Workbook Set-up'!$B$13,TEXT('Workbook Set-up'!$B$12,"m/d/yyyy")&amp;" to "&amp;TEXT('Workbook Set-up'!$B$13,"m/d/yyyy"),"")))</f>
        <v/>
      </c>
      <c r="J6" s="92"/>
      <c r="K6" s="92"/>
      <c r="L6" s="87"/>
    </row>
    <row r="7" spans="1:14" s="10" customFormat="1" ht="13.9" customHeight="1">
      <c r="A7" s="86"/>
      <c r="B7" s="96" t="s">
        <v>66</v>
      </c>
      <c r="C7" s="30"/>
      <c r="D7" s="89" t="str">
        <f>IF('Workbook Set-up'!B8="","",'Workbook Set-up'!B8&amp;"  /  "&amp;'Workbook Set-up'!B9)</f>
        <v/>
      </c>
      <c r="E7" s="30"/>
      <c r="F7" s="95" t="s">
        <v>9</v>
      </c>
      <c r="I7" s="94" t="str">
        <f>IF('Workbook Set-up'!B11="","",'Workbook Set-up'!B11)</f>
        <v/>
      </c>
      <c r="J7" s="92"/>
      <c r="K7" s="92"/>
      <c r="L7" s="87"/>
      <c r="M7" s="30"/>
      <c r="N7" s="30"/>
    </row>
    <row r="8" spans="1:14" s="10" customFormat="1" ht="13.9" customHeight="1">
      <c r="A8" s="97"/>
      <c r="B8" s="98"/>
      <c r="C8" s="98"/>
      <c r="D8" s="98"/>
      <c r="E8" s="98"/>
      <c r="F8" s="98"/>
      <c r="G8" s="98"/>
      <c r="H8" s="98"/>
      <c r="I8" s="98"/>
      <c r="J8" s="98"/>
      <c r="K8" s="98"/>
      <c r="L8" s="99"/>
    </row>
    <row r="9" spans="1:14" s="112" customFormat="1">
      <c r="A9" s="155"/>
      <c r="B9" s="145"/>
      <c r="C9" s="145"/>
      <c r="D9" s="145"/>
      <c r="E9" s="145"/>
      <c r="F9" s="145"/>
      <c r="G9" s="145"/>
      <c r="H9" s="145"/>
      <c r="I9" s="145"/>
      <c r="J9" s="145"/>
      <c r="K9" s="145"/>
      <c r="L9" s="156"/>
    </row>
    <row r="10" spans="1:14" s="10" customFormat="1" ht="18">
      <c r="A10" s="114"/>
      <c r="B10" s="115" t="s">
        <v>73</v>
      </c>
      <c r="C10" s="116"/>
      <c r="D10" s="116"/>
      <c r="E10" s="116"/>
      <c r="F10" s="116"/>
      <c r="G10" s="116"/>
      <c r="H10" s="116"/>
      <c r="I10" s="116"/>
      <c r="J10" s="116"/>
      <c r="K10" s="116"/>
      <c r="L10" s="117"/>
    </row>
    <row r="11" spans="1:14" s="10" customFormat="1">
      <c r="A11" s="86"/>
      <c r="B11" s="30"/>
      <c r="C11" s="30"/>
      <c r="D11" s="30"/>
      <c r="E11" s="30"/>
      <c r="F11" s="30"/>
      <c r="G11" s="30"/>
      <c r="H11" s="30"/>
      <c r="I11" s="30"/>
      <c r="J11" s="30"/>
      <c r="K11" s="30"/>
      <c r="L11" s="87"/>
    </row>
    <row r="12" spans="1:14" s="10" customFormat="1">
      <c r="A12" s="86"/>
      <c r="B12" s="100" t="s">
        <v>68</v>
      </c>
      <c r="C12" s="30"/>
      <c r="D12" s="30"/>
      <c r="E12" s="30"/>
      <c r="F12" s="30"/>
      <c r="G12" s="30"/>
      <c r="H12" s="30"/>
      <c r="I12" s="30"/>
      <c r="J12" s="30"/>
      <c r="K12" s="30"/>
      <c r="L12" s="87"/>
    </row>
    <row r="13" spans="1:14" s="10" customFormat="1">
      <c r="A13" s="86"/>
      <c r="B13" s="30"/>
      <c r="C13" s="30"/>
      <c r="D13" s="30"/>
      <c r="E13" s="30"/>
      <c r="F13" s="30"/>
      <c r="G13" s="30"/>
      <c r="H13" s="30"/>
      <c r="I13" s="30"/>
      <c r="J13" s="30"/>
      <c r="K13" s="30"/>
      <c r="L13" s="87"/>
    </row>
    <row r="14" spans="1:14" s="10" customFormat="1" ht="39" thickBot="1">
      <c r="A14" s="86"/>
      <c r="B14" s="146" t="s">
        <v>84</v>
      </c>
      <c r="C14" s="147"/>
      <c r="D14" s="148"/>
      <c r="E14" s="148"/>
      <c r="F14" s="148"/>
      <c r="G14" s="149"/>
      <c r="H14" s="150" t="s">
        <v>44</v>
      </c>
      <c r="I14" s="151" t="s">
        <v>22</v>
      </c>
      <c r="J14" s="151" t="s">
        <v>37</v>
      </c>
      <c r="K14" s="151" t="s">
        <v>38</v>
      </c>
      <c r="L14" s="152" t="s">
        <v>42</v>
      </c>
    </row>
    <row r="15" spans="1:14" ht="13.5" thickTop="1">
      <c r="A15" s="157"/>
      <c r="B15" s="153"/>
      <c r="C15" s="153"/>
      <c r="D15" s="153"/>
      <c r="E15" s="153"/>
      <c r="F15" s="153"/>
      <c r="G15" s="153"/>
      <c r="H15" s="110">
        <f>H35</f>
        <v>0</v>
      </c>
      <c r="I15" s="110">
        <f>I35</f>
        <v>0</v>
      </c>
      <c r="J15" s="110">
        <f>J35</f>
        <v>0</v>
      </c>
      <c r="K15" s="110">
        <f>K35</f>
        <v>0</v>
      </c>
      <c r="L15" s="118">
        <f>IF(SUM(J15:K15)=0,0,J15/SUM(J15:K15))</f>
        <v>0</v>
      </c>
    </row>
    <row r="16" spans="1:14">
      <c r="A16" s="157"/>
      <c r="B16" s="153"/>
      <c r="C16" s="153"/>
      <c r="D16" s="153"/>
      <c r="E16" s="153"/>
      <c r="F16" s="153"/>
      <c r="G16" s="153"/>
      <c r="H16" s="153"/>
      <c r="I16" s="153"/>
      <c r="J16" s="153"/>
      <c r="K16" s="153"/>
      <c r="L16" s="154"/>
    </row>
    <row r="17" spans="1:12" s="10" customFormat="1">
      <c r="A17" s="86"/>
      <c r="B17" s="100" t="s">
        <v>45</v>
      </c>
      <c r="C17" s="30"/>
      <c r="D17" s="30"/>
      <c r="E17" s="30"/>
      <c r="F17" s="30"/>
      <c r="G17" s="30"/>
      <c r="H17" s="30"/>
      <c r="I17" s="30"/>
      <c r="J17" s="30"/>
      <c r="K17" s="30"/>
      <c r="L17" s="87"/>
    </row>
    <row r="18" spans="1:12" s="10" customFormat="1">
      <c r="A18" s="86"/>
      <c r="B18" s="100" t="s">
        <v>46</v>
      </c>
      <c r="C18" s="30"/>
      <c r="D18" s="30"/>
      <c r="E18" s="30"/>
      <c r="F18" s="30"/>
      <c r="G18" s="30"/>
      <c r="H18" s="30"/>
      <c r="I18" s="30"/>
      <c r="J18" s="30"/>
      <c r="K18" s="30"/>
      <c r="L18" s="87"/>
    </row>
    <row r="19" spans="1:12" s="10" customFormat="1">
      <c r="A19" s="86"/>
      <c r="B19" s="158" t="s">
        <v>70</v>
      </c>
      <c r="C19" s="159"/>
      <c r="D19" s="159"/>
      <c r="E19" s="159"/>
      <c r="F19" s="159"/>
      <c r="G19" s="159"/>
      <c r="H19" s="159"/>
      <c r="I19" s="30"/>
      <c r="J19" s="30"/>
      <c r="K19" s="30"/>
      <c r="L19" s="87"/>
    </row>
    <row r="20" spans="1:12" s="10" customFormat="1">
      <c r="A20" s="86"/>
      <c r="B20" s="160" t="s">
        <v>71</v>
      </c>
      <c r="C20" s="161"/>
      <c r="D20" s="161"/>
      <c r="E20" s="161"/>
      <c r="F20" s="161"/>
      <c r="G20" s="161"/>
      <c r="H20" s="161"/>
      <c r="I20" s="30"/>
      <c r="J20" s="30"/>
      <c r="K20" s="30"/>
      <c r="L20" s="87"/>
    </row>
    <row r="21" spans="1:12" s="10" customFormat="1" ht="15" customHeight="1">
      <c r="A21" s="86"/>
      <c r="B21" s="100" t="s">
        <v>69</v>
      </c>
      <c r="C21" s="30"/>
      <c r="D21" s="30"/>
      <c r="E21" s="30"/>
      <c r="F21" s="30"/>
      <c r="G21" s="30"/>
      <c r="H21" s="30"/>
      <c r="I21" s="30"/>
      <c r="J21" s="30"/>
      <c r="K21" s="30"/>
      <c r="L21" s="87"/>
    </row>
    <row r="22" spans="1:12" s="10" customFormat="1">
      <c r="A22" s="97"/>
      <c r="B22" s="98"/>
      <c r="C22" s="98"/>
      <c r="D22" s="98"/>
      <c r="E22" s="98"/>
      <c r="F22" s="98"/>
      <c r="G22" s="98"/>
      <c r="H22" s="98"/>
      <c r="I22" s="98"/>
      <c r="J22" s="98"/>
      <c r="K22" s="98"/>
      <c r="L22" s="99"/>
    </row>
    <row r="23" spans="1:12" s="10" customFormat="1" ht="18">
      <c r="A23" s="114"/>
      <c r="B23" s="115" t="s">
        <v>108</v>
      </c>
      <c r="C23" s="116"/>
      <c r="D23" s="116"/>
      <c r="E23" s="116"/>
      <c r="F23" s="116"/>
      <c r="G23" s="116"/>
      <c r="H23" s="116"/>
      <c r="I23" s="116"/>
      <c r="J23" s="116"/>
      <c r="K23" s="116"/>
      <c r="L23" s="117"/>
    </row>
    <row r="24" spans="1:12" s="10" customFormat="1" ht="13.9" customHeight="1">
      <c r="A24" s="98"/>
      <c r="B24" s="30"/>
      <c r="C24" s="30"/>
      <c r="D24" s="30"/>
      <c r="E24" s="30"/>
      <c r="F24" s="30"/>
      <c r="G24" s="30"/>
      <c r="H24" s="30"/>
      <c r="I24" s="30"/>
      <c r="J24" s="30"/>
      <c r="K24" s="30"/>
      <c r="L24" s="98"/>
    </row>
    <row r="25" spans="1:12" s="10" customFormat="1" ht="15.75">
      <c r="A25" s="164"/>
      <c r="B25" s="165" t="s">
        <v>84</v>
      </c>
      <c r="C25" s="165"/>
      <c r="D25" s="165"/>
      <c r="E25" s="165"/>
      <c r="F25" s="165"/>
      <c r="G25" s="165"/>
      <c r="H25" s="165"/>
      <c r="I25" s="165"/>
      <c r="J25" s="165"/>
      <c r="K25" s="165"/>
      <c r="L25" s="166"/>
    </row>
    <row r="26" spans="1:12" s="10" customFormat="1">
      <c r="A26" s="86"/>
      <c r="B26" s="30"/>
      <c r="C26" s="30"/>
      <c r="D26" s="30"/>
      <c r="E26" s="30"/>
      <c r="F26" s="30"/>
      <c r="G26" s="30"/>
      <c r="H26" s="30"/>
      <c r="I26" s="30"/>
      <c r="J26" s="30"/>
      <c r="K26" s="30"/>
      <c r="L26" s="87"/>
    </row>
    <row r="27" spans="1:12" s="10" customFormat="1" ht="26.25" thickBot="1">
      <c r="A27" s="86"/>
      <c r="B27" s="30"/>
      <c r="C27" s="30"/>
      <c r="D27" s="30"/>
      <c r="E27" s="30"/>
      <c r="F27" s="30"/>
      <c r="G27" s="30"/>
      <c r="H27" s="101" t="s">
        <v>41</v>
      </c>
      <c r="I27" s="102" t="s">
        <v>22</v>
      </c>
      <c r="J27" s="102" t="s">
        <v>37</v>
      </c>
      <c r="K27" s="102" t="s">
        <v>38</v>
      </c>
      <c r="L27" s="111" t="s">
        <v>42</v>
      </c>
    </row>
    <row r="28" spans="1:12" s="10" customFormat="1" ht="13.5" thickTop="1">
      <c r="A28" s="86">
        <v>1</v>
      </c>
      <c r="B28" s="106" t="s">
        <v>81</v>
      </c>
      <c r="C28" s="30"/>
      <c r="D28" s="30"/>
      <c r="E28" s="30"/>
      <c r="F28" s="30"/>
      <c r="G28" s="30"/>
      <c r="H28" s="103">
        <f>J28+K28</f>
        <v>0</v>
      </c>
      <c r="I28" s="103">
        <f>COUNTIF('New Unlicensed Site Review'!C9,"=N/A")</f>
        <v>0</v>
      </c>
      <c r="J28" s="103">
        <f>COUNTIF('New Unlicensed Site Review'!C9,"=Met")</f>
        <v>0</v>
      </c>
      <c r="K28" s="103">
        <f>COUNTIF('New Unlicensed Site Review'!C9,"=Not Met")</f>
        <v>0</v>
      </c>
      <c r="L28" s="104">
        <f>IF(SUM(J28:K28)=0,0,J28/SUM(J28:K28))</f>
        <v>0</v>
      </c>
    </row>
    <row r="29" spans="1:12" s="10" customFormat="1">
      <c r="A29" s="86">
        <v>2</v>
      </c>
      <c r="B29" s="106" t="s">
        <v>75</v>
      </c>
      <c r="C29" s="30"/>
      <c r="D29" s="30"/>
      <c r="E29" s="30"/>
      <c r="F29" s="30"/>
      <c r="G29" s="30"/>
      <c r="H29" s="103">
        <f t="shared" ref="H29:H34" si="0">J29+K29</f>
        <v>0</v>
      </c>
      <c r="I29" s="103">
        <f>COUNTIF('New Unlicensed Site Review'!C10,"=N/A")</f>
        <v>0</v>
      </c>
      <c r="J29" s="103">
        <f>COUNTIF('New Unlicensed Site Review'!C10,"=Met")</f>
        <v>0</v>
      </c>
      <c r="K29" s="103">
        <f>COUNTIF('New Unlicensed Site Review'!C10,"=Not Met")</f>
        <v>0</v>
      </c>
      <c r="L29" s="105">
        <f t="shared" ref="L29:L34" si="1">IF(SUM(J29:K29)=0,0,J29/SUM(J29:K29))</f>
        <v>0</v>
      </c>
    </row>
    <row r="30" spans="1:12" s="10" customFormat="1">
      <c r="A30" s="86">
        <v>3</v>
      </c>
      <c r="B30" s="106" t="s">
        <v>76</v>
      </c>
      <c r="C30" s="30"/>
      <c r="D30" s="30"/>
      <c r="E30" s="30"/>
      <c r="F30" s="30"/>
      <c r="G30" s="30"/>
      <c r="H30" s="103">
        <f t="shared" si="0"/>
        <v>0</v>
      </c>
      <c r="I30" s="103">
        <f>COUNTIF('New Unlicensed Site Review'!C11,"=N/A")</f>
        <v>0</v>
      </c>
      <c r="J30" s="103">
        <f>COUNTIF('New Unlicensed Site Review'!C11,"=Met")</f>
        <v>0</v>
      </c>
      <c r="K30" s="103">
        <f>COUNTIF('New Unlicensed Site Review'!C11,"=Not Met")</f>
        <v>0</v>
      </c>
      <c r="L30" s="105">
        <f t="shared" si="1"/>
        <v>0</v>
      </c>
    </row>
    <row r="31" spans="1:12" s="10" customFormat="1">
      <c r="A31" s="86">
        <v>4</v>
      </c>
      <c r="B31" s="106" t="s">
        <v>77</v>
      </c>
      <c r="C31" s="30"/>
      <c r="D31" s="30"/>
      <c r="E31" s="30"/>
      <c r="F31" s="30"/>
      <c r="G31" s="30"/>
      <c r="H31" s="103">
        <f t="shared" si="0"/>
        <v>0</v>
      </c>
      <c r="I31" s="103">
        <f>COUNTIF('New Unlicensed Site Review'!C12,"=N/A")</f>
        <v>0</v>
      </c>
      <c r="J31" s="103">
        <f>COUNTIF('New Unlicensed Site Review'!C12,"=Met")</f>
        <v>0</v>
      </c>
      <c r="K31" s="103">
        <f>COUNTIF('New Unlicensed Site Review'!C12,"=Not Met")</f>
        <v>0</v>
      </c>
      <c r="L31" s="105">
        <f t="shared" si="1"/>
        <v>0</v>
      </c>
    </row>
    <row r="32" spans="1:12" s="10" customFormat="1">
      <c r="A32" s="86">
        <v>5</v>
      </c>
      <c r="B32" s="106" t="s">
        <v>78</v>
      </c>
      <c r="C32" s="30"/>
      <c r="D32" s="30"/>
      <c r="E32" s="30"/>
      <c r="F32" s="30"/>
      <c r="G32" s="30"/>
      <c r="H32" s="103">
        <f t="shared" si="0"/>
        <v>0</v>
      </c>
      <c r="I32" s="103">
        <f>COUNTIF('New Unlicensed Site Review'!C13,"=N/A")</f>
        <v>0</v>
      </c>
      <c r="J32" s="103">
        <f>COUNTIF('New Unlicensed Site Review'!C13,"=Met")</f>
        <v>0</v>
      </c>
      <c r="K32" s="103">
        <f>COUNTIF('New Unlicensed Site Review'!C13,"=Not Met")</f>
        <v>0</v>
      </c>
      <c r="L32" s="105">
        <f t="shared" si="1"/>
        <v>0</v>
      </c>
    </row>
    <row r="33" spans="1:12" s="10" customFormat="1">
      <c r="A33" s="86">
        <v>6</v>
      </c>
      <c r="B33" s="106" t="s">
        <v>82</v>
      </c>
      <c r="C33" s="30"/>
      <c r="D33" s="30"/>
      <c r="E33" s="30"/>
      <c r="F33" s="30"/>
      <c r="G33" s="30"/>
      <c r="H33" s="103">
        <f t="shared" si="0"/>
        <v>0</v>
      </c>
      <c r="I33" s="103">
        <f>COUNTIF('New Unlicensed Site Review'!C14,"=N/A")</f>
        <v>0</v>
      </c>
      <c r="J33" s="103">
        <f>COUNTIF('New Unlicensed Site Review'!C14,"=Met")</f>
        <v>0</v>
      </c>
      <c r="K33" s="103">
        <f>COUNTIF('New Unlicensed Site Review'!C14,"=Not Met")</f>
        <v>0</v>
      </c>
      <c r="L33" s="105">
        <f t="shared" si="1"/>
        <v>0</v>
      </c>
    </row>
    <row r="34" spans="1:12" s="10" customFormat="1" ht="13.5" thickBot="1">
      <c r="A34" s="86">
        <v>7</v>
      </c>
      <c r="B34" s="106" t="s">
        <v>80</v>
      </c>
      <c r="C34" s="30"/>
      <c r="D34" s="30"/>
      <c r="E34" s="30"/>
      <c r="F34" s="30"/>
      <c r="G34" s="30"/>
      <c r="H34" s="108">
        <f t="shared" si="0"/>
        <v>0</v>
      </c>
      <c r="I34" s="108">
        <f>COUNTIF('New Unlicensed Site Review'!C15,"=N/A")</f>
        <v>0</v>
      </c>
      <c r="J34" s="108">
        <f>COUNTIF('New Unlicensed Site Review'!C15,"=Met")</f>
        <v>0</v>
      </c>
      <c r="K34" s="108">
        <f>COUNTIF('New Unlicensed Site Review'!C15,"=Not Met")</f>
        <v>0</v>
      </c>
      <c r="L34" s="109">
        <f t="shared" si="1"/>
        <v>0</v>
      </c>
    </row>
    <row r="35" spans="1:12" s="10" customFormat="1" ht="13.5" thickTop="1">
      <c r="A35" s="86"/>
      <c r="B35" s="30"/>
      <c r="C35" s="30"/>
      <c r="D35" s="30"/>
      <c r="E35" s="30"/>
      <c r="F35" s="30"/>
      <c r="G35" s="107" t="s">
        <v>43</v>
      </c>
      <c r="H35" s="110">
        <f>SUM(H28:H34)</f>
        <v>0</v>
      </c>
      <c r="I35" s="110">
        <f>SUM(I28:I34)</f>
        <v>0</v>
      </c>
      <c r="J35" s="110">
        <f>SUM(J28:J34)</f>
        <v>0</v>
      </c>
      <c r="K35" s="110">
        <f>SUM(K28:K34)</f>
        <v>0</v>
      </c>
      <c r="L35" s="118">
        <f>IF(SUM(J35:K35)=0,0,J35/SUM(J35:K35))</f>
        <v>0</v>
      </c>
    </row>
    <row r="36" spans="1:12" s="10" customFormat="1">
      <c r="A36" s="97"/>
      <c r="B36" s="98"/>
      <c r="C36" s="98"/>
      <c r="D36" s="98"/>
      <c r="E36" s="98"/>
      <c r="F36" s="98"/>
      <c r="G36" s="98"/>
      <c r="H36" s="98"/>
      <c r="I36" s="98"/>
      <c r="J36" s="98"/>
      <c r="K36" s="98"/>
      <c r="L36" s="99"/>
    </row>
    <row r="37" spans="1:12" s="10" customFormat="1"/>
    <row r="38" spans="1:12" s="10" customFormat="1"/>
  </sheetData>
  <sheetProtection sheet="1" objects="1" scenarios="1" autoFilter="0"/>
  <conditionalFormatting sqref="I28:I35">
    <cfRule type="cellIs" dxfId="9" priority="199" stopIfTrue="1" operator="greaterThan">
      <formula>0</formula>
    </cfRule>
  </conditionalFormatting>
  <conditionalFormatting sqref="K28:K35">
    <cfRule type="cellIs" dxfId="8" priority="200" stopIfTrue="1" operator="greaterThan">
      <formula>0</formula>
    </cfRule>
  </conditionalFormatting>
  <conditionalFormatting sqref="J28:J35">
    <cfRule type="cellIs" dxfId="7" priority="201" stopIfTrue="1" operator="greaterThan">
      <formula>0</formula>
    </cfRule>
  </conditionalFormatting>
  <conditionalFormatting sqref="L28:L35">
    <cfRule type="cellIs" dxfId="6" priority="202" stopIfTrue="1" operator="equal">
      <formula>1</formula>
    </cfRule>
    <cfRule type="expression" dxfId="5" priority="203" stopIfTrue="1">
      <formula>AND(H28&lt;&gt;0,L28&lt;1)</formula>
    </cfRule>
  </conditionalFormatting>
  <conditionalFormatting sqref="I15">
    <cfRule type="cellIs" dxfId="4" priority="48" operator="greaterThan">
      <formula>0</formula>
    </cfRule>
  </conditionalFormatting>
  <conditionalFormatting sqref="J15">
    <cfRule type="cellIs" dxfId="3" priority="47" operator="greaterThan">
      <formula>0</formula>
    </cfRule>
  </conditionalFormatting>
  <conditionalFormatting sqref="K15">
    <cfRule type="cellIs" dxfId="2" priority="46" operator="greaterThan">
      <formula>0</formula>
    </cfRule>
  </conditionalFormatting>
  <conditionalFormatting sqref="L15">
    <cfRule type="cellIs" dxfId="1" priority="16" operator="greaterThanOrEqual">
      <formula>0.85</formula>
    </cfRule>
    <cfRule type="expression" dxfId="0" priority="306">
      <formula>AND($H$15&lt;&gt;0,$L$15&lt;0.85)</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ySplit="1" topLeftCell="A2" activePane="bottomLeft" state="frozen"/>
      <selection activeCell="B4" sqref="B4"/>
      <selection pane="bottomLeft" activeCell="A7" sqref="A7:O7"/>
    </sheetView>
  </sheetViews>
  <sheetFormatPr defaultRowHeight="12.75"/>
  <cols>
    <col min="1" max="1" width="35.7109375" customWidth="1"/>
    <col min="2" max="3" width="25.7109375" customWidth="1"/>
    <col min="4" max="4" width="27.5703125" style="112" customWidth="1"/>
    <col min="5" max="7" width="15.7109375" customWidth="1"/>
    <col min="8" max="9" width="9.7109375" customWidth="1"/>
    <col min="10" max="10" width="16.42578125" bestFit="1" customWidth="1"/>
    <col min="14" max="14" width="9.42578125" bestFit="1" customWidth="1"/>
  </cols>
  <sheetData>
    <row r="1" spans="1:15" s="112" customFormat="1"/>
    <row r="2" spans="1:15" s="112" customFormat="1" ht="18">
      <c r="A2" s="120" t="s">
        <v>48</v>
      </c>
      <c r="B2" s="121"/>
      <c r="C2" s="121"/>
      <c r="D2" s="121"/>
      <c r="E2" s="121"/>
      <c r="F2" s="121"/>
      <c r="G2" s="121"/>
      <c r="H2" s="121"/>
      <c r="I2" s="121"/>
      <c r="J2" s="121"/>
    </row>
    <row r="3" spans="1:15" s="112" customFormat="1"/>
    <row r="4" spans="1:15" s="112" customFormat="1" ht="25.5" customHeight="1">
      <c r="J4" s="122"/>
      <c r="K4" s="207" t="s">
        <v>84</v>
      </c>
      <c r="L4" s="208"/>
      <c r="M4" s="208"/>
      <c r="N4" s="208"/>
      <c r="O4" s="209"/>
    </row>
    <row r="5" spans="1:15" s="112" customFormat="1"/>
    <row r="6" spans="1:15" s="112" customFormat="1" ht="38.25">
      <c r="A6" s="123" t="s">
        <v>49</v>
      </c>
      <c r="B6" s="123" t="s">
        <v>50</v>
      </c>
      <c r="C6" s="123" t="s">
        <v>51</v>
      </c>
      <c r="D6" s="123" t="s">
        <v>52</v>
      </c>
      <c r="E6" s="123" t="s">
        <v>53</v>
      </c>
      <c r="F6" s="123" t="s">
        <v>67</v>
      </c>
      <c r="G6" s="123" t="s">
        <v>54</v>
      </c>
      <c r="H6" s="124" t="s">
        <v>55</v>
      </c>
      <c r="I6" s="124" t="s">
        <v>56</v>
      </c>
      <c r="J6" s="125" t="s">
        <v>47</v>
      </c>
      <c r="K6" s="128" t="s">
        <v>41</v>
      </c>
      <c r="L6" s="126" t="s">
        <v>22</v>
      </c>
      <c r="M6" s="126" t="s">
        <v>37</v>
      </c>
      <c r="N6" s="126" t="s">
        <v>38</v>
      </c>
      <c r="O6" s="127" t="s">
        <v>42</v>
      </c>
    </row>
    <row r="7" spans="1:15" s="112" customFormat="1" ht="20.100000000000001" customHeight="1">
      <c r="A7" s="112">
        <f>'Workbook Set-up'!B4</f>
        <v>0</v>
      </c>
      <c r="B7" s="112">
        <f>'Workbook Set-up'!B5</f>
        <v>0</v>
      </c>
      <c r="C7" s="112">
        <f>'Workbook Set-up'!B6</f>
        <v>0</v>
      </c>
      <c r="D7" s="112">
        <f>'Workbook Set-up'!B7</f>
        <v>0</v>
      </c>
      <c r="E7" s="113">
        <f>'Workbook Set-up'!B8</f>
        <v>0</v>
      </c>
      <c r="F7" s="113">
        <f>'Workbook Set-up'!B9</f>
        <v>0</v>
      </c>
      <c r="G7" s="113">
        <f>'Workbook Set-up'!B10</f>
        <v>0</v>
      </c>
      <c r="H7" s="129">
        <f>'Workbook Set-up'!B12</f>
        <v>0</v>
      </c>
      <c r="I7" s="129">
        <f>'Workbook Set-up'!B13</f>
        <v>0</v>
      </c>
      <c r="J7" s="113">
        <f>'Workbook Set-up'!B14</f>
        <v>0</v>
      </c>
      <c r="K7" s="113" t="str">
        <f>IF('OVERALL SUMMARY'!$H$35=0,"",'OVERALL SUMMARY'!H35)</f>
        <v/>
      </c>
      <c r="L7" s="113" t="str">
        <f>IF('OVERALL SUMMARY'!$H$35=0,"",'OVERALL SUMMARY'!I35)</f>
        <v/>
      </c>
      <c r="M7" s="113" t="str">
        <f>IF('OVERALL SUMMARY'!$H$35=0,"",'OVERALL SUMMARY'!J35)</f>
        <v/>
      </c>
      <c r="N7" s="113" t="str">
        <f>IF('OVERALL SUMMARY'!$H$35=0,"",'OVERALL SUMMARY'!K35)</f>
        <v/>
      </c>
      <c r="O7" s="144" t="str">
        <f>IF('OVERALL SUMMARY'!$H$35=0,"",'OVERALL SUMMARY'!L35)</f>
        <v/>
      </c>
    </row>
  </sheetData>
  <sheetProtection sheet="1" objects="1" scenarios="1"/>
  <mergeCells count="1">
    <mergeCell ref="K4:O4"/>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Guidelines</vt:lpstr>
      <vt:lpstr>Workbook Set-up</vt:lpstr>
      <vt:lpstr>Data Validation</vt:lpstr>
      <vt:lpstr>New Unlicensed Site Review</vt:lpstr>
      <vt:lpstr>Staff Credentials</vt:lpstr>
      <vt:lpstr>OVERALL SUMMARY</vt:lpstr>
      <vt:lpstr>Data Extraction</vt:lpstr>
      <vt:lpstr>LME_MCO</vt:lpstr>
      <vt:lpstr>Guidelines!Print_Area</vt:lpstr>
      <vt:lpstr>Instructions!Print_Area</vt:lpstr>
      <vt:lpstr>'New Unlicensed Site Review'!Print_Area</vt:lpstr>
      <vt:lpstr>'OVERALL SUMMARY'!Print_Area</vt:lpstr>
      <vt:lpstr>'OVERALL SUMMARY'!Print_Titles</vt:lpstr>
      <vt:lpstr>Staff_Credentials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Pei Chi Wu</cp:lastModifiedBy>
  <cp:lastPrinted>2017-06-26T11:38:19Z</cp:lastPrinted>
  <dcterms:created xsi:type="dcterms:W3CDTF">2013-02-17T18:06:16Z</dcterms:created>
  <dcterms:modified xsi:type="dcterms:W3CDTF">2017-06-27T15:38:45Z</dcterms:modified>
</cp:coreProperties>
</file>