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orinne\CFW  GRANTS\"/>
    </mc:Choice>
  </mc:AlternateContent>
  <bookViews>
    <workbookView xWindow="0" yWindow="0" windowWidth="28800" windowHeight="12210" firstSheet="1" activeTab="5"/>
  </bookViews>
  <sheets>
    <sheet name="Marriage License-ML1782" sheetId="3" r:id="rId1"/>
    <sheet name="Divorce Filing Fees-DF1782" sheetId="7" r:id="rId2"/>
    <sheet name="Domestic Violence -DV1781" sheetId="1" r:id="rId3"/>
    <sheet name="Sexual Assault1734" sheetId="2" r:id="rId4"/>
    <sheet name="FVPSA2729" sheetId="6" r:id="rId5"/>
    <sheet name="FVPSA2729 (2)" sheetId="8" r:id="rId6"/>
    <sheet name="Sheet1" sheetId="4" r:id="rId7"/>
  </sheets>
  <definedNames>
    <definedName name="_xlnm._FilterDatabase" localSheetId="2" hidden="1">'Domestic Violence -DV1781'!$A$7:$M$112</definedName>
    <definedName name="_xlnm._FilterDatabase" localSheetId="4" hidden="1">FVPSA2729!$A$7:$M$99</definedName>
    <definedName name="_xlnm._FilterDatabase" localSheetId="5" hidden="1">'FVPSA2729 (2)'!$A$7:$Y$105</definedName>
    <definedName name="_xlnm.Print_Area" localSheetId="1">'Divorce Filing Fees-DF1782'!$A$1:$P$124</definedName>
    <definedName name="_xlnm.Print_Area" localSheetId="2">'Domestic Violence -DV1781'!$A$1:$T$124</definedName>
    <definedName name="_xlnm.Print_Area" localSheetId="4">FVPSA2729!$A$1:$V$111</definedName>
    <definedName name="_xlnm.Print_Area" localSheetId="5">'FVPSA2729 (2)'!$A$1:$AF$121</definedName>
    <definedName name="_xlnm.Print_Area" localSheetId="0">'Marriage License-ML1782'!$A$1:$P$124</definedName>
    <definedName name="_xlnm.Print_Titles" localSheetId="1">'Divorce Filing Fees-DF1782'!$3:$7</definedName>
    <definedName name="_xlnm.Print_Titles" localSheetId="2">'Domestic Violence -DV1781'!$3:$5</definedName>
    <definedName name="_xlnm.Print_Titles" localSheetId="4">FVPSA2729!$3:$5</definedName>
    <definedName name="_xlnm.Print_Titles" localSheetId="5">'FVPSA2729 (2)'!$3:$5</definedName>
    <definedName name="_xlnm.Print_Titles" localSheetId="0">'Marriage License-ML1782'!$3:$7</definedName>
  </definedNames>
  <calcPr calcId="171027"/>
</workbook>
</file>

<file path=xl/calcChain.xml><?xml version="1.0" encoding="utf-8"?>
<calcChain xmlns="http://schemas.openxmlformats.org/spreadsheetml/2006/main">
  <c r="Z109" i="8" l="1"/>
  <c r="C104" i="6" l="1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AB85" i="8"/>
  <c r="AB86" i="8"/>
  <c r="AB87" i="8"/>
  <c r="AB88" i="8"/>
  <c r="AB89" i="8"/>
  <c r="AB90" i="8"/>
  <c r="AB91" i="8"/>
  <c r="AB92" i="8"/>
  <c r="AB93" i="8"/>
  <c r="AB94" i="8"/>
  <c r="AB95" i="8"/>
  <c r="AB96" i="8"/>
  <c r="AB97" i="8"/>
  <c r="AB98" i="8"/>
  <c r="AB99" i="8"/>
  <c r="AB100" i="8"/>
  <c r="AB101" i="8"/>
  <c r="AB102" i="8"/>
  <c r="AB103" i="8"/>
  <c r="AB104" i="8"/>
  <c r="AB105" i="8"/>
  <c r="AB106" i="8"/>
  <c r="AB107" i="8"/>
  <c r="AB7" i="8"/>
  <c r="D109" i="8"/>
  <c r="F109" i="8"/>
  <c r="H109" i="8"/>
  <c r="V109" i="8"/>
  <c r="AB108" i="8"/>
  <c r="AB111" i="8" l="1"/>
  <c r="Z8" i="2"/>
  <c r="Z25" i="2" l="1"/>
  <c r="Z41" i="2"/>
  <c r="Z52" i="2"/>
  <c r="Z63" i="2"/>
  <c r="P10" i="7" l="1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9" i="7"/>
  <c r="N116" i="7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9" i="3"/>
  <c r="N116" i="3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2" i="2"/>
  <c r="Z43" i="2"/>
  <c r="Z44" i="2"/>
  <c r="Z45" i="2"/>
  <c r="Z46" i="2"/>
  <c r="Z47" i="2"/>
  <c r="Z48" i="2"/>
  <c r="Z49" i="2"/>
  <c r="Z50" i="2"/>
  <c r="Z51" i="2"/>
  <c r="Z53" i="2"/>
  <c r="Z54" i="2"/>
  <c r="Z55" i="2"/>
  <c r="Z56" i="2"/>
  <c r="Z57" i="2"/>
  <c r="Z58" i="2"/>
  <c r="Z59" i="2"/>
  <c r="Z60" i="2"/>
  <c r="Z61" i="2"/>
  <c r="Z62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7" i="2"/>
  <c r="X110" i="2"/>
  <c r="L118" i="1"/>
  <c r="F11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7" i="1"/>
  <c r="N114" i="1"/>
  <c r="B118" i="7" l="1"/>
  <c r="L109" i="8"/>
  <c r="R110" i="2" l="1"/>
  <c r="J109" i="8" l="1"/>
  <c r="N109" i="8"/>
  <c r="P109" i="8"/>
  <c r="R109" i="8"/>
  <c r="T109" i="8"/>
  <c r="X109" i="8"/>
  <c r="AB109" i="8" s="1"/>
  <c r="L116" i="3" l="1"/>
  <c r="R19" i="6" l="1"/>
  <c r="R51" i="6"/>
  <c r="R8" i="6" l="1"/>
  <c r="R10" i="6"/>
  <c r="R11" i="6"/>
  <c r="R12" i="6"/>
  <c r="R13" i="6"/>
  <c r="R14" i="6"/>
  <c r="R16" i="6"/>
  <c r="R17" i="6"/>
  <c r="R18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7" i="6"/>
  <c r="R48" i="6"/>
  <c r="R49" i="6"/>
  <c r="R50" i="6"/>
  <c r="R52" i="6"/>
  <c r="R53" i="6"/>
  <c r="R54" i="6"/>
  <c r="R55" i="6"/>
  <c r="R56" i="6"/>
  <c r="R57" i="6"/>
  <c r="R58" i="6"/>
  <c r="R60" i="6"/>
  <c r="R61" i="6"/>
  <c r="R62" i="6"/>
  <c r="R63" i="6"/>
  <c r="R64" i="6"/>
  <c r="R65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7" i="6"/>
  <c r="P101" i="6" l="1"/>
  <c r="N101" i="6"/>
  <c r="L101" i="6"/>
  <c r="J101" i="6"/>
  <c r="D101" i="6" l="1"/>
  <c r="G110" i="2" l="1"/>
  <c r="D114" i="1"/>
  <c r="H101" i="6" l="1"/>
  <c r="F9" i="6" l="1"/>
  <c r="R9" i="6" s="1"/>
  <c r="F15" i="6"/>
  <c r="R15" i="6" s="1"/>
  <c r="F46" i="6"/>
  <c r="R46" i="6" s="1"/>
  <c r="F59" i="6"/>
  <c r="R59" i="6" s="1"/>
  <c r="F66" i="6"/>
  <c r="R66" i="6" s="1"/>
  <c r="R100" i="6" l="1"/>
  <c r="J116" i="7" l="1"/>
  <c r="J116" i="3"/>
  <c r="L119" i="3" s="1"/>
  <c r="D116" i="7" l="1"/>
  <c r="L116" i="7" l="1"/>
  <c r="H116" i="7"/>
  <c r="F116" i="7"/>
  <c r="P116" i="7" l="1"/>
  <c r="B119" i="3"/>
  <c r="B118" i="3"/>
  <c r="B119" i="7"/>
  <c r="B120" i="7" l="1"/>
  <c r="B120" i="3"/>
  <c r="C105" i="6"/>
  <c r="F101" i="6"/>
  <c r="R101" i="6" s="1"/>
  <c r="C106" i="6" l="1"/>
  <c r="D116" i="3" l="1"/>
  <c r="L114" i="1" l="1"/>
  <c r="T110" i="2" l="1"/>
  <c r="J114" i="1"/>
  <c r="F116" i="3" l="1"/>
  <c r="H114" i="1" l="1"/>
  <c r="V110" i="2"/>
  <c r="Z114" i="2" s="1"/>
  <c r="H116" i="3"/>
  <c r="E113" i="2" l="1"/>
  <c r="E114" i="2"/>
  <c r="P114" i="1"/>
  <c r="Z110" i="2"/>
  <c r="B117" i="1"/>
  <c r="B118" i="1"/>
  <c r="P116" i="3"/>
  <c r="E115" i="2" l="1"/>
  <c r="B119" i="1"/>
  <c r="I110" i="2"/>
  <c r="J110" i="2"/>
  <c r="K110" i="2"/>
  <c r="L110" i="2"/>
  <c r="M110" i="2"/>
  <c r="N110" i="2"/>
  <c r="O110" i="2"/>
  <c r="H110" i="2"/>
  <c r="P110" i="2" l="1"/>
</calcChain>
</file>

<file path=xl/sharedStrings.xml><?xml version="1.0" encoding="utf-8"?>
<sst xmlns="http://schemas.openxmlformats.org/spreadsheetml/2006/main" count="2536" uniqueCount="1057">
  <si>
    <t>Hope Harbor Home, Inc. (Brunswick)</t>
  </si>
  <si>
    <t>Helpmate, Inc. (Buncombe)</t>
  </si>
  <si>
    <t>Options, Inc. (Burke)</t>
  </si>
  <si>
    <t>Family Violence &amp; Rape Crisis Services (Chatham)</t>
  </si>
  <si>
    <t>Families First, Inc. (Columbus)</t>
  </si>
  <si>
    <t>Coastal Women's Shelter (Craven)</t>
  </si>
  <si>
    <t>Albemarle Hopeline (Currituck)</t>
  </si>
  <si>
    <t>Sarah's Refuge, Inc. (Duplin)</t>
  </si>
  <si>
    <t>My Sister's House (Edgecombe)</t>
  </si>
  <si>
    <t>Family Services, Inc. (Forsyth)</t>
  </si>
  <si>
    <t>Safe Space, Inc. (Franklin)</t>
  </si>
  <si>
    <t>Harbor, Inc. (Johnston)</t>
  </si>
  <si>
    <t>Coastal Women's Shelter (Jones)</t>
  </si>
  <si>
    <t>Family Services (McDowell)</t>
  </si>
  <si>
    <t>United Family Services (Mecklenburg)</t>
  </si>
  <si>
    <t>Friend to Friend (Moore)</t>
  </si>
  <si>
    <t>My Sister's House (Nash)</t>
  </si>
  <si>
    <t>DV Shelter &amp; Services, Inc. (New Hanover)</t>
  </si>
  <si>
    <t>Coastal Women's Shelter (Pamlico)</t>
  </si>
  <si>
    <t>Albemarle Hopeline (Pasquotank)</t>
  </si>
  <si>
    <t>Steps to Hope, Inc. (Polk)</t>
  </si>
  <si>
    <t>Family Resources (Rutherford)</t>
  </si>
  <si>
    <t>U Care, Inc. (Sampson)</t>
  </si>
  <si>
    <t>SAFE, Inc. (Wilkes)</t>
  </si>
  <si>
    <t>Wesley Shelter, Inc. (Wilson)</t>
  </si>
  <si>
    <t>NCCADV (Statewide)</t>
  </si>
  <si>
    <t>Crossroads (Alamance)</t>
  </si>
  <si>
    <t>Our Voice, Inc (Buncombe)</t>
  </si>
  <si>
    <t>Family Violence &amp; Rape Crisis (Chatham)</t>
  </si>
  <si>
    <t>REACH, Inc. (Cherokee)</t>
  </si>
  <si>
    <t>Outer Banks Hotline, Inc. (Dare)</t>
  </si>
  <si>
    <t>REACH (Haywood)</t>
  </si>
  <si>
    <t>Diakonos, Inc. (Iredell)</t>
  </si>
  <si>
    <t>Swain/Qualla Safe, Inc. (Swain)</t>
  </si>
  <si>
    <t>SAFE, Inc. (Transylvania)</t>
  </si>
  <si>
    <t>Oasis, Inc. (Watauga)</t>
  </si>
  <si>
    <t>Albermarle Hopeline (Camden)</t>
  </si>
  <si>
    <t>Albermarle Hopeline (Chowan)</t>
  </si>
  <si>
    <t>REACH, Inc. (Clay)</t>
  </si>
  <si>
    <t>Outer Banks Hotline (Dare)</t>
  </si>
  <si>
    <t>SAFE in Lenoir Co. (Greene)</t>
  </si>
  <si>
    <t>Mainstay, Inc. (Henderson)</t>
  </si>
  <si>
    <t>Albemarle Hopeline (Perquimans)</t>
  </si>
  <si>
    <t>Steps to HOPE, Inc. (Polk)</t>
  </si>
  <si>
    <t>Help, Inc. Center Against Violence (Rockingham)</t>
  </si>
  <si>
    <t>Swain Qualla Safe (Swain)</t>
  </si>
  <si>
    <t>Safe, Inc. (Transylvania)</t>
  </si>
  <si>
    <t>NCCASA (Statewide)</t>
  </si>
  <si>
    <t>Families First, Inc. (Bladen)</t>
  </si>
  <si>
    <t>Balance</t>
  </si>
  <si>
    <t>Total Paid</t>
  </si>
  <si>
    <t>To Date</t>
  </si>
  <si>
    <t xml:space="preserve">The Rape, Child and Family Abuse Crisis Council (Rowan) </t>
  </si>
  <si>
    <t xml:space="preserve">Totals </t>
  </si>
  <si>
    <t xml:space="preserve">TOTALS </t>
  </si>
  <si>
    <t>Amount</t>
  </si>
  <si>
    <t>Families Living Violence Free (Granville)</t>
  </si>
  <si>
    <t>Durham Crisis Response Ctr (Durham)</t>
  </si>
  <si>
    <t>Reach Inc (Clay)</t>
  </si>
  <si>
    <t>CkDate</t>
  </si>
  <si>
    <t>Hope for Families (Graham)</t>
  </si>
  <si>
    <t>Options Inc (Burke)</t>
  </si>
  <si>
    <t>TOTALS</t>
  </si>
  <si>
    <t>SAFE Inc (Wilkes)</t>
  </si>
  <si>
    <t>Cabarrus Victims Assistance Network (Cabarrus)</t>
  </si>
  <si>
    <t xml:space="preserve">YVEDDI (Surry)    </t>
  </si>
  <si>
    <t xml:space="preserve">YVEDDI (Yadkin)    </t>
  </si>
  <si>
    <t>Family Abuse Services (Alamance)</t>
  </si>
  <si>
    <r>
      <t xml:space="preserve">Interact (Wake) </t>
    </r>
    <r>
      <rPr>
        <b/>
        <sz val="10"/>
        <color indexed="10"/>
        <rFont val="Arial"/>
        <family val="2"/>
      </rPr>
      <t xml:space="preserve"> </t>
    </r>
  </si>
  <si>
    <r>
      <t xml:space="preserve">Wesley Shelter, Inc. (Wilson) </t>
    </r>
    <r>
      <rPr>
        <b/>
        <sz val="10"/>
        <color indexed="10"/>
        <rFont val="Arial"/>
        <family val="2"/>
      </rPr>
      <t xml:space="preserve"> </t>
    </r>
  </si>
  <si>
    <t>GOV</t>
  </si>
  <si>
    <t>NON-GOV</t>
  </si>
  <si>
    <t>YTD</t>
  </si>
  <si>
    <t xml:space="preserve">GOV </t>
  </si>
  <si>
    <t>Safe Space Inc    (Franklin)</t>
  </si>
  <si>
    <t>My Sister's Place     (Madison)</t>
  </si>
  <si>
    <t>NG  536E34</t>
  </si>
  <si>
    <t xml:space="preserve"> G   536434</t>
  </si>
  <si>
    <t>(P SEXUALASSAULT)</t>
  </si>
  <si>
    <t>Grant</t>
  </si>
  <si>
    <r>
      <t xml:space="preserve">Davie Domestic Violence Services (Davie)      </t>
    </r>
    <r>
      <rPr>
        <b/>
        <sz val="10"/>
        <color indexed="10"/>
        <rFont val="Arial"/>
        <family val="2"/>
      </rPr>
      <t>(G)</t>
    </r>
  </si>
  <si>
    <t>(Cleveland) Co. Abuse Prevention Council</t>
  </si>
  <si>
    <t>REACH of (Haywood) Co.</t>
  </si>
  <si>
    <t xml:space="preserve">SAFE in (Lenoir) Co. </t>
  </si>
  <si>
    <t>REACH of (Macon) Co.</t>
  </si>
  <si>
    <t>(Mitchell) Co. SafePlace</t>
  </si>
  <si>
    <t xml:space="preserve">Safe Haven of (Person) Co                                      </t>
  </si>
  <si>
    <t>New Horizons Life &amp; Family Services   (Richmond)</t>
  </si>
  <si>
    <t>Rape Crisis Center of (Robeson)</t>
  </si>
  <si>
    <t xml:space="preserve">Roanoke Chowan SAFE (Bertie)                         </t>
  </si>
  <si>
    <t xml:space="preserve">Family Guidance Center, Inc. (Catawba)                 </t>
  </si>
  <si>
    <r>
      <t xml:space="preserve">Roanoke-Chowan SAFE (Hertford)                      </t>
    </r>
    <r>
      <rPr>
        <b/>
        <sz val="10"/>
        <color indexed="10"/>
        <rFont val="Arial"/>
        <family val="2"/>
      </rPr>
      <t xml:space="preserve"> </t>
    </r>
  </si>
  <si>
    <t xml:space="preserve">Roanoke Chowan SAFE (Northampton)                 </t>
  </si>
  <si>
    <r>
      <t>Onslow Women's Center, Inc. (Onslow)</t>
    </r>
    <r>
      <rPr>
        <b/>
        <sz val="10"/>
        <color indexed="10"/>
        <rFont val="Arial"/>
        <family val="2"/>
      </rPr>
      <t xml:space="preserve">              </t>
    </r>
  </si>
  <si>
    <t xml:space="preserve">Shelter Home (Caldwell)           </t>
  </si>
  <si>
    <t xml:space="preserve">Family Services Inc (Forsyth)        </t>
  </si>
  <si>
    <r>
      <t>Families Living Violence Free (Granville</t>
    </r>
    <r>
      <rPr>
        <sz val="10"/>
        <rFont val="Arial"/>
        <family val="2"/>
      </rPr>
      <t>)</t>
    </r>
  </si>
  <si>
    <t xml:space="preserve">DV Coalition Inc.  (Anson)        </t>
  </si>
  <si>
    <t>Shelter home of (Caldwell) Co, Inc.</t>
  </si>
  <si>
    <t>Safe Haven of (Pender), Inc.</t>
  </si>
  <si>
    <t>DV &amp; Rape Crisis Center of (Scotland) Co.</t>
  </si>
  <si>
    <t>(Alleghany)   Partnership for Children</t>
  </si>
  <si>
    <t xml:space="preserve">(Carteret) Co. DV Program, Inc.                                  </t>
  </si>
  <si>
    <t xml:space="preserve">DV &amp; Rape Crisis Center of (Scotland) Co. </t>
  </si>
  <si>
    <r>
      <t xml:space="preserve">Turning Point of (Union) Co.       </t>
    </r>
    <r>
      <rPr>
        <b/>
        <sz val="10"/>
        <rFont val="Arial"/>
        <family val="2"/>
      </rPr>
      <t/>
    </r>
  </si>
  <si>
    <r>
      <t>S</t>
    </r>
    <r>
      <rPr>
        <b/>
        <sz val="12"/>
        <rFont val="Arial"/>
        <family val="2"/>
      </rPr>
      <t>exual</t>
    </r>
    <r>
      <rPr>
        <b/>
        <sz val="12"/>
        <color indexed="20"/>
        <rFont val="Arial"/>
        <family val="2"/>
      </rPr>
      <t xml:space="preserve"> </t>
    </r>
    <r>
      <rPr>
        <b/>
        <u/>
        <sz val="16"/>
        <color indexed="20"/>
        <rFont val="Arial"/>
        <family val="2"/>
      </rPr>
      <t>A</t>
    </r>
    <r>
      <rPr>
        <b/>
        <sz val="12"/>
        <rFont val="Arial"/>
        <family val="2"/>
      </rPr>
      <t>ssault</t>
    </r>
  </si>
  <si>
    <t>GRANT</t>
  </si>
  <si>
    <t>FEES</t>
  </si>
  <si>
    <t>1st qtr</t>
  </si>
  <si>
    <t>AMOUNT</t>
  </si>
  <si>
    <t>Rowan Chowan SAFE (Hertford)</t>
  </si>
  <si>
    <t>DANA (Alleghany) Partnership for Children</t>
  </si>
  <si>
    <t>Family Services of (Davidson) Co.</t>
  </si>
  <si>
    <t>SAFE of (Harnett) Co.</t>
  </si>
  <si>
    <t>SAFE in (Lenoir) Co.</t>
  </si>
  <si>
    <t>(Mitchell) Co. Safeplace</t>
  </si>
  <si>
    <t xml:space="preserve">(Onslow) Women's Center, Inc.                            </t>
  </si>
  <si>
    <t>(Orange) County Rape Crisis Center</t>
  </si>
  <si>
    <r>
      <t>CARE/(Cumberland) Co. DSS</t>
    </r>
    <r>
      <rPr>
        <sz val="10"/>
        <color indexed="10"/>
        <rFont val="Arial"/>
        <family val="2"/>
      </rPr>
      <t xml:space="preserve">                </t>
    </r>
    <r>
      <rPr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(G)</t>
    </r>
  </si>
  <si>
    <t xml:space="preserve">Wayne Co Uplift      (Wayne)               </t>
  </si>
  <si>
    <r>
      <t xml:space="preserve">The Shelter of (Gaston) Co.                   </t>
    </r>
    <r>
      <rPr>
        <b/>
        <sz val="10"/>
        <color indexed="10"/>
        <rFont val="Arial"/>
        <family val="2"/>
      </rPr>
      <t>(G)</t>
    </r>
  </si>
  <si>
    <r>
      <t xml:space="preserve">DV Services &amp; Rape Crisis Ctr (Davie)             </t>
    </r>
    <r>
      <rPr>
        <b/>
        <sz val="10"/>
        <color indexed="10"/>
        <rFont val="Arial"/>
        <family val="2"/>
      </rPr>
      <t>(G)</t>
    </r>
  </si>
  <si>
    <t>CHECK</t>
  </si>
  <si>
    <t>DATE</t>
  </si>
  <si>
    <t>2nd qtr</t>
  </si>
  <si>
    <t>CK</t>
  </si>
  <si>
    <r>
      <t xml:space="preserve">(Carteret) Co. Rape Crisis Program                   </t>
    </r>
    <r>
      <rPr>
        <b/>
        <sz val="10"/>
        <color indexed="10"/>
        <rFont val="Arial"/>
        <family val="2"/>
      </rPr>
      <t>(G)</t>
    </r>
  </si>
  <si>
    <r>
      <t>(Durham) Crisis Reponse Center</t>
    </r>
    <r>
      <rPr>
        <b/>
        <sz val="10"/>
        <color indexed="10"/>
        <rFont val="Arial"/>
        <family val="2"/>
      </rPr>
      <t xml:space="preserve">    </t>
    </r>
  </si>
  <si>
    <t>MLF</t>
  </si>
  <si>
    <t xml:space="preserve">The Healing Place  (Henderson)                         </t>
  </si>
  <si>
    <t>G 536482</t>
  </si>
  <si>
    <t xml:space="preserve">DOMESTIC VIOLENCE CENTERS   </t>
  </si>
  <si>
    <t xml:space="preserve"> (P MLFEES)                                       </t>
  </si>
  <si>
    <t>3rd qtr</t>
  </si>
  <si>
    <t>Rape Child &amp; Family Abuse Crisis Council (Rowan)</t>
  </si>
  <si>
    <t xml:space="preserve">SAFE of (Harnett) Co., Inc.                                        </t>
  </si>
  <si>
    <t>4th qtr</t>
  </si>
  <si>
    <t>NG536E82</t>
  </si>
  <si>
    <r>
      <t>M</t>
    </r>
    <r>
      <rPr>
        <b/>
        <sz val="12"/>
        <rFont val="Arial"/>
        <family val="2"/>
      </rPr>
      <t xml:space="preserve">ARRIAGE </t>
    </r>
    <r>
      <rPr>
        <b/>
        <u/>
        <sz val="16"/>
        <color indexed="20"/>
        <rFont val="Arial"/>
        <family val="2"/>
      </rPr>
      <t>L</t>
    </r>
    <r>
      <rPr>
        <b/>
        <sz val="12"/>
        <rFont val="Arial"/>
        <family val="2"/>
      </rPr>
      <t xml:space="preserve">ICENSE </t>
    </r>
    <r>
      <rPr>
        <b/>
        <u/>
        <sz val="12"/>
        <rFont val="Arial"/>
        <family val="2"/>
      </rPr>
      <t>FEES</t>
    </r>
    <r>
      <rPr>
        <b/>
        <sz val="12"/>
        <rFont val="Arial"/>
        <family val="2"/>
      </rPr>
      <t xml:space="preserve">         1782</t>
    </r>
  </si>
  <si>
    <t>(P DOMESTICVIOLENCE)      G 536481</t>
  </si>
  <si>
    <r>
      <t>D</t>
    </r>
    <r>
      <rPr>
        <b/>
        <sz val="12"/>
        <rFont val="Arial"/>
        <family val="2"/>
      </rPr>
      <t xml:space="preserve">omestic </t>
    </r>
    <r>
      <rPr>
        <b/>
        <u/>
        <sz val="16"/>
        <color indexed="16"/>
        <rFont val="Arial"/>
        <family val="2"/>
      </rPr>
      <t>V</t>
    </r>
    <r>
      <rPr>
        <b/>
        <sz val="12"/>
        <rFont val="Arial"/>
        <family val="2"/>
      </rPr>
      <t xml:space="preserve">iolence 1781   </t>
    </r>
  </si>
  <si>
    <t>GRAND</t>
  </si>
  <si>
    <t>Albemarle Hopeline  (Camden/Currituck)</t>
  </si>
  <si>
    <t>Albemarle Hopeline  (Chowan/Perquimans)</t>
  </si>
  <si>
    <t>Ashe Partnership    (Ashe)</t>
  </si>
  <si>
    <t xml:space="preserve">A Safe Home for Everyone (Ashe)                       </t>
  </si>
  <si>
    <t xml:space="preserve">Albemarle Hopeline  (Gates)                           </t>
  </si>
  <si>
    <t>Roanoke Chowan SAFE (Gates)</t>
  </si>
  <si>
    <t>371483053 04</t>
  </si>
  <si>
    <t xml:space="preserve"> </t>
  </si>
  <si>
    <t>560990583 A</t>
  </si>
  <si>
    <t>Real Crisis Center (Washington)</t>
  </si>
  <si>
    <t xml:space="preserve">                                            NG 536E81</t>
  </si>
  <si>
    <t>581414606 A</t>
  </si>
  <si>
    <t>Center for Family Violence Prevention  (Martin)</t>
  </si>
  <si>
    <r>
      <t xml:space="preserve">Center for Family Violence Prevention (Pitt)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</si>
  <si>
    <t>Center for Family Violence Prevention(Washington)</t>
  </si>
  <si>
    <t>(Wayne) Uplift Resources Domestic Violence Pro Inc</t>
  </si>
  <si>
    <t>561904996 A</t>
  </si>
  <si>
    <t>Roanoke Chowan Safe  (Bertie)</t>
  </si>
  <si>
    <t>Roanoke Chowan SAFE ( Northhampton)</t>
  </si>
  <si>
    <t>My Sisters House (Nash)</t>
  </si>
  <si>
    <t>My Sisters House (Edgecombe)</t>
  </si>
  <si>
    <t>SAFE in Lenoir Co.    (Green)</t>
  </si>
  <si>
    <t>561198802  A</t>
  </si>
  <si>
    <t>561928008  A</t>
  </si>
  <si>
    <t>561892216  A</t>
  </si>
  <si>
    <t>561438138  A</t>
  </si>
  <si>
    <t>581677050  A</t>
  </si>
  <si>
    <t>561858655  A</t>
  </si>
  <si>
    <t>561541947  A</t>
  </si>
  <si>
    <t>581599166  A</t>
  </si>
  <si>
    <t>570749038  A</t>
  </si>
  <si>
    <t>561244166  A</t>
  </si>
  <si>
    <t>561352211  A</t>
  </si>
  <si>
    <t>561702953  A</t>
  </si>
  <si>
    <t>566000283  12</t>
  </si>
  <si>
    <t>566020417  A</t>
  </si>
  <si>
    <t>561345420  A</t>
  </si>
  <si>
    <t>542120710  01</t>
  </si>
  <si>
    <t>561282837  A</t>
  </si>
  <si>
    <t>581665785  A</t>
  </si>
  <si>
    <t>566000291  F</t>
  </si>
  <si>
    <t>581414606  A</t>
  </si>
  <si>
    <t>581591597  A</t>
  </si>
  <si>
    <t>566000295  08</t>
  </si>
  <si>
    <t>561833203  A</t>
  </si>
  <si>
    <t>561402172  A</t>
  </si>
  <si>
    <t>562009319  A</t>
  </si>
  <si>
    <t>566000300  F</t>
  </si>
  <si>
    <t>470872553  01</t>
  </si>
  <si>
    <t>371483053  04</t>
  </si>
  <si>
    <t>561476925  01</t>
  </si>
  <si>
    <t>562061741  02</t>
  </si>
  <si>
    <t>561453167  A</t>
  </si>
  <si>
    <t>561593020  A</t>
  </si>
  <si>
    <t>581647862  A</t>
  </si>
  <si>
    <t>581821225  A</t>
  </si>
  <si>
    <t>561505174  A</t>
  </si>
  <si>
    <t>561586246  A</t>
  </si>
  <si>
    <t>561822730  A</t>
  </si>
  <si>
    <t>561689264  A</t>
  </si>
  <si>
    <t>581871398  01</t>
  </si>
  <si>
    <t>561379760  B</t>
  </si>
  <si>
    <t>560529967  02</t>
  </si>
  <si>
    <t>561865248  A</t>
  </si>
  <si>
    <t>581636025  A</t>
  </si>
  <si>
    <t>581779218  A</t>
  </si>
  <si>
    <t>561497076  A</t>
  </si>
  <si>
    <t>561412183  A</t>
  </si>
  <si>
    <t>561798608  A</t>
  </si>
  <si>
    <t>561758587  A</t>
  </si>
  <si>
    <t>561484890  A</t>
  </si>
  <si>
    <t>561240921  A</t>
  </si>
  <si>
    <t>581515871  A</t>
  </si>
  <si>
    <t>561138753  A</t>
  </si>
  <si>
    <t>561209870  A</t>
  </si>
  <si>
    <t>561961414  A</t>
  </si>
  <si>
    <t>561921703  02</t>
  </si>
  <si>
    <t>560851147  A</t>
  </si>
  <si>
    <t>561454335  A</t>
  </si>
  <si>
    <t>581640904  A</t>
  </si>
  <si>
    <t>581698701  A</t>
  </si>
  <si>
    <t>581320613  B</t>
  </si>
  <si>
    <t>581354169  A</t>
  </si>
  <si>
    <t>561904996  A</t>
  </si>
  <si>
    <t>561269568  A</t>
  </si>
  <si>
    <t>561944657  A</t>
  </si>
  <si>
    <t>561276293  03</t>
  </si>
  <si>
    <t>561330781  02</t>
  </si>
  <si>
    <t>561383462  A</t>
  </si>
  <si>
    <t>561383462 A</t>
  </si>
  <si>
    <t>581680785 01</t>
  </si>
  <si>
    <t>561550998 01</t>
  </si>
  <si>
    <t>561928008 A</t>
  </si>
  <si>
    <t>561892216 A</t>
  </si>
  <si>
    <t>581599166 A</t>
  </si>
  <si>
    <t>561244166 02</t>
  </si>
  <si>
    <t>561352211 A</t>
  </si>
  <si>
    <t>566001522 A</t>
  </si>
  <si>
    <t>561345420 A</t>
  </si>
  <si>
    <t>542120710 01</t>
  </si>
  <si>
    <t>561282837 A</t>
  </si>
  <si>
    <t>561858655 A</t>
  </si>
  <si>
    <t>581355044 01</t>
  </si>
  <si>
    <t>581591597 A</t>
  </si>
  <si>
    <t>566000295 08</t>
  </si>
  <si>
    <t>561402172 A</t>
  </si>
  <si>
    <t>560689235 02</t>
  </si>
  <si>
    <t>562009319 A</t>
  </si>
  <si>
    <t>470872553 01</t>
  </si>
  <si>
    <t>561476925 02</t>
  </si>
  <si>
    <t>562061741 02</t>
  </si>
  <si>
    <t>561453167 A</t>
  </si>
  <si>
    <t>561593020 A</t>
  </si>
  <si>
    <t>581647862 A</t>
  </si>
  <si>
    <t>561667721 B</t>
  </si>
  <si>
    <t>581677050 A</t>
  </si>
  <si>
    <t>581821225 02</t>
  </si>
  <si>
    <t>561505174 A</t>
  </si>
  <si>
    <t>561586246 A</t>
  </si>
  <si>
    <t>561689264 A</t>
  </si>
  <si>
    <t>581871398 01</t>
  </si>
  <si>
    <t>561379760 B</t>
  </si>
  <si>
    <t>561865248 A</t>
  </si>
  <si>
    <t>560529967 02</t>
  </si>
  <si>
    <t>581779218 A</t>
  </si>
  <si>
    <t>560950370 01</t>
  </si>
  <si>
    <t>561412183 A</t>
  </si>
  <si>
    <t>561798608 A</t>
  </si>
  <si>
    <t>561484890 A</t>
  </si>
  <si>
    <t>561240921 A</t>
  </si>
  <si>
    <t>561710155 B</t>
  </si>
  <si>
    <t>561138753 A</t>
  </si>
  <si>
    <t>561209870 A</t>
  </si>
  <si>
    <t>561330781 01</t>
  </si>
  <si>
    <t>561961414 A</t>
  </si>
  <si>
    <t>561921703 02</t>
  </si>
  <si>
    <t>561454335 A</t>
  </si>
  <si>
    <t>581320613 B</t>
  </si>
  <si>
    <t>581354169 A</t>
  </si>
  <si>
    <t>561269568 A</t>
  </si>
  <si>
    <t>561944657 A</t>
  </si>
  <si>
    <t>581810587 02</t>
  </si>
  <si>
    <r>
      <t xml:space="preserve">(Anson) Domestic Violence Coalition      </t>
    </r>
    <r>
      <rPr>
        <b/>
        <sz val="10"/>
        <color indexed="10"/>
        <rFont val="Arial"/>
        <family val="2"/>
      </rPr>
      <t xml:space="preserve">      </t>
    </r>
  </si>
  <si>
    <r>
      <t>Safe Haven of (Pender) Co.</t>
    </r>
    <r>
      <rPr>
        <b/>
        <sz val="10"/>
        <rFont val="Arial"/>
        <family val="2"/>
      </rPr>
      <t xml:space="preserve">         </t>
    </r>
  </si>
  <si>
    <t xml:space="preserve">                   </t>
  </si>
  <si>
    <t>RUN</t>
  </si>
  <si>
    <r>
      <t xml:space="preserve">Family Services of (Davidson) Co Inc          </t>
    </r>
    <r>
      <rPr>
        <b/>
        <sz val="10"/>
        <color indexed="10"/>
        <rFont val="Arial"/>
        <family val="2"/>
      </rPr>
      <t xml:space="preserve">  </t>
    </r>
  </si>
  <si>
    <t xml:space="preserve">Real Crisis Rape Crisis  (Beaufort)           </t>
  </si>
  <si>
    <t xml:space="preserve">Real Crisis Center (Martin)              </t>
  </si>
  <si>
    <t xml:space="preserve">Real Crisis Center (Pitt)           </t>
  </si>
  <si>
    <t>Rape Crisis Center/Coastal Horizons  (N Hanover)</t>
  </si>
  <si>
    <t>581491531 03</t>
  </si>
  <si>
    <t>262780222 01</t>
  </si>
  <si>
    <t>561469847  02</t>
  </si>
  <si>
    <t xml:space="preserve">Crossroads SA Response &amp; Resource Ctr   (Caswell)             </t>
  </si>
  <si>
    <t>DV&amp;SA Center (Hoke)           (new V# - no longer thru county)</t>
  </si>
  <si>
    <t>Next Step (Forsyth)</t>
  </si>
  <si>
    <t>562074800 01</t>
  </si>
  <si>
    <t>562080678 01</t>
  </si>
  <si>
    <t>(Hyde) County Hotline</t>
  </si>
  <si>
    <t>Inner Banks Hotline Inc   (Tyrrell)</t>
  </si>
  <si>
    <t>274336007 01</t>
  </si>
  <si>
    <t>Inner Banks Hotline      (Tyrell)</t>
  </si>
  <si>
    <t>560851147 A</t>
  </si>
  <si>
    <t>Southeastern Family Violence Ctr (Robeson)</t>
  </si>
  <si>
    <t xml:space="preserve">Hannah's Place (Halifax)                 </t>
  </si>
  <si>
    <t xml:space="preserve">Rape Crisis Volunteers of (Cumberland) Co        </t>
  </si>
  <si>
    <t>(Randolph)Family Crisis Center (Archdale/Trinity)</t>
  </si>
  <si>
    <t>(Randolph)Family Crisis Center (Asheboro)</t>
  </si>
  <si>
    <t>(Randolph)Family Crisis Center (Archdale/Trinity) RDAT</t>
  </si>
  <si>
    <t>(Randolph)Family Crisis Center (Asheboro)          RDAB</t>
  </si>
  <si>
    <t xml:space="preserve">YVEDDI (Stokes)    </t>
  </si>
  <si>
    <t>581758410  04</t>
  </si>
  <si>
    <t>581758410 04</t>
  </si>
  <si>
    <t>Promise Place (Pamlico)</t>
  </si>
  <si>
    <t>Ruth's House (Beaufort)</t>
  </si>
  <si>
    <t>453028421 01</t>
  </si>
  <si>
    <r>
      <t>Hannah's Place   (Halifax)</t>
    </r>
    <r>
      <rPr>
        <b/>
        <sz val="10"/>
        <color indexed="10"/>
        <rFont val="Arial"/>
        <family val="2"/>
      </rPr>
      <t xml:space="preserve"> </t>
    </r>
  </si>
  <si>
    <t>(Hoke) DV &amp; SA Ctr Inc   (new V# - no longer thru county)</t>
  </si>
  <si>
    <t xml:space="preserve">Coalition Against DV  &amp; SA     (Lincoln)     </t>
  </si>
  <si>
    <t xml:space="preserve">My Sister's Place   (Madison)               </t>
  </si>
  <si>
    <r>
      <t>United Family Services 4th St  (Mecklenburg)</t>
    </r>
    <r>
      <rPr>
        <b/>
        <sz val="10"/>
        <color indexed="10"/>
        <rFont val="Arial"/>
        <family val="2"/>
      </rPr>
      <t xml:space="preserve"> </t>
    </r>
  </si>
  <si>
    <r>
      <t>United Family Services 5th St (Mecklenburg)</t>
    </r>
    <r>
      <rPr>
        <b/>
        <sz val="10"/>
        <color indexed="10"/>
        <rFont val="Arial"/>
        <family val="2"/>
      </rPr>
      <t xml:space="preserve"> </t>
    </r>
  </si>
  <si>
    <t>REACH of (Jackson) Co. (thru Macon)</t>
  </si>
  <si>
    <t>Compass Ctr for Women &amp; Famlies  (Orange)</t>
  </si>
  <si>
    <t>(Randolph)Family Crisis Center (Ashboro)</t>
  </si>
  <si>
    <t xml:space="preserve">(Stokes) Family Violence Services </t>
  </si>
  <si>
    <t>(Surry) Co Family DV Program</t>
  </si>
  <si>
    <t xml:space="preserve">Family Violence of Coalition (Yancey) Co. </t>
  </si>
  <si>
    <t xml:space="preserve">(Yadkin) Co Family DV Program </t>
  </si>
  <si>
    <r>
      <t>DV Resource Center (Alexander)</t>
    </r>
    <r>
      <rPr>
        <sz val="10"/>
        <rFont val="Arial"/>
        <family val="2"/>
      </rPr>
      <t xml:space="preserve"> (thru Caldwell)</t>
    </r>
  </si>
  <si>
    <t>OASIS Inc         (Avery)      (thru Watauga )</t>
  </si>
  <si>
    <t>OASIS (Avery)     (thru Watauga)</t>
  </si>
  <si>
    <t>Hope for Families DV &amp; SA Center (Graham)</t>
  </si>
  <si>
    <t>Fifth Street Ministries Diakonos Inc (Iredell)</t>
  </si>
  <si>
    <t>REACH (Jackson)  (thru Macon)</t>
  </si>
  <si>
    <t>Family Violence Coalition (Yancey)</t>
  </si>
  <si>
    <t>561247967 02</t>
  </si>
  <si>
    <t>Promise Place    (Craven)</t>
  </si>
  <si>
    <t>274410673 02</t>
  </si>
  <si>
    <t xml:space="preserve">(Hyde) County Hotline   </t>
  </si>
  <si>
    <r>
      <t xml:space="preserve">(Alexander) </t>
    </r>
    <r>
      <rPr>
        <sz val="10"/>
        <rFont val="Arial"/>
        <family val="2"/>
      </rPr>
      <t>(thru Shelter Home of Caldwell Co)</t>
    </r>
  </si>
  <si>
    <r>
      <t xml:space="preserve">Infinite Possibilities Inc   (Vance)   </t>
    </r>
    <r>
      <rPr>
        <b/>
        <sz val="10"/>
        <color rgb="FFFF0000"/>
        <rFont val="Arial"/>
        <family val="2"/>
      </rPr>
      <t/>
    </r>
  </si>
  <si>
    <t>270784542 01</t>
  </si>
  <si>
    <t xml:space="preserve"> Randolph Co Family Crisis Center    (Montgomery)  </t>
  </si>
  <si>
    <t>461652623 01</t>
  </si>
  <si>
    <t>Esther House of (Stanly) Co Inc</t>
  </si>
  <si>
    <r>
      <t xml:space="preserve">HAVEN in (Lee) Co.     </t>
    </r>
    <r>
      <rPr>
        <b/>
        <sz val="10"/>
        <color rgb="FFFF0000"/>
        <rFont val="Arial"/>
        <family val="2"/>
      </rPr>
      <t/>
    </r>
  </si>
  <si>
    <t xml:space="preserve">Esther House of (Stanly) County Inc </t>
  </si>
  <si>
    <r>
      <t xml:space="preserve">Haven in (Lee) Co    </t>
    </r>
    <r>
      <rPr>
        <sz val="10"/>
        <rFont val="Arial"/>
        <family val="2"/>
      </rPr>
      <t xml:space="preserve">              </t>
    </r>
    <r>
      <rPr>
        <b/>
        <sz val="10"/>
        <rFont val="Arial"/>
        <family val="2"/>
      </rPr>
      <t/>
    </r>
  </si>
  <si>
    <t>*4th qtr</t>
  </si>
  <si>
    <t>Coastal Horizons Center (Brunswick)</t>
  </si>
  <si>
    <t>Rape Crisis Ctr of Catawba County Inc (Gaston)</t>
  </si>
  <si>
    <t>Rape Crisis Ctr of Catawba Co (Lincoln)</t>
  </si>
  <si>
    <r>
      <t>Randolph Co Family Crisis Center (Montgomery)</t>
    </r>
    <r>
      <rPr>
        <b/>
        <sz val="10"/>
        <color rgb="FFFF0000"/>
        <rFont val="Arial"/>
        <family val="2"/>
      </rPr>
      <t xml:space="preserve">  </t>
    </r>
  </si>
  <si>
    <r>
      <t xml:space="preserve">Family Services House of Esther (Caswell)      </t>
    </r>
    <r>
      <rPr>
        <b/>
        <sz val="10"/>
        <color indexed="10"/>
        <rFont val="Arial"/>
        <family val="2"/>
      </rPr>
      <t xml:space="preserve">(G)        </t>
    </r>
  </si>
  <si>
    <t>Family Violence of Coalition (Yancey) Co.</t>
  </si>
  <si>
    <t xml:space="preserve">Family Service of the Piedmont (Guilford)  </t>
  </si>
  <si>
    <t>Kiran Inc (Statewide)</t>
  </si>
  <si>
    <t>562203528 01</t>
  </si>
  <si>
    <t>Pisgah Legal Services (Buncombe)</t>
  </si>
  <si>
    <t>561191115 A</t>
  </si>
  <si>
    <t>561993490 A</t>
  </si>
  <si>
    <t>566000332 C</t>
  </si>
  <si>
    <r>
      <t xml:space="preserve">(Pitt) County Sheriff's Office </t>
    </r>
    <r>
      <rPr>
        <b/>
        <sz val="10"/>
        <color rgb="FFFF0000"/>
        <rFont val="Arial"/>
        <family val="2"/>
      </rPr>
      <t>(G)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</si>
  <si>
    <r>
      <t xml:space="preserve">Interact Shelter (Wake) </t>
    </r>
    <r>
      <rPr>
        <b/>
        <sz val="10"/>
        <color indexed="10"/>
        <rFont val="Arial"/>
        <family val="2"/>
      </rPr>
      <t xml:space="preserve"> </t>
    </r>
  </si>
  <si>
    <r>
      <t>United Family Services Safe Alliance (Mecklenburg)</t>
    </r>
    <r>
      <rPr>
        <b/>
        <sz val="10"/>
        <color indexed="10"/>
        <rFont val="Arial"/>
        <family val="2"/>
      </rPr>
      <t xml:space="preserve"> </t>
    </r>
  </si>
  <si>
    <t>p fvpsa                                   G 536900</t>
  </si>
  <si>
    <t>Legal Aid of North Carolina (Statewide)</t>
  </si>
  <si>
    <t>311784161 01</t>
  </si>
  <si>
    <t>611077481  02</t>
  </si>
  <si>
    <r>
      <t xml:space="preserve">(Mecklenburg) UNC Charlotte Teen Domestic </t>
    </r>
    <r>
      <rPr>
        <b/>
        <sz val="10"/>
        <color rgb="FFFF0000"/>
        <rFont val="Arial"/>
        <family val="2"/>
      </rPr>
      <t>(G)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</si>
  <si>
    <t>560791228 01</t>
  </si>
  <si>
    <t>Check</t>
  </si>
  <si>
    <t>Run</t>
  </si>
  <si>
    <t>Date</t>
  </si>
  <si>
    <t>Faith in Action (Guilford)  GB</t>
  </si>
  <si>
    <t>Reimb</t>
  </si>
  <si>
    <r>
      <t>Invoice Numbers:  coun</t>
    </r>
    <r>
      <rPr>
        <b/>
        <sz val="10"/>
        <color rgb="FFFF0000"/>
        <rFont val="Arial"/>
        <family val="2"/>
      </rPr>
      <t>/</t>
    </r>
    <r>
      <rPr>
        <b/>
        <sz val="10"/>
        <rFont val="Arial"/>
        <family val="2"/>
      </rPr>
      <t>FVPSA</t>
    </r>
    <r>
      <rPr>
        <b/>
        <sz val="10"/>
        <color rgb="FFFF0000"/>
        <rFont val="Arial"/>
        <family val="2"/>
      </rPr>
      <t>/</t>
    </r>
    <r>
      <rPr>
        <b/>
        <sz val="10"/>
        <rFont val="Arial"/>
        <family val="2"/>
      </rPr>
      <t>MTHYR</t>
    </r>
  </si>
  <si>
    <t xml:space="preserve">Infinite Possibilities Inc   (Warren)   </t>
  </si>
  <si>
    <t>NG536E83</t>
  </si>
  <si>
    <t>G 536483</t>
  </si>
  <si>
    <r>
      <t>D</t>
    </r>
    <r>
      <rPr>
        <b/>
        <sz val="16"/>
        <rFont val="Arial"/>
        <family val="2"/>
      </rPr>
      <t>ivorce</t>
    </r>
    <r>
      <rPr>
        <b/>
        <u/>
        <sz val="16"/>
        <color indexed="20"/>
        <rFont val="Arial"/>
        <family val="2"/>
      </rPr>
      <t xml:space="preserve"> F</t>
    </r>
    <r>
      <rPr>
        <b/>
        <sz val="16"/>
        <rFont val="Arial"/>
        <family val="2"/>
      </rPr>
      <t>iling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FEES</t>
    </r>
    <r>
      <rPr>
        <b/>
        <sz val="12"/>
        <rFont val="Arial"/>
        <family val="2"/>
      </rPr>
      <t xml:space="preserve">         1782</t>
    </r>
  </si>
  <si>
    <t>DFF</t>
  </si>
  <si>
    <t xml:space="preserve"> (P DivorceFees)                                       </t>
  </si>
  <si>
    <t>(Stokes), Surry, Yadkin Co Family DV Program</t>
  </si>
  <si>
    <r>
      <t>Infinite Possibilities (Warren)</t>
    </r>
    <r>
      <rPr>
        <b/>
        <sz val="10"/>
        <color indexed="10"/>
        <rFont val="Arial"/>
        <family val="2"/>
      </rPr>
      <t xml:space="preserve">  </t>
    </r>
  </si>
  <si>
    <r>
      <t>Infinite Possibilites (Warren)</t>
    </r>
    <r>
      <rPr>
        <b/>
        <sz val="10"/>
        <color indexed="10"/>
        <rFont val="Arial"/>
        <family val="2"/>
      </rPr>
      <t xml:space="preserve">  </t>
    </r>
  </si>
  <si>
    <t>0W67</t>
  </si>
  <si>
    <t>0W5T</t>
  </si>
  <si>
    <t>0W5N</t>
  </si>
  <si>
    <t>0W9T</t>
  </si>
  <si>
    <t>0W5M</t>
  </si>
  <si>
    <t>0W6N</t>
  </si>
  <si>
    <t>0W6B</t>
  </si>
  <si>
    <t>0W5R</t>
  </si>
  <si>
    <t>0W62</t>
  </si>
  <si>
    <t>0W5K</t>
  </si>
  <si>
    <t>0W5J</t>
  </si>
  <si>
    <t>0W5S</t>
  </si>
  <si>
    <t>0W6C</t>
  </si>
  <si>
    <t>0W5Z</t>
  </si>
  <si>
    <t>0W6S</t>
  </si>
  <si>
    <t>0WBK</t>
  </si>
  <si>
    <t>0W6W</t>
  </si>
  <si>
    <t>0W7M</t>
  </si>
  <si>
    <t>0W90</t>
  </si>
  <si>
    <t>0W8G</t>
  </si>
  <si>
    <t>0W8M</t>
  </si>
  <si>
    <t>0W8V</t>
  </si>
  <si>
    <t>0W93</t>
  </si>
  <si>
    <t>0W8T</t>
  </si>
  <si>
    <t>0W7X</t>
  </si>
  <si>
    <t>0W7S</t>
  </si>
  <si>
    <t>0W7Q</t>
  </si>
  <si>
    <t>0W82</t>
  </si>
  <si>
    <t>0W7Z</t>
  </si>
  <si>
    <t>0W9G</t>
  </si>
  <si>
    <t>0W9F</t>
  </si>
  <si>
    <t>0WBC</t>
  </si>
  <si>
    <t>0WBW</t>
  </si>
  <si>
    <t>0WB6</t>
  </si>
  <si>
    <t>0W9W</t>
  </si>
  <si>
    <t>0W97</t>
  </si>
  <si>
    <t>0WBD</t>
  </si>
  <si>
    <t>0WBN</t>
  </si>
  <si>
    <t>0WB2</t>
  </si>
  <si>
    <t>0WB1</t>
  </si>
  <si>
    <t>0WC9</t>
  </si>
  <si>
    <t>NCCASA Community for Change (Wake)</t>
  </si>
  <si>
    <t>0W9H</t>
  </si>
  <si>
    <t xml:space="preserve">Interact MOVE (Wak*)  </t>
  </si>
  <si>
    <t>0WCQ</t>
  </si>
  <si>
    <t>0WCY</t>
  </si>
  <si>
    <t>0WCR</t>
  </si>
  <si>
    <t>OWC5</t>
  </si>
  <si>
    <t>*</t>
  </si>
  <si>
    <t>NON GOV</t>
  </si>
  <si>
    <t xml:space="preserve">Strong Fathers (Forsyth)        </t>
  </si>
  <si>
    <t>0W5V</t>
  </si>
  <si>
    <t>0W5Q</t>
  </si>
  <si>
    <t>0W5L</t>
  </si>
  <si>
    <t>0WCV</t>
  </si>
  <si>
    <t>0W5P</t>
  </si>
  <si>
    <t>0W64</t>
  </si>
  <si>
    <t>0W63</t>
  </si>
  <si>
    <t>0W66</t>
  </si>
  <si>
    <t>0W5X</t>
  </si>
  <si>
    <t>0W61</t>
  </si>
  <si>
    <t>0W5Y</t>
  </si>
  <si>
    <t>0W69</t>
  </si>
  <si>
    <t>0W65</t>
  </si>
  <si>
    <t>0WBY</t>
  </si>
  <si>
    <t>0W68</t>
  </si>
  <si>
    <t>0W6T</t>
  </si>
  <si>
    <t>0W6P</t>
  </si>
  <si>
    <t>0W6H</t>
  </si>
  <si>
    <t>0W6K</t>
  </si>
  <si>
    <t>0W7T</t>
  </si>
  <si>
    <t>0W84</t>
  </si>
  <si>
    <t>0W85</t>
  </si>
  <si>
    <t>0W71</t>
  </si>
  <si>
    <t>0W8L</t>
  </si>
  <si>
    <t>0W73</t>
  </si>
  <si>
    <t>0WBH</t>
  </si>
  <si>
    <t>0W9S</t>
  </si>
  <si>
    <t>0WBG</t>
  </si>
  <si>
    <t>0WC2</t>
  </si>
  <si>
    <t>0W9D</t>
  </si>
  <si>
    <t>0WB7</t>
  </si>
  <si>
    <t>0WB8</t>
  </si>
  <si>
    <t>0W9V</t>
  </si>
  <si>
    <t>FY 1516</t>
  </si>
  <si>
    <t>JULY</t>
  </si>
  <si>
    <t>AUGUST</t>
  </si>
  <si>
    <t>SEPTEMBER</t>
  </si>
  <si>
    <t>DECEMBER</t>
  </si>
  <si>
    <t>JANUARY</t>
  </si>
  <si>
    <t>FEBRUARY</t>
  </si>
  <si>
    <t>MARCH</t>
  </si>
  <si>
    <t>APRIL</t>
  </si>
  <si>
    <t>561271474  01</t>
  </si>
  <si>
    <t>561271474 01</t>
  </si>
  <si>
    <t>OYQJ</t>
  </si>
  <si>
    <t>OYQX</t>
  </si>
  <si>
    <t>OYRC</t>
  </si>
  <si>
    <t>OYQV</t>
  </si>
  <si>
    <t>OYS3</t>
  </si>
  <si>
    <t>OYR1</t>
  </si>
  <si>
    <t>OYQS</t>
  </si>
  <si>
    <t>OYSG</t>
  </si>
  <si>
    <t>OYRV</t>
  </si>
  <si>
    <t>OYQY</t>
  </si>
  <si>
    <t>OYRN</t>
  </si>
  <si>
    <t>OYRM</t>
  </si>
  <si>
    <t>OYS7</t>
  </si>
  <si>
    <t>OYQR</t>
  </si>
  <si>
    <t>OYRP</t>
  </si>
  <si>
    <t>OYRB</t>
  </si>
  <si>
    <t>OYQP</t>
  </si>
  <si>
    <t>OYQQ</t>
  </si>
  <si>
    <t>OYR2</t>
  </si>
  <si>
    <t>OYR3</t>
  </si>
  <si>
    <t>OYRX</t>
  </si>
  <si>
    <t>OYRW</t>
  </si>
  <si>
    <t>OYQW</t>
  </si>
  <si>
    <t>OYS5</t>
  </si>
  <si>
    <t>OYRS</t>
  </si>
  <si>
    <t>OYS9</t>
  </si>
  <si>
    <t>0YR7</t>
  </si>
  <si>
    <t>0YSH</t>
  </si>
  <si>
    <t>0YRD</t>
  </si>
  <si>
    <t>0YRY</t>
  </si>
  <si>
    <t>0YR0</t>
  </si>
  <si>
    <t>0YR9</t>
  </si>
  <si>
    <t>0YRG</t>
  </si>
  <si>
    <t>0YSD</t>
  </si>
  <si>
    <t>0YRZ</t>
  </si>
  <si>
    <t>0YS0</t>
  </si>
  <si>
    <t>0YR4</t>
  </si>
  <si>
    <t>0YRL</t>
  </si>
  <si>
    <t>0YSC</t>
  </si>
  <si>
    <t>0YS1</t>
  </si>
  <si>
    <t>0YR6</t>
  </si>
  <si>
    <t>0YRF</t>
  </si>
  <si>
    <t>0YRR</t>
  </si>
  <si>
    <t>0YQN</t>
  </si>
  <si>
    <t>0YRT</t>
  </si>
  <si>
    <t>0YS8</t>
  </si>
  <si>
    <t>0YS4</t>
  </si>
  <si>
    <t>0YRQ</t>
  </si>
  <si>
    <t>0YRH</t>
  </si>
  <si>
    <t>0YV6</t>
  </si>
  <si>
    <t>0YSM</t>
  </si>
  <si>
    <t>0YSJ</t>
  </si>
  <si>
    <t>0YT5</t>
  </si>
  <si>
    <t>0YT6</t>
  </si>
  <si>
    <t>0YSQ</t>
  </si>
  <si>
    <t>0YSK</t>
  </si>
  <si>
    <t>OYTV</t>
  </si>
  <si>
    <t>OYTO</t>
  </si>
  <si>
    <t>OYSV</t>
  </si>
  <si>
    <t>OYV2</t>
  </si>
  <si>
    <t>OYTJ</t>
  </si>
  <si>
    <t>OYTP</t>
  </si>
  <si>
    <t>OYSS</t>
  </si>
  <si>
    <t>OYTM</t>
  </si>
  <si>
    <t>OYT8</t>
  </si>
  <si>
    <t>OYTX</t>
  </si>
  <si>
    <t>OYST</t>
  </si>
  <si>
    <t>OYTW</t>
  </si>
  <si>
    <t>OYTS</t>
  </si>
  <si>
    <t>OYTT</t>
  </si>
  <si>
    <t>OYV3</t>
  </si>
  <si>
    <t>OYSR</t>
  </si>
  <si>
    <t>OYV1</t>
  </si>
  <si>
    <t>OYTZ</t>
  </si>
  <si>
    <t>OYTL</t>
  </si>
  <si>
    <t>OYTN</t>
  </si>
  <si>
    <t>OYTQ</t>
  </si>
  <si>
    <t>OYT1</t>
  </si>
  <si>
    <t>OYTC</t>
  </si>
  <si>
    <t>OYV7</t>
  </si>
  <si>
    <t>OYV9</t>
  </si>
  <si>
    <t>OYSX</t>
  </si>
  <si>
    <t>OYV5</t>
  </si>
  <si>
    <t>OYT2</t>
  </si>
  <si>
    <t>OYT3</t>
  </si>
  <si>
    <t>OYSP</t>
  </si>
  <si>
    <t>OYTY</t>
  </si>
  <si>
    <t>OYSW</t>
  </si>
  <si>
    <t>OYSL</t>
  </si>
  <si>
    <t>OYTF</t>
  </si>
  <si>
    <t>OYVO</t>
  </si>
  <si>
    <t>OYV4</t>
  </si>
  <si>
    <t>OYTR</t>
  </si>
  <si>
    <t>OYSN</t>
  </si>
  <si>
    <t>OYT4</t>
  </si>
  <si>
    <t>OYTK</t>
  </si>
  <si>
    <t>OYTD</t>
  </si>
  <si>
    <t>OYTB</t>
  </si>
  <si>
    <t>OYTG</t>
  </si>
  <si>
    <t>OYSC</t>
  </si>
  <si>
    <t>OYTH</t>
  </si>
  <si>
    <t>OYW3</t>
  </si>
  <si>
    <t>OYVL</t>
  </si>
  <si>
    <t>OYWR</t>
  </si>
  <si>
    <t>OYWL</t>
  </si>
  <si>
    <t>OYW6</t>
  </si>
  <si>
    <t>OYVK</t>
  </si>
  <si>
    <t>OYWO</t>
  </si>
  <si>
    <t>OYVS</t>
  </si>
  <si>
    <t>OYWK</t>
  </si>
  <si>
    <t>OYVZ</t>
  </si>
  <si>
    <t>OYY4</t>
  </si>
  <si>
    <t>OYVY</t>
  </si>
  <si>
    <t>OYVQ</t>
  </si>
  <si>
    <t>OYVM</t>
  </si>
  <si>
    <t>OYX0</t>
  </si>
  <si>
    <t>OYX9</t>
  </si>
  <si>
    <t>OYW7</t>
  </si>
  <si>
    <t>OYW5</t>
  </si>
  <si>
    <t>OYW2</t>
  </si>
  <si>
    <t>OYW8</t>
  </si>
  <si>
    <t>OYVH</t>
  </si>
  <si>
    <t>OYVR</t>
  </si>
  <si>
    <t>OYVV</t>
  </si>
  <si>
    <t>OYWS</t>
  </si>
  <si>
    <t>OYVB</t>
  </si>
  <si>
    <t>OYVP</t>
  </si>
  <si>
    <t>OYVG</t>
  </si>
  <si>
    <t>OVWJ</t>
  </si>
  <si>
    <t>OYWC</t>
  </si>
  <si>
    <t>OYWG</t>
  </si>
  <si>
    <t>OYVN</t>
  </si>
  <si>
    <t>OYW1</t>
  </si>
  <si>
    <t>OYVC</t>
  </si>
  <si>
    <t>OYVD</t>
  </si>
  <si>
    <t>OYWP</t>
  </si>
  <si>
    <t>OYWF</t>
  </si>
  <si>
    <t>OYWB</t>
  </si>
  <si>
    <t>OYWN</t>
  </si>
  <si>
    <t>OYWM</t>
  </si>
  <si>
    <t>OYVF</t>
  </si>
  <si>
    <t>OYWQ</t>
  </si>
  <si>
    <t>OYVT</t>
  </si>
  <si>
    <t>OYWH</t>
  </si>
  <si>
    <t>OYWW</t>
  </si>
  <si>
    <t>OYX2</t>
  </si>
  <si>
    <t>OYWY</t>
  </si>
  <si>
    <t>OYX7</t>
  </si>
  <si>
    <t>OYWT</t>
  </si>
  <si>
    <t>OYX3</t>
  </si>
  <si>
    <t>OYX4</t>
  </si>
  <si>
    <t>OYX6</t>
  </si>
  <si>
    <t>OYXB</t>
  </si>
  <si>
    <t>OYXC</t>
  </si>
  <si>
    <t>OYXG</t>
  </si>
  <si>
    <t>OYXH</t>
  </si>
  <si>
    <t>OYXY</t>
  </si>
  <si>
    <t>OYXT</t>
  </si>
  <si>
    <t>OYXZ</t>
  </si>
  <si>
    <t>OYXN</t>
  </si>
  <si>
    <t>OYXR</t>
  </si>
  <si>
    <t>OYXK</t>
  </si>
  <si>
    <t>OYY1</t>
  </si>
  <si>
    <t>OYYO</t>
  </si>
  <si>
    <t>OYXP</t>
  </si>
  <si>
    <t>OYXQ</t>
  </si>
  <si>
    <t>OYXL</t>
  </si>
  <si>
    <t xml:space="preserve">Safe Haven of (Person) County </t>
  </si>
  <si>
    <t>OYXM</t>
  </si>
  <si>
    <t>OYXJ</t>
  </si>
  <si>
    <t>OYXX</t>
  </si>
  <si>
    <t>OYXS</t>
  </si>
  <si>
    <t>OYXW</t>
  </si>
  <si>
    <t>OYYW</t>
  </si>
  <si>
    <t>OYY9</t>
  </si>
  <si>
    <t>OYYZ</t>
  </si>
  <si>
    <t>OYY5</t>
  </si>
  <si>
    <t>OYY7</t>
  </si>
  <si>
    <t>OYYJ</t>
  </si>
  <si>
    <t>OYYG</t>
  </si>
  <si>
    <t>OYY2</t>
  </si>
  <si>
    <t>OYY3</t>
  </si>
  <si>
    <t>OYYR</t>
  </si>
  <si>
    <t>OYYY</t>
  </si>
  <si>
    <t>OYYS</t>
  </si>
  <si>
    <t>OYYT</t>
  </si>
  <si>
    <t>OYYK</t>
  </si>
  <si>
    <t>OYY6</t>
  </si>
  <si>
    <t>OYYQ</t>
  </si>
  <si>
    <t>OYYX</t>
  </si>
  <si>
    <t>OYYM</t>
  </si>
  <si>
    <t>OYY8</t>
  </si>
  <si>
    <t>OYYV</t>
  </si>
  <si>
    <t>OYYL</t>
  </si>
  <si>
    <t>OYYH</t>
  </si>
  <si>
    <t>OW5W</t>
  </si>
  <si>
    <t>FVPSA to 09/30/2015  27297295</t>
  </si>
  <si>
    <t>0YMR</t>
  </si>
  <si>
    <t>0YM7</t>
  </si>
  <si>
    <t>0YL3</t>
  </si>
  <si>
    <t>0YL7</t>
  </si>
  <si>
    <t>0YMS</t>
  </si>
  <si>
    <t>0YMG</t>
  </si>
  <si>
    <t>0YM0</t>
  </si>
  <si>
    <t>0YLZ</t>
  </si>
  <si>
    <t>0YLD</t>
  </si>
  <si>
    <t>0YM5</t>
  </si>
  <si>
    <t>0YMK</t>
  </si>
  <si>
    <t>0YLJ</t>
  </si>
  <si>
    <t>0YM8</t>
  </si>
  <si>
    <t>0YLH</t>
  </si>
  <si>
    <t>0YKZ</t>
  </si>
  <si>
    <t>0YMJ</t>
  </si>
  <si>
    <t>0YML</t>
  </si>
  <si>
    <t>0YMF</t>
  </si>
  <si>
    <t>0YLV</t>
  </si>
  <si>
    <t>0YLQ</t>
  </si>
  <si>
    <t>0YLM</t>
  </si>
  <si>
    <t>0YL5</t>
  </si>
  <si>
    <t>0YM2</t>
  </si>
  <si>
    <t>0YMB</t>
  </si>
  <si>
    <t>0YLY</t>
  </si>
  <si>
    <t>0YMM</t>
  </si>
  <si>
    <t>0YLN</t>
  </si>
  <si>
    <t>0YLT</t>
  </si>
  <si>
    <t>0YL8</t>
  </si>
  <si>
    <t>0YMV</t>
  </si>
  <si>
    <t>0YLK</t>
  </si>
  <si>
    <t>0YL0</t>
  </si>
  <si>
    <t>0YLF</t>
  </si>
  <si>
    <t>0YM1</t>
  </si>
  <si>
    <t>0YNX</t>
  </si>
  <si>
    <t>0YNK</t>
  </si>
  <si>
    <t>0YNT</t>
  </si>
  <si>
    <t>0YQ6</t>
  </si>
  <si>
    <t>0YP8</t>
  </si>
  <si>
    <t>0YPW</t>
  </si>
  <si>
    <t>0YPK</t>
  </si>
  <si>
    <t>0YPS</t>
  </si>
  <si>
    <t>0YMX</t>
  </si>
  <si>
    <t>0YNL</t>
  </si>
  <si>
    <t>0YPZ</t>
  </si>
  <si>
    <t>0YPM</t>
  </si>
  <si>
    <t>0YP7</t>
  </si>
  <si>
    <t>0YQ3</t>
  </si>
  <si>
    <t>0YP5</t>
  </si>
  <si>
    <t>0YP3</t>
  </si>
  <si>
    <t>0YP6</t>
  </si>
  <si>
    <t>0YP0</t>
  </si>
  <si>
    <t>0YNC</t>
  </si>
  <si>
    <t>0YPF</t>
  </si>
  <si>
    <t>0YP1</t>
  </si>
  <si>
    <t>0YNZ</t>
  </si>
  <si>
    <t>0YNH</t>
  </si>
  <si>
    <t>0YPQ</t>
  </si>
  <si>
    <t>0YMY</t>
  </si>
  <si>
    <t>0YPD</t>
  </si>
  <si>
    <t>0YQ4</t>
  </si>
  <si>
    <t>0YPJ</t>
  </si>
  <si>
    <t>0YPR</t>
  </si>
  <si>
    <t>0YNN</t>
  </si>
  <si>
    <t>0YMZ</t>
  </si>
  <si>
    <t>0YP9</t>
  </si>
  <si>
    <t>0YN0</t>
  </si>
  <si>
    <t>0YN8</t>
  </si>
  <si>
    <t>0YNP</t>
  </si>
  <si>
    <t>0YQ5</t>
  </si>
  <si>
    <t>0YND</t>
  </si>
  <si>
    <t>0YNS</t>
  </si>
  <si>
    <t>0YNY</t>
  </si>
  <si>
    <t>0YN5</t>
  </si>
  <si>
    <t>0YQ1</t>
  </si>
  <si>
    <t>0YN9</t>
  </si>
  <si>
    <t>0YPC</t>
  </si>
  <si>
    <t>0YP2</t>
  </si>
  <si>
    <t>0YNJ</t>
  </si>
  <si>
    <t>0YPH</t>
  </si>
  <si>
    <t>0YPL</t>
  </si>
  <si>
    <t>0YPV</t>
  </si>
  <si>
    <t>0YNQ</t>
  </si>
  <si>
    <t>0YPG</t>
  </si>
  <si>
    <t>0YN2</t>
  </si>
  <si>
    <t>0YPB</t>
  </si>
  <si>
    <t>0YNB</t>
  </si>
  <si>
    <t>0YNM</t>
  </si>
  <si>
    <t>0YP4</t>
  </si>
  <si>
    <t>0YNF</t>
  </si>
  <si>
    <t>0YN3</t>
  </si>
  <si>
    <t>0YPX</t>
  </si>
  <si>
    <t>0YN6</t>
  </si>
  <si>
    <t>0YNR</t>
  </si>
  <si>
    <t>0YPY</t>
  </si>
  <si>
    <t>0YPT</t>
  </si>
  <si>
    <t>0YNV</t>
  </si>
  <si>
    <t>0YN7</t>
  </si>
  <si>
    <t>0YPN</t>
  </si>
  <si>
    <t>0YN1</t>
  </si>
  <si>
    <t>0YPP</t>
  </si>
  <si>
    <t>0YFT</t>
  </si>
  <si>
    <t>0YD8</t>
  </si>
  <si>
    <t>0YDV</t>
  </si>
  <si>
    <t>0YDZ</t>
  </si>
  <si>
    <t>0YDG</t>
  </si>
  <si>
    <t>0YFZ</t>
  </si>
  <si>
    <t>0YFC</t>
  </si>
  <si>
    <t>0YFL</t>
  </si>
  <si>
    <t>0YFV</t>
  </si>
  <si>
    <t>0YFX</t>
  </si>
  <si>
    <t>0YFP</t>
  </si>
  <si>
    <t>0YDL</t>
  </si>
  <si>
    <t>0YDK</t>
  </si>
  <si>
    <t>0YDT</t>
  </si>
  <si>
    <t>0YFH</t>
  </si>
  <si>
    <t>0YFJ</t>
  </si>
  <si>
    <t>0YG1</t>
  </si>
  <si>
    <t>0YFR</t>
  </si>
  <si>
    <t>0YFN</t>
  </si>
  <si>
    <t>0YD5</t>
  </si>
  <si>
    <t>0YFF</t>
  </si>
  <si>
    <t>0YFK</t>
  </si>
  <si>
    <t>0YDC</t>
  </si>
  <si>
    <t>0YFW</t>
  </si>
  <si>
    <t>0YDQ</t>
  </si>
  <si>
    <t>0YFS</t>
  </si>
  <si>
    <t>0YDJ</t>
  </si>
  <si>
    <t>0YFB</t>
  </si>
  <si>
    <t>0YF9</t>
  </si>
  <si>
    <t>0YDP</t>
  </si>
  <si>
    <t>0YDF</t>
  </si>
  <si>
    <t>0YF2</t>
  </si>
  <si>
    <t>0YDB</t>
  </si>
  <si>
    <t>0YDH</t>
  </si>
  <si>
    <t>0YDX</t>
  </si>
  <si>
    <t>0YF4</t>
  </si>
  <si>
    <t>0YD4</t>
  </si>
  <si>
    <t>0YFG</t>
  </si>
  <si>
    <t>0YD9</t>
  </si>
  <si>
    <t>0YFD</t>
  </si>
  <si>
    <t>0YDR</t>
  </si>
  <si>
    <t>0YDY</t>
  </si>
  <si>
    <t>0YFQ</t>
  </si>
  <si>
    <t>0YF3</t>
  </si>
  <si>
    <t>0YD6</t>
  </si>
  <si>
    <t>0YDM</t>
  </si>
  <si>
    <t>0YDN</t>
  </si>
  <si>
    <t>0YF0</t>
  </si>
  <si>
    <t>0YFY</t>
  </si>
  <si>
    <t>0YD7</t>
  </si>
  <si>
    <t>0YF1</t>
  </si>
  <si>
    <t>0YG0</t>
  </si>
  <si>
    <t>0YF6</t>
  </si>
  <si>
    <t>0YF7</t>
  </si>
  <si>
    <t>0YF5</t>
  </si>
  <si>
    <t>0YJD</t>
  </si>
  <si>
    <t>0YJT</t>
  </si>
  <si>
    <t>0YK3</t>
  </si>
  <si>
    <t>0YJQ</t>
  </si>
  <si>
    <t>0YJY</t>
  </si>
  <si>
    <t>0YHX</t>
  </si>
  <si>
    <t>0YJ7</t>
  </si>
  <si>
    <t>0YJ4</t>
  </si>
  <si>
    <t>0YJH</t>
  </si>
  <si>
    <t>0YK6</t>
  </si>
  <si>
    <t>0YJM</t>
  </si>
  <si>
    <t>0YJ0</t>
  </si>
  <si>
    <t>0YJV</t>
  </si>
  <si>
    <t>0YJ6</t>
  </si>
  <si>
    <t>0YK7</t>
  </si>
  <si>
    <t>0YJ1</t>
  </si>
  <si>
    <t>0YK1</t>
  </si>
  <si>
    <t>0YJF</t>
  </si>
  <si>
    <t>0YKB</t>
  </si>
  <si>
    <t>0YK9</t>
  </si>
  <si>
    <t>0YJX</t>
  </si>
  <si>
    <t>0YHW</t>
  </si>
  <si>
    <t>0YK4</t>
  </si>
  <si>
    <t>0YJG</t>
  </si>
  <si>
    <t>0YJ8</t>
  </si>
  <si>
    <t>0YK8</t>
  </si>
  <si>
    <t>0YHS</t>
  </si>
  <si>
    <t>0YJJ</t>
  </si>
  <si>
    <t>0YKD</t>
  </si>
  <si>
    <t>0YK5</t>
  </si>
  <si>
    <t>0YJ3</t>
  </si>
  <si>
    <t>0YK2</t>
  </si>
  <si>
    <t>0YJC</t>
  </si>
  <si>
    <t>0YHV</t>
  </si>
  <si>
    <t>0YJ2</t>
  </si>
  <si>
    <t>0YHZ</t>
  </si>
  <si>
    <t>0YHT</t>
  </si>
  <si>
    <t>0YJ9</t>
  </si>
  <si>
    <t>0YJK</t>
  </si>
  <si>
    <t>0YJL</t>
  </si>
  <si>
    <t>0YJS</t>
  </si>
  <si>
    <t>0YKC</t>
  </si>
  <si>
    <t>0YJ5</t>
  </si>
  <si>
    <t>0YHY</t>
  </si>
  <si>
    <t>0YJN</t>
  </si>
  <si>
    <t>0ZL9</t>
  </si>
  <si>
    <t>561332817  02</t>
  </si>
  <si>
    <t xml:space="preserve">                                            NG 536J01</t>
  </si>
  <si>
    <t>Interact/Family Violence Prevention Ctr (Wake)</t>
  </si>
  <si>
    <t>Turning Point Inc (Union)</t>
  </si>
  <si>
    <t>Esther House of Stanly Co Inc  (Cabarrus)</t>
  </si>
  <si>
    <t>Friend to Friend  (Moore)</t>
  </si>
  <si>
    <t>581698701 01</t>
  </si>
  <si>
    <t>amendment</t>
  </si>
  <si>
    <t>and unused</t>
  </si>
  <si>
    <r>
      <t xml:space="preserve">Interact(Family Violence Prevention Ctr)  (Wake) </t>
    </r>
    <r>
      <rPr>
        <b/>
        <sz val="10"/>
        <color indexed="10"/>
        <rFont val="Arial"/>
        <family val="2"/>
      </rPr>
      <t xml:space="preserve"> </t>
    </r>
  </si>
  <si>
    <t>(Stokes) Family Violence Services (YVEDDI)</t>
  </si>
  <si>
    <t>(Yadkin) Co Family DV Program (YVEDDI)</t>
  </si>
  <si>
    <t>OYYF</t>
  </si>
  <si>
    <t>0YYN</t>
  </si>
  <si>
    <t>581496427  02</t>
  </si>
  <si>
    <t>561332817 02</t>
  </si>
  <si>
    <t>581496427 02</t>
  </si>
  <si>
    <t>Roanoke Chowan Safe  (Gates)                       (56)</t>
  </si>
  <si>
    <t>0WB0</t>
  </si>
  <si>
    <t>581356356 01</t>
  </si>
  <si>
    <t>SEP(2)</t>
  </si>
  <si>
    <t>0YNW</t>
  </si>
  <si>
    <t>0YDW</t>
  </si>
  <si>
    <t>(Buncombe) Co Service Foundation-SPARC Network</t>
  </si>
  <si>
    <t>Center for New North Carolinians (Guilford)</t>
  </si>
  <si>
    <t>(Mecklenburg) Community Support Services</t>
  </si>
  <si>
    <t>0Z35</t>
  </si>
  <si>
    <t>0Z6J</t>
  </si>
  <si>
    <t>0Z3N</t>
  </si>
  <si>
    <t>0Z39</t>
  </si>
  <si>
    <t>0YYP</t>
  </si>
  <si>
    <t>0Z3Z</t>
  </si>
  <si>
    <t>0Z62</t>
  </si>
  <si>
    <t>0YZB</t>
  </si>
  <si>
    <t>OYZP</t>
  </si>
  <si>
    <t>0Z3G</t>
  </si>
  <si>
    <t>0Z32</t>
  </si>
  <si>
    <t>0YZN</t>
  </si>
  <si>
    <t>0Z66</t>
  </si>
  <si>
    <t>0YZX</t>
  </si>
  <si>
    <t>0YZ8</t>
  </si>
  <si>
    <t>0Z3F</t>
  </si>
  <si>
    <t>0YZ5</t>
  </si>
  <si>
    <t>0YZR</t>
  </si>
  <si>
    <t>0YZY</t>
  </si>
  <si>
    <t>0YZ4</t>
  </si>
  <si>
    <t>0Z6H</t>
  </si>
  <si>
    <t>0Z5R</t>
  </si>
  <si>
    <t>0Z2Y</t>
  </si>
  <si>
    <t>0YZF</t>
  </si>
  <si>
    <t>0Z5W</t>
  </si>
  <si>
    <t>0Z3S</t>
  </si>
  <si>
    <t>0Z6Q</t>
  </si>
  <si>
    <t>0Z64</t>
  </si>
  <si>
    <t>0YZL</t>
  </si>
  <si>
    <t>0Z5Q</t>
  </si>
  <si>
    <t>0Z3Y</t>
  </si>
  <si>
    <t>0Z6Z</t>
  </si>
  <si>
    <t>0YZV</t>
  </si>
  <si>
    <t>0YZS</t>
  </si>
  <si>
    <t>0Z6C</t>
  </si>
  <si>
    <t>0Z75</t>
  </si>
  <si>
    <t>0YZK</t>
  </si>
  <si>
    <t>0YZJ</t>
  </si>
  <si>
    <t>0Z5T</t>
  </si>
  <si>
    <t>0Z3K</t>
  </si>
  <si>
    <t>0YZW</t>
  </si>
  <si>
    <t>0Z5N</t>
  </si>
  <si>
    <t>0Z30</t>
  </si>
  <si>
    <t>0Z34</t>
  </si>
  <si>
    <t>0Z6K</t>
  </si>
  <si>
    <t>0YZM</t>
  </si>
  <si>
    <t>0Z3D</t>
  </si>
  <si>
    <t>0YZC</t>
  </si>
  <si>
    <t>0Z6G</t>
  </si>
  <si>
    <t>0YZH</t>
  </si>
  <si>
    <t>0Z2Z</t>
  </si>
  <si>
    <t>0Z2X</t>
  </si>
  <si>
    <t>0Z6W</t>
  </si>
  <si>
    <t>0Z6Y</t>
  </si>
  <si>
    <t>0YZ6</t>
  </si>
  <si>
    <t>0Z2W</t>
  </si>
  <si>
    <t>0YZ7</t>
  </si>
  <si>
    <t>0Z3W</t>
  </si>
  <si>
    <t>0Z60</t>
  </si>
  <si>
    <t>0Z6P</t>
  </si>
  <si>
    <t>0Z6X</t>
  </si>
  <si>
    <t>0Z6F</t>
  </si>
  <si>
    <t>0Z3C</t>
  </si>
  <si>
    <t>0Z3M</t>
  </si>
  <si>
    <t>0Z3B</t>
  </si>
  <si>
    <t>0Z5S</t>
  </si>
  <si>
    <t>0Z2V</t>
  </si>
  <si>
    <t>0Z42</t>
  </si>
  <si>
    <t>0Z40</t>
  </si>
  <si>
    <t>0Z36</t>
  </si>
  <si>
    <t>0YZ2</t>
  </si>
  <si>
    <t>0Z4Z</t>
  </si>
  <si>
    <t>0Z6S</t>
  </si>
  <si>
    <t>106L</t>
  </si>
  <si>
    <t>106V</t>
  </si>
  <si>
    <t>106N</t>
  </si>
  <si>
    <r>
      <t xml:space="preserve">Interact </t>
    </r>
    <r>
      <rPr>
        <b/>
        <sz val="10"/>
        <rFont val="Arial"/>
        <family val="2"/>
      </rPr>
      <t>MOVE</t>
    </r>
    <r>
      <rPr>
        <sz val="10"/>
        <rFont val="Arial"/>
        <family val="2"/>
      </rPr>
      <t xml:space="preserve"> (Wake)  </t>
    </r>
  </si>
  <si>
    <t>FVPSA begin 10/01/15 27297296</t>
  </si>
  <si>
    <t>453323540 01</t>
  </si>
  <si>
    <t>(Buncombe) Co Service Foundation-(SPARC Network)</t>
  </si>
  <si>
    <t>561244166  02</t>
  </si>
  <si>
    <r>
      <t xml:space="preserve">Family Services House of Esther (Caswell)      </t>
    </r>
    <r>
      <rPr>
        <b/>
        <sz val="10"/>
        <color indexed="10"/>
        <rFont val="Arial"/>
        <family val="2"/>
      </rPr>
      <t xml:space="preserve">        </t>
    </r>
  </si>
  <si>
    <r>
      <t xml:space="preserve">(Carteret) Co. DV Program, Inc.              </t>
    </r>
    <r>
      <rPr>
        <b/>
        <sz val="10"/>
        <color rgb="FFFF0000"/>
        <rFont val="Arial"/>
        <family val="2"/>
      </rPr>
      <t xml:space="preserve">(G) </t>
    </r>
    <r>
      <rPr>
        <sz val="10"/>
        <rFont val="Arial"/>
        <family val="2"/>
      </rPr>
      <t xml:space="preserve">              </t>
    </r>
  </si>
  <si>
    <t>0Z43</t>
  </si>
  <si>
    <t>0Z3T</t>
  </si>
  <si>
    <t>0YZQ</t>
  </si>
  <si>
    <t>566001468 09</t>
  </si>
  <si>
    <t>561130957 09</t>
  </si>
  <si>
    <r>
      <t xml:space="preserve">Center for New North Carolinians (Guilford)     </t>
    </r>
    <r>
      <rPr>
        <b/>
        <sz val="10"/>
        <color rgb="FFFF0000"/>
        <rFont val="Arial"/>
        <family val="2"/>
      </rPr>
      <t>(G)</t>
    </r>
  </si>
  <si>
    <t>Safelight Inc (Henderson)</t>
  </si>
  <si>
    <t>561469847 02</t>
  </si>
  <si>
    <t>BATCH#</t>
  </si>
  <si>
    <t xml:space="preserve">PAY </t>
  </si>
  <si>
    <t>PAY</t>
  </si>
  <si>
    <t>561276293  04</t>
  </si>
  <si>
    <t>MAY</t>
  </si>
  <si>
    <t>566000319 07</t>
  </si>
  <si>
    <t>AUG</t>
  </si>
  <si>
    <t>REIMB</t>
  </si>
  <si>
    <t xml:space="preserve"> CHECK </t>
  </si>
  <si>
    <t xml:space="preserve">RUN </t>
  </si>
  <si>
    <t>SAFE in Lenoir Co, Inc (Duplin)</t>
  </si>
  <si>
    <t>561476925  02</t>
  </si>
  <si>
    <t>SAFE in Lenoir County, Inc. (Duplin)</t>
  </si>
  <si>
    <t>FY 1617</t>
  </si>
  <si>
    <t>Promise Place (Jones)</t>
  </si>
  <si>
    <r>
      <t>coun/ml/</t>
    </r>
    <r>
      <rPr>
        <b/>
        <u/>
        <sz val="10"/>
        <rFont val="Arial"/>
        <family val="2"/>
      </rPr>
      <t xml:space="preserve"> </t>
    </r>
    <r>
      <rPr>
        <b/>
        <sz val="10"/>
        <rFont val="Arial"/>
        <family val="2"/>
      </rPr>
      <t>qtr1617</t>
    </r>
  </si>
  <si>
    <t>SEPT</t>
  </si>
  <si>
    <t>GRANTS</t>
  </si>
  <si>
    <t>IN AID</t>
  </si>
  <si>
    <t>PAYOUT</t>
  </si>
  <si>
    <t>OCTOBER</t>
  </si>
  <si>
    <t>Safe, Inc.-Batter Intervention Progran  (Transylvania)</t>
  </si>
  <si>
    <t>(Mecklenburg) Market Your Mind Svc</t>
  </si>
  <si>
    <t>472905007 01</t>
  </si>
  <si>
    <t>NOVERMBER</t>
  </si>
  <si>
    <t>581665785 A</t>
  </si>
  <si>
    <t>Mediation Center of Eastern Carolina (Pitt)</t>
  </si>
  <si>
    <t>561669121 A</t>
  </si>
  <si>
    <t>Randolph Co. Family Crisis Center (Randolph)</t>
  </si>
  <si>
    <t>Shelter Home of Caldwell (Caldwell)</t>
  </si>
  <si>
    <t>Yadkin Co. DV Program-Yveddi</t>
  </si>
  <si>
    <t>The Family Violence Prevent. Ctr., Interact (Wake)</t>
  </si>
  <si>
    <t>Family Guidance Center Inc (Catawba)</t>
  </si>
  <si>
    <t>566020417 A</t>
  </si>
  <si>
    <t>S.A.F.E. in Lenoir Co (Duplin)</t>
  </si>
  <si>
    <t>Phoenix Counceling Ctr (Gaston)</t>
  </si>
  <si>
    <t>202493799 03</t>
  </si>
  <si>
    <t>Phoenix Counceling Ctr (Lincoln)</t>
  </si>
  <si>
    <t>581821225  02</t>
  </si>
  <si>
    <t>581640904  01</t>
  </si>
  <si>
    <t>581640904 01</t>
  </si>
  <si>
    <t>Family Service of the Piedmont (GFGB)</t>
  </si>
  <si>
    <t>Family Service of the Piedmont (GFHP)</t>
  </si>
  <si>
    <t xml:space="preserve">Family Service of the Piedmont (GFHP)  </t>
  </si>
  <si>
    <t xml:space="preserve">Family Service of the Piedmont (GFGB)  </t>
  </si>
  <si>
    <t>Greensboro Family Services (GFGB)</t>
  </si>
  <si>
    <t>High Point Family Services (GFHP)</t>
  </si>
  <si>
    <t>EXTRA</t>
  </si>
  <si>
    <t>FUNDS</t>
  </si>
  <si>
    <t xml:space="preserve">CK </t>
  </si>
  <si>
    <t>Shelter home of (Caldwell) Co, Inc. (Alexander)</t>
  </si>
  <si>
    <t>Wilmington Police Dept. - Port City Super Girls (New Hanover)</t>
  </si>
  <si>
    <t>JUN</t>
  </si>
  <si>
    <t>566000239 B</t>
  </si>
  <si>
    <r>
      <t xml:space="preserve">NC Commission of Indian Affairs (Bladen) </t>
    </r>
    <r>
      <rPr>
        <b/>
        <sz val="10"/>
        <color rgb="FFFF0000"/>
        <rFont val="Arial"/>
        <family val="2"/>
      </rPr>
      <t>(G)</t>
    </r>
  </si>
  <si>
    <t xml:space="preserve">                                              NG 536J01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</si>
</sst>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mm/dd/yy;@"/>
    <numFmt numFmtId="167" formatCode="m/d/yy;@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b/>
      <u/>
      <sz val="16"/>
      <color indexed="16"/>
      <name val="Arial"/>
      <family val="2"/>
    </font>
    <font>
      <b/>
      <u/>
      <sz val="16"/>
      <color indexed="2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rgb="FFFF0000"/>
      <name val="Arial"/>
      <family val="2"/>
    </font>
    <font>
      <b/>
      <i/>
      <u/>
      <sz val="14"/>
      <name val="Arial"/>
      <family val="2"/>
    </font>
    <font>
      <b/>
      <i/>
      <sz val="10"/>
      <color indexed="12"/>
      <name val="Arial"/>
      <family val="2"/>
    </font>
    <font>
      <b/>
      <sz val="16"/>
      <name val="Arial"/>
      <family val="2"/>
    </font>
    <font>
      <b/>
      <sz val="10"/>
      <color rgb="FF002060"/>
      <name val="Arial"/>
      <family val="2"/>
    </font>
    <font>
      <sz val="10"/>
      <color rgb="FFFF0000"/>
      <name val="Arial"/>
      <family val="2"/>
    </font>
    <font>
      <u val="doubleAccounting"/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12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4" xfId="0" applyBorder="1"/>
    <xf numFmtId="43" fontId="0" fillId="0" borderId="0" xfId="0" applyNumberFormat="1"/>
    <xf numFmtId="43" fontId="0" fillId="0" borderId="0" xfId="1" applyFont="1" applyBorder="1"/>
    <xf numFmtId="165" fontId="0" fillId="0" borderId="0" xfId="1" applyNumberFormat="1" applyFont="1"/>
    <xf numFmtId="165" fontId="0" fillId="0" borderId="8" xfId="1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0" xfId="0" applyBorder="1"/>
    <xf numFmtId="43" fontId="0" fillId="0" borderId="0" xfId="0" applyNumberFormat="1" applyBorder="1"/>
    <xf numFmtId="0" fontId="0" fillId="0" borderId="0" xfId="0" applyFill="1"/>
    <xf numFmtId="43" fontId="0" fillId="0" borderId="0" xfId="0" applyNumberFormat="1" applyFill="1"/>
    <xf numFmtId="42" fontId="0" fillId="0" borderId="0" xfId="0" applyNumberFormat="1" applyAlignment="1">
      <alignment horizontal="right"/>
    </xf>
    <xf numFmtId="44" fontId="0" fillId="0" borderId="0" xfId="0" applyNumberFormat="1"/>
    <xf numFmtId="0" fontId="0" fillId="0" borderId="0" xfId="0" applyAlignment="1">
      <alignment horizontal="right"/>
    </xf>
    <xf numFmtId="0" fontId="0" fillId="0" borderId="11" xfId="0" applyBorder="1"/>
    <xf numFmtId="0" fontId="0" fillId="0" borderId="11" xfId="0" applyFill="1" applyBorder="1"/>
    <xf numFmtId="8" fontId="0" fillId="0" borderId="8" xfId="0" applyNumberFormat="1" applyBorder="1"/>
    <xf numFmtId="43" fontId="0" fillId="0" borderId="11" xfId="0" applyNumberFormat="1" applyBorder="1"/>
    <xf numFmtId="164" fontId="2" fillId="0" borderId="12" xfId="0" applyNumberFormat="1" applyFont="1" applyBorder="1" applyAlignment="1">
      <alignment horizontal="center"/>
    </xf>
    <xf numFmtId="0" fontId="0" fillId="0" borderId="8" xfId="0" applyBorder="1"/>
    <xf numFmtId="164" fontId="2" fillId="0" borderId="13" xfId="0" applyNumberFormat="1" applyFont="1" applyBorder="1" applyAlignment="1">
      <alignment horizontal="center"/>
    </xf>
    <xf numFmtId="8" fontId="0" fillId="0" borderId="11" xfId="0" applyNumberFormat="1" applyBorder="1"/>
    <xf numFmtId="8" fontId="0" fillId="0" borderId="14" xfId="0" applyNumberFormat="1" applyBorder="1"/>
    <xf numFmtId="43" fontId="0" fillId="0" borderId="8" xfId="0" applyNumberFormat="1" applyBorder="1"/>
    <xf numFmtId="0" fontId="0" fillId="0" borderId="14" xfId="0" applyBorder="1"/>
    <xf numFmtId="0" fontId="3" fillId="0" borderId="0" xfId="0" applyFont="1" applyFill="1"/>
    <xf numFmtId="43" fontId="0" fillId="0" borderId="11" xfId="0" applyNumberFormat="1" applyFill="1" applyBorder="1"/>
    <xf numFmtId="49" fontId="0" fillId="0" borderId="0" xfId="0" applyNumberFormat="1" applyAlignment="1">
      <alignment horizontal="center"/>
    </xf>
    <xf numFmtId="43" fontId="0" fillId="0" borderId="17" xfId="0" applyNumberFormat="1" applyBorder="1"/>
    <xf numFmtId="43" fontId="0" fillId="0" borderId="8" xfId="0" applyNumberFormat="1" applyFill="1" applyBorder="1"/>
    <xf numFmtId="0" fontId="0" fillId="0" borderId="18" xfId="0" applyBorder="1"/>
    <xf numFmtId="0" fontId="0" fillId="0" borderId="19" xfId="0" applyBorder="1"/>
    <xf numFmtId="43" fontId="2" fillId="0" borderId="20" xfId="0" applyNumberFormat="1" applyFont="1" applyFill="1" applyBorder="1"/>
    <xf numFmtId="0" fontId="13" fillId="0" borderId="1" xfId="0" applyFont="1" applyBorder="1"/>
    <xf numFmtId="0" fontId="2" fillId="0" borderId="8" xfId="0" applyFont="1" applyBorder="1"/>
    <xf numFmtId="0" fontId="0" fillId="0" borderId="8" xfId="0" applyBorder="1" applyAlignment="1">
      <alignment horizontal="right"/>
    </xf>
    <xf numFmtId="14" fontId="2" fillId="0" borderId="11" xfId="0" applyNumberFormat="1" applyFont="1" applyBorder="1" applyAlignment="1">
      <alignment horizontal="center"/>
    </xf>
    <xf numFmtId="43" fontId="2" fillId="0" borderId="22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0" fontId="0" fillId="0" borderId="13" xfId="0" applyBorder="1"/>
    <xf numFmtId="49" fontId="0" fillId="0" borderId="11" xfId="0" applyNumberFormat="1" applyBorder="1"/>
    <xf numFmtId="0" fontId="0" fillId="0" borderId="22" xfId="0" applyBorder="1"/>
    <xf numFmtId="164" fontId="2" fillId="0" borderId="13" xfId="0" applyNumberFormat="1" applyFont="1" applyBorder="1"/>
    <xf numFmtId="164" fontId="2" fillId="0" borderId="11" xfId="0" applyNumberFormat="1" applyFont="1" applyBorder="1"/>
    <xf numFmtId="43" fontId="0" fillId="0" borderId="11" xfId="0" applyNumberFormat="1" applyBorder="1" applyAlignment="1">
      <alignment horizontal="center"/>
    </xf>
    <xf numFmtId="8" fontId="0" fillId="0" borderId="22" xfId="0" applyNumberFormat="1" applyBorder="1"/>
    <xf numFmtId="49" fontId="2" fillId="0" borderId="4" xfId="0" applyNumberFormat="1" applyFont="1" applyBorder="1" applyAlignment="1">
      <alignment horizontal="center"/>
    </xf>
    <xf numFmtId="0" fontId="0" fillId="0" borderId="23" xfId="0" applyBorder="1"/>
    <xf numFmtId="0" fontId="2" fillId="0" borderId="24" xfId="0" applyFont="1" applyBorder="1"/>
    <xf numFmtId="0" fontId="0" fillId="0" borderId="26" xfId="0" applyBorder="1"/>
    <xf numFmtId="0" fontId="0" fillId="0" borderId="8" xfId="0" applyBorder="1" applyAlignment="1">
      <alignment horizontal="left"/>
    </xf>
    <xf numFmtId="0" fontId="7" fillId="0" borderId="0" xfId="0" applyFont="1"/>
    <xf numFmtId="43" fontId="2" fillId="0" borderId="12" xfId="0" applyNumberFormat="1" applyFont="1" applyBorder="1" applyAlignment="1">
      <alignment horizontal="center"/>
    </xf>
    <xf numFmtId="43" fontId="0" fillId="0" borderId="8" xfId="1" applyNumberFormat="1" applyFont="1" applyFill="1" applyBorder="1"/>
    <xf numFmtId="0" fontId="0" fillId="0" borderId="0" xfId="0" applyFill="1" applyBorder="1"/>
    <xf numFmtId="43" fontId="0" fillId="0" borderId="0" xfId="0" applyNumberFormat="1" applyFill="1" applyBorder="1"/>
    <xf numFmtId="43" fontId="15" fillId="0" borderId="8" xfId="0" applyNumberFormat="1" applyFont="1" applyBorder="1" applyAlignment="1">
      <alignment horizontal="center"/>
    </xf>
    <xf numFmtId="43" fontId="2" fillId="0" borderId="0" xfId="0" applyNumberFormat="1" applyFont="1" applyBorder="1"/>
    <xf numFmtId="14" fontId="14" fillId="0" borderId="8" xfId="0" applyNumberFormat="1" applyFont="1" applyBorder="1" applyAlignment="1">
      <alignment horizontal="center"/>
    </xf>
    <xf numFmtId="0" fontId="17" fillId="0" borderId="9" xfId="0" applyFont="1" applyBorder="1"/>
    <xf numFmtId="0" fontId="18" fillId="0" borderId="28" xfId="0" applyFont="1" applyBorder="1"/>
    <xf numFmtId="0" fontId="19" fillId="2" borderId="1" xfId="0" applyFont="1" applyFill="1" applyBorder="1" applyAlignment="1">
      <alignment horizontal="center"/>
    </xf>
    <xf numFmtId="43" fontId="2" fillId="0" borderId="0" xfId="0" applyNumberFormat="1" applyFont="1"/>
    <xf numFmtId="43" fontId="6" fillId="0" borderId="21" xfId="1" applyNumberFormat="1" applyFont="1" applyBorder="1" applyAlignment="1">
      <alignment horizontal="center" vertical="center"/>
    </xf>
    <xf numFmtId="166" fontId="20" fillId="0" borderId="14" xfId="1" applyNumberFormat="1" applyFont="1" applyBorder="1" applyAlignment="1">
      <alignment horizontal="center"/>
    </xf>
    <xf numFmtId="0" fontId="0" fillId="0" borderId="29" xfId="0" applyBorder="1"/>
    <xf numFmtId="43" fontId="0" fillId="0" borderId="16" xfId="1" applyNumberFormat="1" applyFont="1" applyBorder="1"/>
    <xf numFmtId="43" fontId="6" fillId="0" borderId="25" xfId="0" applyNumberFormat="1" applyFont="1" applyBorder="1"/>
    <xf numFmtId="0" fontId="0" fillId="0" borderId="0" xfId="0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/>
    <xf numFmtId="166" fontId="0" fillId="0" borderId="0" xfId="0" applyNumberFormat="1" applyBorder="1"/>
    <xf numFmtId="14" fontId="14" fillId="0" borderId="13" xfId="0" applyNumberFormat="1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43" fontId="14" fillId="0" borderId="22" xfId="0" applyNumberFormat="1" applyFont="1" applyBorder="1" applyAlignment="1">
      <alignment horizontal="center"/>
    </xf>
    <xf numFmtId="43" fontId="6" fillId="0" borderId="17" xfId="1" applyNumberFormat="1" applyFont="1" applyBorder="1" applyAlignment="1">
      <alignment horizontal="center" vertical="center"/>
    </xf>
    <xf numFmtId="14" fontId="19" fillId="0" borderId="8" xfId="0" applyNumberFormat="1" applyFont="1" applyBorder="1" applyAlignment="1">
      <alignment horizontal="center"/>
    </xf>
    <xf numFmtId="43" fontId="21" fillId="0" borderId="14" xfId="0" applyNumberFormat="1" applyFont="1" applyBorder="1" applyAlignment="1">
      <alignment horizontal="center"/>
    </xf>
    <xf numFmtId="14" fontId="14" fillId="0" borderId="23" xfId="0" applyNumberFormat="1" applyFont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14" fontId="7" fillId="0" borderId="13" xfId="0" applyNumberFormat="1" applyFont="1" applyFill="1" applyBorder="1" applyAlignment="1">
      <alignment horizontal="center"/>
    </xf>
    <xf numFmtId="43" fontId="6" fillId="0" borderId="11" xfId="0" applyNumberFormat="1" applyFont="1" applyBorder="1"/>
    <xf numFmtId="0" fontId="7" fillId="0" borderId="11" xfId="0" applyFont="1" applyFill="1" applyBorder="1"/>
    <xf numFmtId="43" fontId="21" fillId="0" borderId="22" xfId="0" applyNumberFormat="1" applyFont="1" applyBorder="1" applyAlignment="1">
      <alignment horizontal="center"/>
    </xf>
    <xf numFmtId="43" fontId="19" fillId="0" borderId="22" xfId="0" applyNumberFormat="1" applyFont="1" applyBorder="1" applyAlignment="1">
      <alignment horizontal="center"/>
    </xf>
    <xf numFmtId="43" fontId="7" fillId="0" borderId="0" xfId="0" applyNumberFormat="1" applyFont="1"/>
    <xf numFmtId="43" fontId="6" fillId="0" borderId="0" xfId="0" applyNumberFormat="1" applyFont="1"/>
    <xf numFmtId="43" fontId="7" fillId="0" borderId="11" xfId="0" applyNumberFormat="1" applyFont="1" applyBorder="1" applyAlignment="1">
      <alignment horizontal="center"/>
    </xf>
    <xf numFmtId="43" fontId="6" fillId="0" borderId="17" xfId="0" applyNumberFormat="1" applyFont="1" applyBorder="1"/>
    <xf numFmtId="165" fontId="21" fillId="0" borderId="8" xfId="1" applyNumberFormat="1" applyFont="1" applyBorder="1" applyAlignment="1">
      <alignment horizontal="center"/>
    </xf>
    <xf numFmtId="165" fontId="21" fillId="0" borderId="12" xfId="1" applyNumberFormat="1" applyFont="1" applyBorder="1"/>
    <xf numFmtId="0" fontId="21" fillId="0" borderId="19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43" fontId="2" fillId="0" borderId="17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3" fontId="14" fillId="0" borderId="8" xfId="0" applyNumberFormat="1" applyFont="1" applyBorder="1" applyAlignment="1">
      <alignment horizontal="center"/>
    </xf>
    <xf numFmtId="43" fontId="15" fillId="0" borderId="22" xfId="0" applyNumberFormat="1" applyFont="1" applyBorder="1" applyAlignment="1">
      <alignment horizontal="center"/>
    </xf>
    <xf numFmtId="14" fontId="1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22" fillId="0" borderId="19" xfId="0" applyFont="1" applyFill="1" applyBorder="1" applyAlignment="1">
      <alignment horizontal="center" wrapText="1"/>
    </xf>
    <xf numFmtId="165" fontId="22" fillId="0" borderId="8" xfId="1" applyNumberFormat="1" applyFont="1" applyBorder="1" applyAlignment="1">
      <alignment horizontal="center"/>
    </xf>
    <xf numFmtId="0" fontId="15" fillId="0" borderId="20" xfId="0" applyFont="1" applyFill="1" applyBorder="1" applyAlignment="1">
      <alignment horizontal="center" wrapText="1"/>
    </xf>
    <xf numFmtId="165" fontId="22" fillId="0" borderId="12" xfId="1" applyNumberFormat="1" applyFont="1" applyBorder="1"/>
    <xf numFmtId="0" fontId="23" fillId="0" borderId="19" xfId="0" applyFont="1" applyFill="1" applyBorder="1" applyAlignment="1">
      <alignment horizontal="center" wrapText="1"/>
    </xf>
    <xf numFmtId="165" fontId="23" fillId="0" borderId="8" xfId="1" applyNumberFormat="1" applyFont="1" applyBorder="1" applyAlignment="1">
      <alignment horizontal="center"/>
    </xf>
    <xf numFmtId="0" fontId="24" fillId="0" borderId="20" xfId="0" applyFont="1" applyFill="1" applyBorder="1" applyAlignment="1">
      <alignment horizontal="center" wrapText="1"/>
    </xf>
    <xf numFmtId="165" fontId="23" fillId="0" borderId="12" xfId="1" applyNumberFormat="1" applyFont="1" applyBorder="1"/>
    <xf numFmtId="14" fontId="24" fillId="0" borderId="13" xfId="0" applyNumberFormat="1" applyFont="1" applyFill="1" applyBorder="1" applyAlignment="1">
      <alignment horizontal="center"/>
    </xf>
    <xf numFmtId="14" fontId="24" fillId="0" borderId="13" xfId="0" applyNumberFormat="1" applyFont="1" applyBorder="1" applyAlignment="1">
      <alignment horizontal="center"/>
    </xf>
    <xf numFmtId="0" fontId="0" fillId="0" borderId="0" xfId="0" applyBorder="1" applyAlignment="1"/>
    <xf numFmtId="43" fontId="25" fillId="0" borderId="22" xfId="0" applyNumberFormat="1" applyFont="1" applyBorder="1" applyAlignment="1">
      <alignment horizontal="center"/>
    </xf>
    <xf numFmtId="14" fontId="25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0" fontId="19" fillId="2" borderId="14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43" fontId="14" fillId="0" borderId="12" xfId="0" applyNumberFormat="1" applyFont="1" applyBorder="1" applyAlignment="1">
      <alignment horizontal="center"/>
    </xf>
    <xf numFmtId="43" fontId="10" fillId="0" borderId="22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43" fontId="0" fillId="0" borderId="16" xfId="0" applyNumberFormat="1" applyBorder="1"/>
    <xf numFmtId="0" fontId="0" fillId="0" borderId="0" xfId="0" applyAlignment="1">
      <alignment horizontal="left"/>
    </xf>
    <xf numFmtId="44" fontId="0" fillId="0" borderId="4" xfId="0" applyNumberFormat="1" applyBorder="1"/>
    <xf numFmtId="44" fontId="0" fillId="0" borderId="13" xfId="0" applyNumberFormat="1" applyBorder="1" applyAlignment="1">
      <alignment horizontal="center"/>
    </xf>
    <xf numFmtId="4" fontId="0" fillId="0" borderId="0" xfId="0" applyNumberFormat="1"/>
    <xf numFmtId="43" fontId="6" fillId="0" borderId="0" xfId="2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43" fontId="11" fillId="0" borderId="11" xfId="0" applyNumberFormat="1" applyFont="1" applyBorder="1"/>
    <xf numFmtId="43" fontId="11" fillId="0" borderId="0" xfId="0" applyNumberFormat="1" applyFont="1" applyBorder="1"/>
    <xf numFmtId="43" fontId="11" fillId="0" borderId="0" xfId="0" applyNumberFormat="1" applyFont="1"/>
    <xf numFmtId="43" fontId="11" fillId="0" borderId="0" xfId="0" applyNumberFormat="1" applyFont="1" applyBorder="1" applyAlignment="1">
      <alignment horizontal="center"/>
    </xf>
    <xf numFmtId="43" fontId="7" fillId="0" borderId="0" xfId="0" applyNumberFormat="1" applyFont="1" applyAlignment="1">
      <alignment horizontal="center"/>
    </xf>
    <xf numFmtId="44" fontId="0" fillId="0" borderId="5" xfId="0" applyNumberFormat="1" applyBorder="1"/>
    <xf numFmtId="0" fontId="0" fillId="0" borderId="20" xfId="0" applyBorder="1"/>
    <xf numFmtId="8" fontId="7" fillId="0" borderId="22" xfId="0" applyNumberFormat="1" applyFont="1" applyBorder="1"/>
    <xf numFmtId="166" fontId="7" fillId="0" borderId="11" xfId="0" applyNumberFormat="1" applyFont="1" applyFill="1" applyBorder="1"/>
    <xf numFmtId="166" fontId="7" fillId="0" borderId="0" xfId="0" applyNumberFormat="1" applyFont="1"/>
    <xf numFmtId="0" fontId="0" fillId="0" borderId="23" xfId="0" applyFill="1" applyBorder="1"/>
    <xf numFmtId="0" fontId="16" fillId="0" borderId="0" xfId="0" applyFont="1" applyFill="1" applyAlignment="1">
      <alignment horizontal="center"/>
    </xf>
    <xf numFmtId="44" fontId="2" fillId="0" borderId="11" xfId="0" applyNumberFormat="1" applyFont="1" applyFill="1" applyBorder="1"/>
    <xf numFmtId="0" fontId="1" fillId="0" borderId="23" xfId="0" applyFont="1" applyFill="1" applyBorder="1"/>
    <xf numFmtId="166" fontId="27" fillId="0" borderId="11" xfId="0" applyNumberFormat="1" applyFont="1" applyFill="1" applyBorder="1"/>
    <xf numFmtId="166" fontId="27" fillId="0" borderId="11" xfId="0" applyNumberFormat="1" applyFont="1" applyBorder="1" applyAlignment="1">
      <alignment horizontal="center"/>
    </xf>
    <xf numFmtId="166" fontId="27" fillId="0" borderId="11" xfId="0" applyNumberFormat="1" applyFont="1" applyFill="1" applyBorder="1" applyAlignment="1">
      <alignment horizontal="center"/>
    </xf>
    <xf numFmtId="166" fontId="27" fillId="0" borderId="0" xfId="0" applyNumberFormat="1" applyFont="1"/>
    <xf numFmtId="0" fontId="26" fillId="0" borderId="30" xfId="0" applyFont="1" applyFill="1" applyBorder="1" applyAlignment="1">
      <alignment horizontal="center" wrapText="1"/>
    </xf>
    <xf numFmtId="165" fontId="26" fillId="0" borderId="11" xfId="1" applyNumberFormat="1" applyFont="1" applyBorder="1" applyAlignment="1">
      <alignment horizontal="center"/>
    </xf>
    <xf numFmtId="165" fontId="26" fillId="0" borderId="13" xfId="1" applyNumberFormat="1" applyFont="1" applyBorder="1"/>
    <xf numFmtId="166" fontId="27" fillId="0" borderId="0" xfId="0" applyNumberFormat="1" applyFont="1" applyFill="1"/>
    <xf numFmtId="39" fontId="0" fillId="0" borderId="0" xfId="0" applyNumberFormat="1"/>
    <xf numFmtId="0" fontId="1" fillId="0" borderId="0" xfId="0" applyFont="1" applyFill="1"/>
    <xf numFmtId="44" fontId="2" fillId="0" borderId="8" xfId="1" applyNumberFormat="1" applyFont="1" applyBorder="1"/>
    <xf numFmtId="44" fontId="2" fillId="0" borderId="12" xfId="1" applyNumberFormat="1" applyFont="1" applyBorder="1"/>
    <xf numFmtId="44" fontId="0" fillId="0" borderId="0" xfId="0" applyNumberFormat="1" applyBorder="1"/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/>
    <xf numFmtId="0" fontId="1" fillId="0" borderId="0" xfId="0" applyFont="1" applyBorder="1" applyAlignment="1"/>
    <xf numFmtId="43" fontId="1" fillId="0" borderId="0" xfId="0" applyNumberFormat="1" applyFont="1" applyBorder="1" applyAlignment="1"/>
    <xf numFmtId="14" fontId="1" fillId="0" borderId="0" xfId="0" applyNumberFormat="1" applyFont="1" applyAlignment="1"/>
    <xf numFmtId="0" fontId="1" fillId="0" borderId="23" xfId="0" applyFont="1" applyBorder="1" applyAlignment="1"/>
    <xf numFmtId="0" fontId="0" fillId="0" borderId="23" xfId="0" applyBorder="1" applyAlignment="1"/>
    <xf numFmtId="0" fontId="2" fillId="0" borderId="27" xfId="0" applyFont="1" applyBorder="1" applyAlignment="1">
      <alignment horizontal="center"/>
    </xf>
    <xf numFmtId="0" fontId="18" fillId="0" borderId="11" xfId="0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28" fillId="0" borderId="11" xfId="0" applyFont="1" applyBorder="1" applyAlignment="1">
      <alignment horizontal="center"/>
    </xf>
    <xf numFmtId="49" fontId="14" fillId="0" borderId="15" xfId="0" applyNumberFormat="1" applyFont="1" applyBorder="1" applyAlignment="1">
      <alignment horizontal="left"/>
    </xf>
    <xf numFmtId="43" fontId="2" fillId="0" borderId="23" xfId="0" applyNumberFormat="1" applyFont="1" applyBorder="1"/>
    <xf numFmtId="4" fontId="0" fillId="0" borderId="0" xfId="0" applyNumberFormat="1" applyFill="1"/>
    <xf numFmtId="49" fontId="29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4" fontId="0" fillId="0" borderId="10" xfId="0" applyNumberFormat="1" applyBorder="1"/>
    <xf numFmtId="44" fontId="0" fillId="0" borderId="17" xfId="0" applyNumberFormat="1" applyBorder="1"/>
    <xf numFmtId="44" fontId="2" fillId="0" borderId="17" xfId="0" applyNumberFormat="1" applyFont="1" applyBorder="1"/>
    <xf numFmtId="44" fontId="0" fillId="0" borderId="16" xfId="0" applyNumberFormat="1" applyBorder="1"/>
    <xf numFmtId="14" fontId="25" fillId="0" borderId="13" xfId="0" applyNumberFormat="1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14" fontId="15" fillId="0" borderId="13" xfId="0" applyNumberFormat="1" applyFont="1" applyBorder="1" applyAlignment="1">
      <alignment horizontal="center"/>
    </xf>
    <xf numFmtId="43" fontId="2" fillId="0" borderId="8" xfId="1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43" fontId="0" fillId="0" borderId="0" xfId="0" applyNumberFormat="1" applyAlignment="1"/>
    <xf numFmtId="0" fontId="2" fillId="0" borderId="21" xfId="0" applyFont="1" applyBorder="1"/>
    <xf numFmtId="14" fontId="1" fillId="0" borderId="0" xfId="0" applyNumberFormat="1" applyFont="1"/>
    <xf numFmtId="0" fontId="19" fillId="0" borderId="0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43" fontId="7" fillId="0" borderId="0" xfId="0" applyNumberFormat="1" applyFont="1" applyBorder="1"/>
    <xf numFmtId="43" fontId="1" fillId="0" borderId="11" xfId="2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8" xfId="0" applyFill="1" applyBorder="1" applyAlignment="1"/>
    <xf numFmtId="0" fontId="1" fillId="0" borderId="0" xfId="0" applyFont="1" applyFill="1" applyAlignment="1"/>
    <xf numFmtId="43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Font="1" applyFill="1"/>
    <xf numFmtId="0" fontId="1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0" fillId="0" borderId="0" xfId="0" applyNumberFormat="1" applyBorder="1"/>
    <xf numFmtId="4" fontId="6" fillId="0" borderId="21" xfId="1" applyNumberFormat="1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1" fillId="0" borderId="8" xfId="0" applyNumberFormat="1" applyFont="1" applyFill="1" applyBorder="1"/>
    <xf numFmtId="4" fontId="0" fillId="0" borderId="11" xfId="0" applyNumberFormat="1" applyFill="1" applyBorder="1"/>
    <xf numFmtId="0" fontId="7" fillId="0" borderId="8" xfId="0" applyFont="1" applyFill="1" applyBorder="1" applyAlignment="1">
      <alignment horizontal="center" wrapText="1"/>
    </xf>
    <xf numFmtId="4" fontId="2" fillId="0" borderId="21" xfId="0" applyNumberFormat="1" applyFont="1" applyBorder="1"/>
    <xf numFmtId="4" fontId="1" fillId="0" borderId="8" xfId="0" applyNumberFormat="1" applyFont="1" applyFill="1" applyBorder="1" applyAlignment="1">
      <alignment horizontal="right"/>
    </xf>
    <xf numFmtId="44" fontId="27" fillId="0" borderId="13" xfId="0" applyNumberFormat="1" applyFont="1" applyBorder="1" applyAlignment="1">
      <alignment horizontal="center"/>
    </xf>
    <xf numFmtId="43" fontId="2" fillId="0" borderId="17" xfId="0" applyNumberFormat="1" applyFont="1" applyBorder="1"/>
    <xf numFmtId="0" fontId="1" fillId="0" borderId="11" xfId="0" applyFont="1" applyBorder="1"/>
    <xf numFmtId="0" fontId="27" fillId="0" borderId="11" xfId="0" applyFont="1" applyBorder="1"/>
    <xf numFmtId="43" fontId="6" fillId="0" borderId="11" xfId="0" applyNumberFormat="1" applyFont="1" applyFill="1" applyBorder="1"/>
    <xf numFmtId="8" fontId="2" fillId="0" borderId="0" xfId="0" applyNumberFormat="1" applyFont="1" applyFill="1"/>
    <xf numFmtId="14" fontId="2" fillId="0" borderId="11" xfId="0" applyNumberFormat="1" applyFont="1" applyFill="1" applyBorder="1" applyAlignment="1">
      <alignment horizontal="center"/>
    </xf>
    <xf numFmtId="43" fontId="0" fillId="0" borderId="11" xfId="0" applyNumberFormat="1" applyFill="1" applyBorder="1" applyAlignment="1">
      <alignment horizontal="center"/>
    </xf>
    <xf numFmtId="43" fontId="0" fillId="0" borderId="17" xfId="0" applyNumberFormat="1" applyFill="1" applyBorder="1"/>
    <xf numFmtId="43" fontId="11" fillId="0" borderId="0" xfId="0" applyNumberFormat="1" applyFont="1" applyFill="1" applyBorder="1" applyAlignment="1">
      <alignment horizontal="center"/>
    </xf>
    <xf numFmtId="43" fontId="11" fillId="0" borderId="0" xfId="0" applyNumberFormat="1" applyFont="1" applyFill="1" applyBorder="1"/>
    <xf numFmtId="14" fontId="31" fillId="0" borderId="13" xfId="0" applyNumberFormat="1" applyFont="1" applyBorder="1" applyAlignment="1">
      <alignment horizontal="center"/>
    </xf>
    <xf numFmtId="43" fontId="31" fillId="0" borderId="22" xfId="0" applyNumberFormat="1" applyFont="1" applyBorder="1" applyAlignment="1">
      <alignment horizontal="center"/>
    </xf>
    <xf numFmtId="14" fontId="31" fillId="0" borderId="8" xfId="0" applyNumberFormat="1" applyFont="1" applyBorder="1" applyAlignment="1">
      <alignment horizontal="center"/>
    </xf>
    <xf numFmtId="43" fontId="2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43" fontId="1" fillId="0" borderId="0" xfId="2" applyNumberFormat="1" applyFont="1" applyFill="1" applyBorder="1" applyAlignment="1">
      <alignment horizontal="center"/>
    </xf>
    <xf numFmtId="4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0" applyNumberFormat="1" applyAlignment="1">
      <alignment horizontal="center"/>
    </xf>
    <xf numFmtId="43" fontId="1" fillId="0" borderId="11" xfId="0" applyNumberFormat="1" applyFont="1" applyBorder="1" applyAlignment="1">
      <alignment horizontal="right"/>
    </xf>
    <xf numFmtId="43" fontId="33" fillId="0" borderId="8" xfId="0" applyNumberFormat="1" applyFont="1" applyBorder="1"/>
    <xf numFmtId="43" fontId="1" fillId="0" borderId="15" xfId="0" applyNumberFormat="1" applyFont="1" applyBorder="1" applyAlignment="1">
      <alignment horizontal="center"/>
    </xf>
    <xf numFmtId="43" fontId="1" fillId="0" borderId="27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3" fontId="0" fillId="0" borderId="0" xfId="0" applyNumberFormat="1" applyAlignment="1">
      <alignment horizontal="right"/>
    </xf>
    <xf numFmtId="43" fontId="1" fillId="0" borderId="27" xfId="0" applyNumberFormat="1" applyFont="1" applyBorder="1" applyAlignment="1">
      <alignment horizontal="right" wrapText="1"/>
    </xf>
    <xf numFmtId="43" fontId="33" fillId="0" borderId="11" xfId="0" applyNumberFormat="1" applyFont="1" applyBorder="1" applyAlignment="1">
      <alignment horizontal="right"/>
    </xf>
    <xf numFmtId="43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3" fontId="1" fillId="0" borderId="0" xfId="0" applyNumberFormat="1" applyFont="1"/>
    <xf numFmtId="43" fontId="1" fillId="0" borderId="11" xfId="0" applyNumberFormat="1" applyFont="1" applyFill="1" applyBorder="1" applyAlignment="1">
      <alignment horizontal="center"/>
    </xf>
    <xf numFmtId="43" fontId="1" fillId="0" borderId="8" xfId="0" applyNumberFormat="1" applyFont="1" applyFill="1" applyBorder="1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6" fontId="7" fillId="0" borderId="8" xfId="0" applyNumberFormat="1" applyFont="1" applyFill="1" applyBorder="1" applyAlignment="1">
      <alignment horizontal="center"/>
    </xf>
    <xf numFmtId="0" fontId="1" fillId="0" borderId="0" xfId="0" applyFont="1" applyAlignment="1"/>
    <xf numFmtId="0" fontId="27" fillId="0" borderId="6" xfId="0" applyFont="1" applyBorder="1"/>
    <xf numFmtId="14" fontId="15" fillId="0" borderId="23" xfId="0" applyNumberFormat="1" applyFont="1" applyBorder="1" applyAlignment="1">
      <alignment horizontal="center"/>
    </xf>
    <xf numFmtId="0" fontId="7" fillId="0" borderId="31" xfId="0" applyFont="1" applyBorder="1"/>
    <xf numFmtId="43" fontId="0" fillId="0" borderId="4" xfId="0" applyNumberFormat="1" applyFill="1" applyBorder="1"/>
    <xf numFmtId="0" fontId="1" fillId="0" borderId="4" xfId="0" applyFont="1" applyFill="1" applyBorder="1"/>
    <xf numFmtId="0" fontId="0" fillId="0" borderId="32" xfId="0" applyBorder="1"/>
    <xf numFmtId="0" fontId="1" fillId="0" borderId="32" xfId="0" applyFont="1" applyFill="1" applyBorder="1"/>
    <xf numFmtId="43" fontId="0" fillId="0" borderId="32" xfId="1" applyNumberFormat="1" applyFont="1" applyFill="1" applyBorder="1"/>
    <xf numFmtId="43" fontId="0" fillId="0" borderId="32" xfId="0" applyNumberFormat="1" applyBorder="1"/>
    <xf numFmtId="166" fontId="7" fillId="0" borderId="32" xfId="0" applyNumberFormat="1" applyFont="1" applyFill="1" applyBorder="1"/>
    <xf numFmtId="166" fontId="27" fillId="0" borderId="32" xfId="0" applyNumberFormat="1" applyFont="1" applyFill="1" applyBorder="1"/>
    <xf numFmtId="43" fontId="0" fillId="0" borderId="32" xfId="0" applyNumberFormat="1" applyFill="1" applyBorder="1"/>
    <xf numFmtId="166" fontId="27" fillId="0" borderId="32" xfId="0" applyNumberFormat="1" applyFont="1" applyFill="1" applyBorder="1" applyAlignment="1">
      <alignment horizontal="center"/>
    </xf>
    <xf numFmtId="0" fontId="0" fillId="0" borderId="32" xfId="0" applyFill="1" applyBorder="1"/>
    <xf numFmtId="0" fontId="1" fillId="0" borderId="0" xfId="0" applyFont="1" applyBorder="1"/>
    <xf numFmtId="0" fontId="0" fillId="0" borderId="0" xfId="0" applyFont="1" applyFill="1" applyBorder="1"/>
    <xf numFmtId="43" fontId="0" fillId="0" borderId="25" xfId="0" applyNumberFormat="1" applyBorder="1"/>
    <xf numFmtId="43" fontId="0" fillId="0" borderId="33" xfId="0" applyNumberFormat="1" applyBorder="1"/>
    <xf numFmtId="0" fontId="0" fillId="0" borderId="0" xfId="0" applyBorder="1" applyAlignment="1"/>
    <xf numFmtId="0" fontId="1" fillId="0" borderId="0" xfId="0" applyFont="1" applyAlignment="1"/>
    <xf numFmtId="43" fontId="1" fillId="0" borderId="0" xfId="0" applyNumberFormat="1" applyFont="1" applyFill="1"/>
    <xf numFmtId="43" fontId="1" fillId="0" borderId="11" xfId="0" applyNumberFormat="1" applyFont="1" applyFill="1" applyBorder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3" borderId="8" xfId="0" applyFont="1" applyFill="1" applyBorder="1"/>
    <xf numFmtId="0" fontId="0" fillId="3" borderId="0" xfId="0" applyFill="1" applyBorder="1"/>
    <xf numFmtId="0" fontId="1" fillId="4" borderId="8" xfId="0" applyFont="1" applyFill="1" applyBorder="1" applyAlignment="1">
      <alignment horizontal="left" vertical="center"/>
    </xf>
    <xf numFmtId="0" fontId="17" fillId="3" borderId="9" xfId="0" applyFont="1" applyFill="1" applyBorder="1"/>
    <xf numFmtId="43" fontId="27" fillId="0" borderId="11" xfId="0" applyNumberFormat="1" applyFont="1" applyFill="1" applyBorder="1"/>
    <xf numFmtId="0" fontId="17" fillId="0" borderId="9" xfId="0" applyFont="1" applyFill="1" applyBorder="1"/>
    <xf numFmtId="0" fontId="0" fillId="0" borderId="0" xfId="0" applyFill="1" applyBorder="1" applyAlignment="1"/>
    <xf numFmtId="43" fontId="2" fillId="0" borderId="17" xfId="0" applyNumberFormat="1" applyFont="1" applyFill="1" applyBorder="1"/>
    <xf numFmtId="44" fontId="2" fillId="0" borderId="11" xfId="0" applyNumberFormat="1" applyFont="1" applyBorder="1"/>
    <xf numFmtId="43" fontId="2" fillId="0" borderId="11" xfId="0" applyNumberFormat="1" applyFont="1" applyBorder="1"/>
    <xf numFmtId="43" fontId="2" fillId="0" borderId="11" xfId="0" applyNumberFormat="1" applyFont="1" applyFill="1" applyBorder="1"/>
    <xf numFmtId="43" fontId="1" fillId="0" borderId="0" xfId="0" applyNumberFormat="1" applyFont="1" applyAlignment="1">
      <alignment horizontal="center"/>
    </xf>
    <xf numFmtId="0" fontId="27" fillId="0" borderId="11" xfId="0" applyFont="1" applyFill="1" applyBorder="1"/>
    <xf numFmtId="43" fontId="0" fillId="5" borderId="0" xfId="0" applyNumberFormat="1" applyFill="1"/>
    <xf numFmtId="43" fontId="0" fillId="5" borderId="8" xfId="0" applyNumberFormat="1" applyFill="1" applyBorder="1"/>
    <xf numFmtId="43" fontId="0" fillId="5" borderId="11" xfId="0" applyNumberFormat="1" applyFill="1" applyBorder="1"/>
    <xf numFmtId="0" fontId="0" fillId="0" borderId="0" xfId="0" applyBorder="1" applyAlignment="1"/>
    <xf numFmtId="43" fontId="0" fillId="0" borderId="23" xfId="0" applyNumberFormat="1" applyBorder="1" applyAlignment="1">
      <alignment horizontal="center"/>
    </xf>
    <xf numFmtId="44" fontId="2" fillId="0" borderId="33" xfId="0" applyNumberFormat="1" applyFont="1" applyBorder="1"/>
    <xf numFmtId="0" fontId="1" fillId="0" borderId="8" xfId="0" applyFont="1" applyBorder="1"/>
    <xf numFmtId="0" fontId="0" fillId="0" borderId="0" xfId="0" applyBorder="1" applyAlignment="1"/>
    <xf numFmtId="14" fontId="15" fillId="0" borderId="8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" fontId="2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3" fontId="0" fillId="0" borderId="34" xfId="0" applyNumberFormat="1" applyBorder="1"/>
    <xf numFmtId="43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2" fillId="0" borderId="33" xfId="0" applyNumberFormat="1" applyFont="1" applyBorder="1"/>
    <xf numFmtId="4" fontId="1" fillId="0" borderId="11" xfId="0" applyNumberFormat="1" applyFont="1" applyFill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2" fillId="0" borderId="33" xfId="0" applyNumberFormat="1" applyFont="1" applyBorder="1"/>
    <xf numFmtId="4" fontId="0" fillId="0" borderId="11" xfId="0" applyNumberFormat="1" applyBorder="1"/>
    <xf numFmtId="166" fontId="27" fillId="5" borderId="0" xfId="0" applyNumberFormat="1" applyFont="1" applyFill="1"/>
    <xf numFmtId="43" fontId="6" fillId="5" borderId="0" xfId="2" applyNumberFormat="1" applyFont="1" applyFill="1" applyBorder="1" applyAlignment="1">
      <alignment horizontal="center"/>
    </xf>
    <xf numFmtId="0" fontId="0" fillId="0" borderId="0" xfId="0" applyBorder="1" applyAlignment="1"/>
    <xf numFmtId="43" fontId="0" fillId="0" borderId="0" xfId="0" applyNumberFormat="1" applyBorder="1" applyAlignment="1">
      <alignment horizontal="center"/>
    </xf>
    <xf numFmtId="4" fontId="34" fillId="0" borderId="0" xfId="0" applyNumberFormat="1" applyFont="1" applyBorder="1"/>
    <xf numFmtId="4" fontId="35" fillId="0" borderId="22" xfId="0" applyNumberFormat="1" applyFont="1" applyBorder="1" applyAlignment="1">
      <alignment horizontal="center"/>
    </xf>
    <xf numFmtId="4" fontId="35" fillId="0" borderId="8" xfId="0" applyNumberFormat="1" applyFont="1" applyBorder="1" applyAlignment="1">
      <alignment horizontal="center"/>
    </xf>
    <xf numFmtId="4" fontId="35" fillId="0" borderId="13" xfId="0" applyNumberFormat="1" applyFont="1" applyBorder="1" applyAlignment="1">
      <alignment horizontal="center"/>
    </xf>
    <xf numFmtId="4" fontId="35" fillId="0" borderId="11" xfId="0" applyNumberFormat="1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center"/>
    </xf>
    <xf numFmtId="4" fontId="34" fillId="0" borderId="11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4" fontId="34" fillId="0" borderId="11" xfId="0" applyNumberFormat="1" applyFont="1" applyBorder="1"/>
    <xf numFmtId="4" fontId="34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Border="1" applyAlignment="1"/>
    <xf numFmtId="4" fontId="0" fillId="0" borderId="17" xfId="0" applyNumberFormat="1" applyBorder="1"/>
    <xf numFmtId="0" fontId="0" fillId="0" borderId="17" xfId="0" applyBorder="1"/>
    <xf numFmtId="14" fontId="2" fillId="0" borderId="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32" fillId="0" borderId="0" xfId="0" applyFont="1"/>
    <xf numFmtId="14" fontId="32" fillId="0" borderId="0" xfId="0" applyNumberFormat="1" applyFont="1"/>
    <xf numFmtId="0" fontId="32" fillId="0" borderId="0" xfId="0" applyFont="1" applyFill="1"/>
    <xf numFmtId="14" fontId="32" fillId="0" borderId="0" xfId="0" applyNumberFormat="1" applyFont="1" applyFill="1"/>
    <xf numFmtId="14" fontId="27" fillId="0" borderId="11" xfId="0" applyNumberFormat="1" applyFont="1" applyFill="1" applyBorder="1" applyAlignment="1">
      <alignment horizontal="center"/>
    </xf>
    <xf numFmtId="43" fontId="32" fillId="0" borderId="11" xfId="0" applyNumberFormat="1" applyFont="1" applyFill="1" applyBorder="1" applyAlignment="1">
      <alignment horizontal="center"/>
    </xf>
    <xf numFmtId="0" fontId="0" fillId="0" borderId="21" xfId="0" applyBorder="1"/>
    <xf numFmtId="0" fontId="1" fillId="0" borderId="8" xfId="0" applyFont="1" applyFill="1" applyBorder="1" applyAlignment="1">
      <alignment horizontal="left" vertical="center"/>
    </xf>
    <xf numFmtId="0" fontId="0" fillId="0" borderId="0" xfId="0" applyFill="1" applyBorder="1" applyAlignment="1"/>
    <xf numFmtId="43" fontId="1" fillId="0" borderId="11" xfId="0" applyNumberFormat="1" applyFont="1" applyFill="1" applyBorder="1" applyAlignment="1">
      <alignment horizontal="left"/>
    </xf>
    <xf numFmtId="14" fontId="2" fillId="0" borderId="8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14" fontId="32" fillId="0" borderId="0" xfId="0" applyNumberFormat="1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0" xfId="0" applyFill="1" applyAlignment="1"/>
    <xf numFmtId="166" fontId="27" fillId="0" borderId="23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43" fontId="1" fillId="0" borderId="17" xfId="0" applyNumberFormat="1" applyFont="1" applyFill="1" applyBorder="1"/>
    <xf numFmtId="43" fontId="2" fillId="0" borderId="14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0" fillId="0" borderId="27" xfId="0" applyBorder="1"/>
    <xf numFmtId="4" fontId="0" fillId="0" borderId="27" xfId="0" applyNumberFormat="1" applyBorder="1"/>
    <xf numFmtId="4" fontId="0" fillId="0" borderId="13" xfId="0" applyNumberFormat="1" applyBorder="1"/>
    <xf numFmtId="0" fontId="0" fillId="0" borderId="27" xfId="0" applyFill="1" applyBorder="1"/>
    <xf numFmtId="0" fontId="32" fillId="0" borderId="22" xfId="0" applyFont="1" applyBorder="1"/>
    <xf numFmtId="0" fontId="32" fillId="0" borderId="11" xfId="0" applyFont="1" applyBorder="1"/>
    <xf numFmtId="14" fontId="32" fillId="0" borderId="11" xfId="0" applyNumberFormat="1" applyFont="1" applyBorder="1"/>
    <xf numFmtId="0" fontId="32" fillId="0" borderId="11" xfId="0" applyFont="1" applyFill="1" applyBorder="1"/>
    <xf numFmtId="14" fontId="32" fillId="0" borderId="11" xfId="0" applyNumberFormat="1" applyFont="1" applyFill="1" applyBorder="1"/>
    <xf numFmtId="4" fontId="0" fillId="0" borderId="22" xfId="0" applyNumberFormat="1" applyBorder="1"/>
    <xf numFmtId="0" fontId="0" fillId="0" borderId="0" xfId="0" applyBorder="1" applyAlignment="1"/>
    <xf numFmtId="4" fontId="2" fillId="0" borderId="11" xfId="0" applyNumberFormat="1" applyFont="1" applyBorder="1" applyAlignment="1">
      <alignment horizontal="center"/>
    </xf>
    <xf numFmtId="4" fontId="1" fillId="0" borderId="17" xfId="0" applyNumberFormat="1" applyFont="1" applyBorder="1"/>
    <xf numFmtId="4" fontId="0" fillId="0" borderId="0" xfId="0" applyNumberFormat="1" applyBorder="1" applyAlignment="1"/>
    <xf numFmtId="4" fontId="1" fillId="0" borderId="0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7" fillId="0" borderId="32" xfId="0" applyNumberFormat="1" applyFont="1" applyFill="1" applyBorder="1" applyAlignment="1">
      <alignment horizontal="center"/>
    </xf>
    <xf numFmtId="167" fontId="32" fillId="0" borderId="0" xfId="0" applyNumberFormat="1" applyFont="1"/>
    <xf numFmtId="167" fontId="32" fillId="0" borderId="0" xfId="0" applyNumberFormat="1" applyFont="1" applyBorder="1"/>
    <xf numFmtId="4" fontId="36" fillId="0" borderId="19" xfId="0" applyNumberFormat="1" applyFont="1" applyFill="1" applyBorder="1" applyAlignment="1">
      <alignment horizontal="center" wrapText="1"/>
    </xf>
    <xf numFmtId="167" fontId="36" fillId="0" borderId="19" xfId="0" applyNumberFormat="1" applyFont="1" applyFill="1" applyBorder="1" applyAlignment="1">
      <alignment horizontal="center" wrapText="1"/>
    </xf>
    <xf numFmtId="4" fontId="37" fillId="0" borderId="20" xfId="0" applyNumberFormat="1" applyFont="1" applyFill="1" applyBorder="1" applyAlignment="1">
      <alignment horizontal="center" wrapText="1"/>
    </xf>
    <xf numFmtId="167" fontId="37" fillId="0" borderId="20" xfId="0" applyNumberFormat="1" applyFont="1" applyFill="1" applyBorder="1" applyAlignment="1">
      <alignment horizontal="center" wrapText="1"/>
    </xf>
    <xf numFmtId="4" fontId="37" fillId="0" borderId="18" xfId="0" applyNumberFormat="1" applyFont="1" applyFill="1" applyBorder="1" applyAlignment="1">
      <alignment horizontal="center" wrapText="1"/>
    </xf>
    <xf numFmtId="167" fontId="37" fillId="0" borderId="18" xfId="0" applyNumberFormat="1" applyFont="1" applyFill="1" applyBorder="1" applyAlignment="1">
      <alignment horizontal="center" wrapText="1"/>
    </xf>
    <xf numFmtId="4" fontId="37" fillId="0" borderId="22" xfId="0" applyNumberFormat="1" applyFont="1" applyBorder="1" applyAlignment="1">
      <alignment horizontal="center"/>
    </xf>
    <xf numFmtId="43" fontId="37" fillId="0" borderId="22" xfId="0" applyNumberFormat="1" applyFont="1" applyBorder="1" applyAlignment="1">
      <alignment horizontal="center"/>
    </xf>
    <xf numFmtId="4" fontId="37" fillId="0" borderId="8" xfId="0" applyNumberFormat="1" applyFont="1" applyBorder="1" applyAlignment="1">
      <alignment horizontal="center"/>
    </xf>
    <xf numFmtId="14" fontId="37" fillId="0" borderId="8" xfId="0" applyNumberFormat="1" applyFont="1" applyBorder="1" applyAlignment="1">
      <alignment horizontal="center"/>
    </xf>
    <xf numFmtId="4" fontId="37" fillId="0" borderId="13" xfId="0" applyNumberFormat="1" applyFont="1" applyBorder="1" applyAlignment="1">
      <alignment horizontal="center"/>
    </xf>
    <xf numFmtId="14" fontId="37" fillId="0" borderId="13" xfId="0" applyNumberFormat="1" applyFont="1" applyBorder="1" applyAlignment="1">
      <alignment horizontal="center"/>
    </xf>
    <xf numFmtId="4" fontId="1" fillId="0" borderId="22" xfId="0" applyNumberFormat="1" applyFont="1" applyBorder="1"/>
    <xf numFmtId="167" fontId="32" fillId="0" borderId="22" xfId="0" applyNumberFormat="1" applyFont="1" applyBorder="1"/>
    <xf numFmtId="43" fontId="19" fillId="0" borderId="11" xfId="0" applyNumberFormat="1" applyFont="1" applyBorder="1" applyAlignment="1">
      <alignment horizontal="center"/>
    </xf>
    <xf numFmtId="43" fontId="38" fillId="0" borderId="11" xfId="0" applyNumberFormat="1" applyFont="1" applyBorder="1" applyAlignment="1">
      <alignment horizontal="center"/>
    </xf>
    <xf numFmtId="14" fontId="38" fillId="0" borderId="8" xfId="0" applyNumberFormat="1" applyFont="1" applyBorder="1" applyAlignment="1">
      <alignment horizontal="center"/>
    </xf>
    <xf numFmtId="4" fontId="2" fillId="5" borderId="0" xfId="0" applyNumberFormat="1" applyFont="1" applyFill="1"/>
    <xf numFmtId="166" fontId="32" fillId="0" borderId="0" xfId="0" applyNumberFormat="1" applyFont="1" applyBorder="1"/>
    <xf numFmtId="4" fontId="2" fillId="0" borderId="0" xfId="0" applyNumberFormat="1" applyFont="1" applyFill="1"/>
    <xf numFmtId="0" fontId="0" fillId="3" borderId="23" xfId="0" applyFill="1" applyBorder="1"/>
    <xf numFmtId="0" fontId="1" fillId="3" borderId="23" xfId="0" applyFont="1" applyFill="1" applyBorder="1"/>
    <xf numFmtId="0" fontId="1" fillId="3" borderId="0" xfId="0" applyFont="1" applyFill="1" applyBorder="1"/>
    <xf numFmtId="0" fontId="1" fillId="3" borderId="11" xfId="0" applyFont="1" applyFill="1" applyBorder="1"/>
    <xf numFmtId="0" fontId="0" fillId="3" borderId="23" xfId="0" applyFill="1" applyBorder="1" applyAlignment="1">
      <alignment horizontal="left"/>
    </xf>
    <xf numFmtId="0" fontId="0" fillId="3" borderId="24" xfId="0" applyFill="1" applyBorder="1"/>
    <xf numFmtId="43" fontId="0" fillId="3" borderId="8" xfId="1" applyNumberFormat="1" applyFont="1" applyFill="1" applyBorder="1"/>
    <xf numFmtId="43" fontId="1" fillId="3" borderId="8" xfId="1" applyNumberFormat="1" applyFont="1" applyFill="1" applyBorder="1"/>
    <xf numFmtId="43" fontId="0" fillId="3" borderId="25" xfId="1" applyNumberFormat="1" applyFont="1" applyFill="1" applyBorder="1"/>
    <xf numFmtId="43" fontId="0" fillId="3" borderId="11" xfId="1" applyNumberFormat="1" applyFont="1" applyFill="1" applyBorder="1"/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/>
    <xf numFmtId="14" fontId="0" fillId="0" borderId="11" xfId="0" applyNumberFormat="1" applyBorder="1" applyAlignment="1">
      <alignment horizontal="center"/>
    </xf>
    <xf numFmtId="0" fontId="1" fillId="0" borderId="8" xfId="0" applyFont="1" applyFill="1" applyBorder="1" applyAlignment="1">
      <alignment vertical="center"/>
    </xf>
    <xf numFmtId="4" fontId="34" fillId="0" borderId="17" xfId="0" applyNumberFormat="1" applyFont="1" applyBorder="1"/>
    <xf numFmtId="44" fontId="3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4" fontId="32" fillId="0" borderId="0" xfId="0" applyNumberFormat="1" applyFont="1" applyAlignment="1"/>
    <xf numFmtId="0" fontId="32" fillId="0" borderId="0" xfId="0" applyFont="1" applyAlignment="1"/>
    <xf numFmtId="0" fontId="1" fillId="0" borderId="6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8" xfId="0" applyFill="1" applyBorder="1" applyAlignment="1"/>
    <xf numFmtId="0" fontId="6" fillId="0" borderId="0" xfId="0" applyFont="1" applyFill="1" applyAlignment="1"/>
    <xf numFmtId="0" fontId="6" fillId="0" borderId="8" xfId="0" applyFont="1" applyFill="1" applyBorder="1" applyAlignment="1"/>
    <xf numFmtId="0" fontId="1" fillId="0" borderId="6" xfId="0" applyFont="1" applyFill="1" applyBorder="1" applyAlignment="1"/>
    <xf numFmtId="0" fontId="0" fillId="0" borderId="0" xfId="0" applyAlignment="1"/>
    <xf numFmtId="0" fontId="0" fillId="0" borderId="8" xfId="0" applyBorder="1" applyAlignment="1"/>
    <xf numFmtId="0" fontId="0" fillId="0" borderId="6" xfId="0" applyFill="1" applyBorder="1" applyAlignment="1"/>
    <xf numFmtId="0" fontId="1" fillId="0" borderId="8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6" fillId="0" borderId="4" xfId="0" applyFont="1" applyBorder="1" applyAlignment="1"/>
    <xf numFmtId="0" fontId="1" fillId="0" borderId="32" xfId="0" applyFont="1" applyFill="1" applyBorder="1" applyAlignment="1"/>
    <xf numFmtId="0" fontId="0" fillId="0" borderId="32" xfId="0" applyFill="1" applyBorder="1" applyAlignment="1"/>
    <xf numFmtId="0" fontId="0" fillId="0" borderId="0" xfId="0" applyFill="1" applyBorder="1" applyAlignment="1"/>
    <xf numFmtId="0" fontId="1" fillId="0" borderId="0" xfId="0" applyFont="1" applyAlignment="1"/>
    <xf numFmtId="0" fontId="1" fillId="0" borderId="3" xfId="0" applyFont="1" applyFill="1" applyBorder="1" applyAlignment="1"/>
    <xf numFmtId="0" fontId="0" fillId="0" borderId="4" xfId="0" applyFill="1" applyBorder="1" applyAlignment="1"/>
    <xf numFmtId="0" fontId="0" fillId="0" borderId="12" xfId="0" applyFill="1" applyBorder="1" applyAlignment="1"/>
    <xf numFmtId="0" fontId="0" fillId="0" borderId="8" xfId="0" applyFont="1" applyFill="1" applyBorder="1" applyAlignment="1"/>
    <xf numFmtId="0" fontId="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8" xfId="0" applyFill="1" applyBorder="1" applyAlignment="1">
      <alignment horizontal="left"/>
    </xf>
    <xf numFmtId="0" fontId="1" fillId="0" borderId="23" xfId="0" applyFont="1" applyFill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8" xfId="0" applyBorder="1" applyAlignment="1">
      <alignment horizontal="right"/>
    </xf>
  </cellXfs>
  <cellStyles count="4">
    <cellStyle name="Comma" xfId="1" builtinId="3"/>
    <cellStyle name="Currency" xfId="2" builtinId="4"/>
    <cellStyle name="Currency 10" xf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A1:Q5731"/>
  <sheetViews>
    <sheetView topLeftCell="A76" zoomScaleNormal="100" workbookViewId="0">
      <pane xSplit="3" topLeftCell="D1" activePane="topRight" state="frozen"/>
      <selection pane="topRight" activeCell="M44" sqref="M44:M115"/>
    </sheetView>
  </sheetViews>
  <sheetFormatPr defaultRowHeight="12.75" x14ac:dyDescent="0.2"/>
  <cols>
    <col min="1" max="1" width="4" customWidth="1"/>
    <col min="2" max="2" width="48.42578125" customWidth="1"/>
    <col min="3" max="3" width="12.7109375" customWidth="1"/>
    <col min="4" max="4" width="11.7109375" customWidth="1"/>
    <col min="5" max="5" width="8.28515625" customWidth="1"/>
    <col min="6" max="6" width="11.5703125" style="139" customWidth="1"/>
    <col min="7" max="7" width="8.42578125" customWidth="1"/>
    <col min="8" max="8" width="11.42578125" customWidth="1"/>
    <col min="9" max="9" width="8.5703125" customWidth="1"/>
    <col min="10" max="10" width="11.7109375" customWidth="1"/>
    <col min="11" max="11" width="8.7109375" customWidth="1"/>
    <col min="12" max="12" width="15.140625" customWidth="1"/>
    <col min="13" max="13" width="8.85546875" customWidth="1"/>
    <col min="14" max="14" width="10.5703125" customWidth="1"/>
    <col min="15" max="15" width="8.85546875" customWidth="1"/>
    <col min="16" max="16" width="16" style="33" customWidth="1"/>
    <col min="17" max="17" width="9.28515625" style="269"/>
  </cols>
  <sheetData>
    <row r="1" spans="1:17" x14ac:dyDescent="0.2">
      <c r="B1" s="183" t="s">
        <v>1016</v>
      </c>
      <c r="P1" s="24"/>
    </row>
    <row r="2" spans="1:17" ht="19.5" thickBot="1" x14ac:dyDescent="0.35">
      <c r="B2" s="187" t="s">
        <v>1014</v>
      </c>
      <c r="C2" s="2"/>
      <c r="D2" s="238"/>
      <c r="E2" s="2"/>
      <c r="F2" s="238"/>
      <c r="G2" s="2"/>
      <c r="H2" s="206"/>
      <c r="I2" s="2"/>
      <c r="J2" s="7"/>
      <c r="K2" s="7"/>
      <c r="L2" s="7"/>
      <c r="M2" s="7"/>
      <c r="N2" s="7"/>
      <c r="O2" s="7"/>
      <c r="P2" s="62"/>
    </row>
    <row r="3" spans="1:17" ht="20.25" x14ac:dyDescent="0.3">
      <c r="B3" s="184" t="s">
        <v>138</v>
      </c>
      <c r="C3" s="77" t="s">
        <v>107</v>
      </c>
      <c r="D3" s="93" t="s">
        <v>108</v>
      </c>
      <c r="E3" s="100" t="s">
        <v>125</v>
      </c>
      <c r="F3" s="219" t="s">
        <v>124</v>
      </c>
      <c r="G3" s="100" t="s">
        <v>125</v>
      </c>
      <c r="H3" s="99" t="s">
        <v>133</v>
      </c>
      <c r="I3" s="100" t="s">
        <v>125</v>
      </c>
      <c r="J3" s="99" t="s">
        <v>136</v>
      </c>
      <c r="K3" s="100" t="s">
        <v>125</v>
      </c>
      <c r="L3" s="99" t="s">
        <v>352</v>
      </c>
      <c r="M3" s="100" t="s">
        <v>125</v>
      </c>
      <c r="N3" s="420" t="s">
        <v>1048</v>
      </c>
      <c r="O3" s="419" t="s">
        <v>1050</v>
      </c>
      <c r="P3" s="114" t="s">
        <v>50</v>
      </c>
    </row>
    <row r="4" spans="1:17" ht="15.75" x14ac:dyDescent="0.25">
      <c r="B4" s="185" t="s">
        <v>131</v>
      </c>
      <c r="C4" s="15"/>
      <c r="D4" s="74" t="s">
        <v>128</v>
      </c>
      <c r="E4" s="92" t="s">
        <v>287</v>
      </c>
      <c r="F4" s="220" t="s">
        <v>128</v>
      </c>
      <c r="G4" s="92" t="s">
        <v>287</v>
      </c>
      <c r="H4" s="74" t="s">
        <v>128</v>
      </c>
      <c r="I4" s="92" t="s">
        <v>287</v>
      </c>
      <c r="J4" s="74" t="s">
        <v>128</v>
      </c>
      <c r="K4" s="92" t="s">
        <v>287</v>
      </c>
      <c r="L4" s="74" t="s">
        <v>128</v>
      </c>
      <c r="M4" s="92" t="s">
        <v>287</v>
      </c>
      <c r="N4" s="421" t="s">
        <v>1049</v>
      </c>
      <c r="O4" s="92" t="s">
        <v>287</v>
      </c>
      <c r="P4" s="114"/>
    </row>
    <row r="5" spans="1:17" ht="15.75" x14ac:dyDescent="0.25">
      <c r="B5" s="186" t="s">
        <v>132</v>
      </c>
      <c r="C5" s="15"/>
      <c r="D5" s="110" t="s">
        <v>137</v>
      </c>
      <c r="E5" s="92" t="s">
        <v>123</v>
      </c>
      <c r="F5" s="220" t="s">
        <v>137</v>
      </c>
      <c r="G5" s="92" t="s">
        <v>123</v>
      </c>
      <c r="H5" s="110" t="s">
        <v>137</v>
      </c>
      <c r="I5" s="92" t="s">
        <v>123</v>
      </c>
      <c r="J5" s="110" t="s">
        <v>137</v>
      </c>
      <c r="K5" s="92" t="s">
        <v>123</v>
      </c>
      <c r="L5" s="110" t="s">
        <v>137</v>
      </c>
      <c r="M5" s="92" t="s">
        <v>123</v>
      </c>
      <c r="N5" s="421"/>
      <c r="O5" s="92" t="s">
        <v>123</v>
      </c>
      <c r="P5" s="114" t="s">
        <v>51</v>
      </c>
    </row>
    <row r="6" spans="1:17" ht="15.75" x14ac:dyDescent="0.25">
      <c r="B6" s="191" t="s">
        <v>286</v>
      </c>
      <c r="C6" s="15"/>
      <c r="D6" s="110" t="s">
        <v>130</v>
      </c>
      <c r="E6" s="72"/>
      <c r="F6" s="220" t="s">
        <v>130</v>
      </c>
      <c r="G6" s="72"/>
      <c r="H6" s="111" t="s">
        <v>130</v>
      </c>
      <c r="I6" s="72"/>
      <c r="J6" s="111" t="s">
        <v>130</v>
      </c>
      <c r="K6" s="111"/>
      <c r="L6" s="111" t="s">
        <v>130</v>
      </c>
      <c r="M6" s="111"/>
      <c r="N6" s="111"/>
      <c r="O6" s="111"/>
      <c r="P6" s="114"/>
    </row>
    <row r="7" spans="1:17" ht="13.5" thickBot="1" x14ac:dyDescent="0.25">
      <c r="B7" s="188"/>
      <c r="C7" s="16"/>
      <c r="D7" s="68" t="s">
        <v>55</v>
      </c>
      <c r="E7" s="68"/>
      <c r="F7" s="221" t="s">
        <v>55</v>
      </c>
      <c r="G7" s="68"/>
      <c r="H7" s="132"/>
      <c r="I7" s="68"/>
      <c r="J7" s="68" t="s">
        <v>55</v>
      </c>
      <c r="K7" s="68"/>
      <c r="L7" s="68" t="s">
        <v>55</v>
      </c>
      <c r="M7" s="68"/>
      <c r="N7" s="68"/>
      <c r="O7" s="68"/>
      <c r="P7" s="58"/>
    </row>
    <row r="8" spans="1:17" x14ac:dyDescent="0.2">
      <c r="A8" s="35"/>
      <c r="B8" s="10"/>
      <c r="C8" s="40"/>
      <c r="D8" s="15"/>
      <c r="E8" s="15"/>
      <c r="F8" s="222"/>
      <c r="G8" s="87"/>
      <c r="H8" s="87"/>
      <c r="I8" s="87"/>
      <c r="J8" s="87"/>
      <c r="K8" s="87"/>
      <c r="L8" s="87"/>
      <c r="M8" s="87"/>
      <c r="N8" s="396"/>
      <c r="O8" s="423"/>
      <c r="P8" s="59"/>
    </row>
    <row r="9" spans="1:17" x14ac:dyDescent="0.2">
      <c r="A9" s="148">
        <v>1</v>
      </c>
      <c r="B9" s="25" t="s">
        <v>67</v>
      </c>
      <c r="C9" s="171" t="s">
        <v>164</v>
      </c>
      <c r="D9" s="26">
        <v>5667</v>
      </c>
      <c r="E9" s="151">
        <v>42696</v>
      </c>
      <c r="F9" s="139">
        <v>5675</v>
      </c>
      <c r="G9" s="159">
        <v>42759</v>
      </c>
      <c r="H9" s="190">
        <v>3801</v>
      </c>
      <c r="I9" s="159">
        <v>42843</v>
      </c>
      <c r="J9" s="265">
        <v>4796</v>
      </c>
      <c r="K9" s="159">
        <v>42908</v>
      </c>
      <c r="L9" s="265">
        <v>762</v>
      </c>
      <c r="M9" s="159">
        <v>42934</v>
      </c>
      <c r="N9" s="250">
        <v>192</v>
      </c>
      <c r="O9" s="159"/>
      <c r="P9" s="33">
        <f>SUM(D9,F9,H9,J9,L9,N9)</f>
        <v>20893</v>
      </c>
      <c r="Q9" s="269" t="s">
        <v>682</v>
      </c>
    </row>
    <row r="10" spans="1:17" x14ac:dyDescent="0.2">
      <c r="A10" s="148">
        <v>2</v>
      </c>
      <c r="B10" s="41" t="s">
        <v>332</v>
      </c>
      <c r="C10" s="171" t="s">
        <v>990</v>
      </c>
      <c r="D10" s="26">
        <v>5667</v>
      </c>
      <c r="E10" s="151">
        <v>42696</v>
      </c>
      <c r="F10" s="139">
        <v>5675</v>
      </c>
      <c r="G10" s="159">
        <v>42759</v>
      </c>
      <c r="H10" s="190">
        <v>3801</v>
      </c>
      <c r="I10" s="159">
        <v>42843</v>
      </c>
      <c r="J10" s="265">
        <v>4796</v>
      </c>
      <c r="K10" s="159">
        <v>42908</v>
      </c>
      <c r="L10" s="265">
        <v>762</v>
      </c>
      <c r="M10" s="159">
        <v>42934</v>
      </c>
      <c r="N10" s="250"/>
      <c r="O10" s="159"/>
      <c r="P10" s="33">
        <f t="shared" ref="P10:P73" si="0">SUM(D10,F10,H10,J10,L10,N10)</f>
        <v>20701</v>
      </c>
      <c r="Q10" s="269" t="s">
        <v>683</v>
      </c>
    </row>
    <row r="11" spans="1:17" x14ac:dyDescent="0.2">
      <c r="A11" s="148">
        <v>3</v>
      </c>
      <c r="B11" s="25" t="s">
        <v>101</v>
      </c>
      <c r="C11" s="171" t="s">
        <v>165</v>
      </c>
      <c r="D11" s="26">
        <v>5667</v>
      </c>
      <c r="E11" s="151">
        <v>42696</v>
      </c>
      <c r="F11" s="139">
        <v>5675</v>
      </c>
      <c r="G11" s="159">
        <v>42759</v>
      </c>
      <c r="H11" s="190">
        <v>3801</v>
      </c>
      <c r="I11" s="159">
        <v>42843</v>
      </c>
      <c r="J11" s="265">
        <v>4796</v>
      </c>
      <c r="K11" s="159">
        <v>42908</v>
      </c>
      <c r="L11" s="265">
        <v>762</v>
      </c>
      <c r="M11" s="159">
        <v>42934</v>
      </c>
      <c r="N11" s="250"/>
      <c r="O11" s="159"/>
      <c r="P11" s="33">
        <f t="shared" si="0"/>
        <v>20701</v>
      </c>
      <c r="Q11" s="269" t="s">
        <v>684</v>
      </c>
    </row>
    <row r="12" spans="1:17" x14ac:dyDescent="0.2">
      <c r="A12" s="148">
        <v>4</v>
      </c>
      <c r="B12" s="165" t="s">
        <v>284</v>
      </c>
      <c r="C12" s="171" t="s">
        <v>300</v>
      </c>
      <c r="D12" s="26">
        <v>5667</v>
      </c>
      <c r="E12" s="151">
        <v>42696</v>
      </c>
      <c r="F12" s="139">
        <v>5675</v>
      </c>
      <c r="G12" s="159">
        <v>42759</v>
      </c>
      <c r="H12" s="190">
        <v>3801</v>
      </c>
      <c r="I12" s="159">
        <v>42843</v>
      </c>
      <c r="J12" s="265">
        <v>4796</v>
      </c>
      <c r="K12" s="159">
        <v>42908</v>
      </c>
      <c r="L12" s="265">
        <v>762</v>
      </c>
      <c r="M12" s="159">
        <v>42934</v>
      </c>
      <c r="N12" s="250"/>
      <c r="O12" s="159"/>
      <c r="P12" s="33">
        <f t="shared" si="0"/>
        <v>20701</v>
      </c>
      <c r="Q12" s="269" t="s">
        <v>685</v>
      </c>
    </row>
    <row r="13" spans="1:17" x14ac:dyDescent="0.2">
      <c r="A13" s="148">
        <v>5</v>
      </c>
      <c r="B13" s="25" t="s">
        <v>145</v>
      </c>
      <c r="C13" s="171" t="s">
        <v>166</v>
      </c>
      <c r="D13" s="26">
        <v>5667</v>
      </c>
      <c r="E13" s="151">
        <v>42696</v>
      </c>
      <c r="F13" s="139">
        <v>5675</v>
      </c>
      <c r="G13" s="159">
        <v>42759</v>
      </c>
      <c r="H13" s="190">
        <v>3801</v>
      </c>
      <c r="I13" s="159">
        <v>42843</v>
      </c>
      <c r="J13" s="265">
        <v>4796</v>
      </c>
      <c r="K13" s="159">
        <v>42908</v>
      </c>
      <c r="L13" s="265">
        <v>762</v>
      </c>
      <c r="M13" s="159">
        <v>42934</v>
      </c>
      <c r="N13" s="250"/>
      <c r="O13" s="159"/>
      <c r="P13" s="33">
        <f t="shared" si="0"/>
        <v>20701</v>
      </c>
      <c r="Q13" s="269" t="s">
        <v>686</v>
      </c>
    </row>
    <row r="14" spans="1:17" x14ac:dyDescent="0.2">
      <c r="A14" s="148">
        <v>6</v>
      </c>
      <c r="B14" s="165" t="s">
        <v>333</v>
      </c>
      <c r="C14" s="171" t="s">
        <v>280</v>
      </c>
      <c r="D14" s="26">
        <v>5667</v>
      </c>
      <c r="E14" s="151">
        <v>42696</v>
      </c>
      <c r="F14" s="139">
        <v>5675</v>
      </c>
      <c r="G14" s="159">
        <v>42759</v>
      </c>
      <c r="H14" s="190">
        <v>3801</v>
      </c>
      <c r="I14" s="159">
        <v>42843</v>
      </c>
      <c r="J14" s="265">
        <v>4796</v>
      </c>
      <c r="K14" s="159">
        <v>42908</v>
      </c>
      <c r="L14" s="265">
        <v>762</v>
      </c>
      <c r="M14" s="159">
        <v>42934</v>
      </c>
      <c r="N14" s="250">
        <v>192</v>
      </c>
      <c r="O14" s="159"/>
      <c r="P14" s="33">
        <f t="shared" si="0"/>
        <v>20893</v>
      </c>
      <c r="Q14" s="269" t="s">
        <v>687</v>
      </c>
    </row>
    <row r="15" spans="1:17" x14ac:dyDescent="0.2">
      <c r="A15" s="148">
        <v>7</v>
      </c>
      <c r="B15" s="165" t="s">
        <v>317</v>
      </c>
      <c r="C15" s="171" t="s">
        <v>318</v>
      </c>
      <c r="D15" s="26">
        <v>5667</v>
      </c>
      <c r="E15" s="151">
        <v>42696</v>
      </c>
      <c r="F15" s="139">
        <v>5675</v>
      </c>
      <c r="G15" s="159">
        <v>42759</v>
      </c>
      <c r="H15" s="190">
        <v>3801</v>
      </c>
      <c r="I15" s="159">
        <v>42843</v>
      </c>
      <c r="J15" s="265">
        <v>4796</v>
      </c>
      <c r="K15" s="159">
        <v>42908</v>
      </c>
      <c r="L15" s="265">
        <v>762</v>
      </c>
      <c r="M15" s="159">
        <v>42934</v>
      </c>
      <c r="N15" s="250"/>
      <c r="O15" s="159"/>
      <c r="P15" s="33">
        <f t="shared" si="0"/>
        <v>20701</v>
      </c>
      <c r="Q15" s="269" t="s">
        <v>689</v>
      </c>
    </row>
    <row r="16" spans="1:17" x14ac:dyDescent="0.2">
      <c r="A16" s="148">
        <v>8</v>
      </c>
      <c r="B16" s="25" t="s">
        <v>89</v>
      </c>
      <c r="C16" s="171" t="s">
        <v>168</v>
      </c>
      <c r="D16" s="26">
        <v>5667</v>
      </c>
      <c r="E16" s="151">
        <v>42696</v>
      </c>
      <c r="F16" s="139">
        <v>5675</v>
      </c>
      <c r="G16" s="159">
        <v>42759</v>
      </c>
      <c r="H16" s="190">
        <v>3801</v>
      </c>
      <c r="I16" s="159">
        <v>42843</v>
      </c>
      <c r="J16" s="265">
        <v>4796</v>
      </c>
      <c r="K16" s="159">
        <v>42908</v>
      </c>
      <c r="L16" s="265">
        <v>762</v>
      </c>
      <c r="M16" s="159">
        <v>42934</v>
      </c>
      <c r="N16" s="250">
        <v>192</v>
      </c>
      <c r="O16" s="159"/>
      <c r="P16" s="33">
        <f t="shared" si="0"/>
        <v>20893</v>
      </c>
      <c r="Q16" s="269" t="s">
        <v>688</v>
      </c>
    </row>
    <row r="17" spans="1:17" x14ac:dyDescent="0.2">
      <c r="A17" s="148">
        <v>9</v>
      </c>
      <c r="B17" s="25" t="s">
        <v>48</v>
      </c>
      <c r="C17" s="171" t="s">
        <v>169</v>
      </c>
      <c r="D17" s="26">
        <v>5667</v>
      </c>
      <c r="E17" s="151">
        <v>42696</v>
      </c>
      <c r="F17" s="139">
        <v>5675</v>
      </c>
      <c r="G17" s="159">
        <v>42759</v>
      </c>
      <c r="H17" s="190">
        <v>3801</v>
      </c>
      <c r="I17" s="159">
        <v>42843</v>
      </c>
      <c r="J17" s="265">
        <v>4796</v>
      </c>
      <c r="K17" s="159">
        <v>42908</v>
      </c>
      <c r="L17" s="265">
        <v>762</v>
      </c>
      <c r="M17" s="159">
        <v>42934</v>
      </c>
      <c r="N17" s="250">
        <v>192</v>
      </c>
      <c r="O17" s="159"/>
      <c r="P17" s="33">
        <f t="shared" si="0"/>
        <v>20893</v>
      </c>
      <c r="Q17" s="269" t="s">
        <v>690</v>
      </c>
    </row>
    <row r="18" spans="1:17" x14ac:dyDescent="0.2">
      <c r="A18" s="148">
        <v>10</v>
      </c>
      <c r="B18" s="25" t="s">
        <v>0</v>
      </c>
      <c r="C18" s="171" t="s">
        <v>170</v>
      </c>
      <c r="D18" s="26">
        <v>5667</v>
      </c>
      <c r="E18" s="151">
        <v>42696</v>
      </c>
      <c r="F18" s="139">
        <v>5675</v>
      </c>
      <c r="G18" s="159">
        <v>42759</v>
      </c>
      <c r="H18" s="190">
        <v>3801</v>
      </c>
      <c r="I18" s="159">
        <v>42843</v>
      </c>
      <c r="J18" s="265">
        <v>4796</v>
      </c>
      <c r="K18" s="159">
        <v>42908</v>
      </c>
      <c r="L18" s="265">
        <v>762</v>
      </c>
      <c r="M18" s="159">
        <v>42934</v>
      </c>
      <c r="N18" s="250"/>
      <c r="O18" s="159"/>
      <c r="P18" s="33">
        <f t="shared" si="0"/>
        <v>20701</v>
      </c>
      <c r="Q18" s="269" t="s">
        <v>691</v>
      </c>
    </row>
    <row r="19" spans="1:17" x14ac:dyDescent="0.2">
      <c r="A19" s="148">
        <v>11</v>
      </c>
      <c r="B19" s="25" t="s">
        <v>1</v>
      </c>
      <c r="C19" s="171" t="s">
        <v>1004</v>
      </c>
      <c r="D19" s="26">
        <v>5667</v>
      </c>
      <c r="E19" s="151">
        <v>42696</v>
      </c>
      <c r="F19" s="139">
        <v>5675</v>
      </c>
      <c r="G19" s="159">
        <v>42759</v>
      </c>
      <c r="H19" s="190">
        <v>3801</v>
      </c>
      <c r="I19" s="159">
        <v>42843</v>
      </c>
      <c r="J19" s="265">
        <v>4796</v>
      </c>
      <c r="K19" s="159">
        <v>42908</v>
      </c>
      <c r="L19" s="265">
        <v>762</v>
      </c>
      <c r="M19" s="159">
        <v>42934</v>
      </c>
      <c r="N19" s="250"/>
      <c r="O19" s="159"/>
      <c r="P19" s="33">
        <f t="shared" si="0"/>
        <v>20701</v>
      </c>
      <c r="Q19" s="269" t="s">
        <v>692</v>
      </c>
    </row>
    <row r="20" spans="1:17" x14ac:dyDescent="0.2">
      <c r="A20" s="148">
        <v>12</v>
      </c>
      <c r="B20" s="25" t="s">
        <v>61</v>
      </c>
      <c r="C20" s="171" t="s">
        <v>171</v>
      </c>
      <c r="D20" s="26">
        <v>5667</v>
      </c>
      <c r="E20" s="151">
        <v>42696</v>
      </c>
      <c r="F20" s="139">
        <v>5675</v>
      </c>
      <c r="G20" s="159">
        <v>42759</v>
      </c>
      <c r="H20" s="190">
        <v>3801</v>
      </c>
      <c r="I20" s="159">
        <v>42843</v>
      </c>
      <c r="J20" s="265">
        <v>4796</v>
      </c>
      <c r="K20" s="159">
        <v>42908</v>
      </c>
      <c r="L20" s="265">
        <v>762</v>
      </c>
      <c r="M20" s="159">
        <v>42934</v>
      </c>
      <c r="N20" s="250">
        <v>192</v>
      </c>
      <c r="O20" s="159"/>
      <c r="P20" s="33">
        <f t="shared" si="0"/>
        <v>20893</v>
      </c>
      <c r="Q20" s="269" t="s">
        <v>693</v>
      </c>
    </row>
    <row r="21" spans="1:17" x14ac:dyDescent="0.2">
      <c r="A21" s="148">
        <v>13</v>
      </c>
      <c r="B21" s="25" t="s">
        <v>64</v>
      </c>
      <c r="C21" s="171" t="s">
        <v>172</v>
      </c>
      <c r="D21" s="26">
        <v>5667</v>
      </c>
      <c r="E21" s="151">
        <v>42696</v>
      </c>
      <c r="F21" s="139">
        <v>5675</v>
      </c>
      <c r="G21" s="159">
        <v>42759</v>
      </c>
      <c r="H21" s="190">
        <v>3801</v>
      </c>
      <c r="I21" s="159">
        <v>42843</v>
      </c>
      <c r="J21" s="265">
        <v>4796</v>
      </c>
      <c r="K21" s="159">
        <v>42908</v>
      </c>
      <c r="L21" s="265">
        <v>762</v>
      </c>
      <c r="M21" s="159">
        <v>42934</v>
      </c>
      <c r="N21" s="250"/>
      <c r="O21" s="159"/>
      <c r="P21" s="33">
        <f t="shared" si="0"/>
        <v>20701</v>
      </c>
      <c r="Q21" s="269" t="s">
        <v>694</v>
      </c>
    </row>
    <row r="22" spans="1:17" s="25" customFormat="1" x14ac:dyDescent="0.2">
      <c r="A22" s="148">
        <v>14</v>
      </c>
      <c r="B22" s="25" t="s">
        <v>94</v>
      </c>
      <c r="C22" s="171" t="s">
        <v>990</v>
      </c>
      <c r="D22" s="26">
        <v>5667</v>
      </c>
      <c r="E22" s="151">
        <v>42696</v>
      </c>
      <c r="F22" s="139">
        <v>5675</v>
      </c>
      <c r="G22" s="159">
        <v>42759</v>
      </c>
      <c r="H22" s="190">
        <v>3801</v>
      </c>
      <c r="I22" s="159">
        <v>42843</v>
      </c>
      <c r="J22" s="265">
        <v>4796</v>
      </c>
      <c r="K22" s="159">
        <v>42908</v>
      </c>
      <c r="L22" s="265">
        <v>762</v>
      </c>
      <c r="M22" s="159">
        <v>42934</v>
      </c>
      <c r="N22" s="250"/>
      <c r="O22" s="159"/>
      <c r="P22" s="33">
        <f t="shared" si="0"/>
        <v>20701</v>
      </c>
      <c r="Q22" s="268" t="s">
        <v>695</v>
      </c>
    </row>
    <row r="23" spans="1:17" x14ac:dyDescent="0.2">
      <c r="A23" s="148">
        <v>15</v>
      </c>
      <c r="B23" s="25" t="s">
        <v>36</v>
      </c>
      <c r="C23" s="171" t="s">
        <v>174</v>
      </c>
      <c r="D23" s="26">
        <v>5667</v>
      </c>
      <c r="E23" s="151">
        <v>42696</v>
      </c>
      <c r="F23" s="139">
        <v>5675</v>
      </c>
      <c r="G23" s="159">
        <v>42759</v>
      </c>
      <c r="H23" s="190">
        <v>3801</v>
      </c>
      <c r="I23" s="159">
        <v>42843</v>
      </c>
      <c r="J23" s="265">
        <v>4796</v>
      </c>
      <c r="K23" s="159">
        <v>42908</v>
      </c>
      <c r="L23" s="265">
        <v>762</v>
      </c>
      <c r="M23" s="159">
        <v>42934</v>
      </c>
      <c r="N23" s="250"/>
      <c r="O23" s="159"/>
      <c r="P23" s="33">
        <f t="shared" si="0"/>
        <v>20701</v>
      </c>
      <c r="Q23" s="268" t="s">
        <v>696</v>
      </c>
    </row>
    <row r="24" spans="1:17" x14ac:dyDescent="0.2">
      <c r="A24" s="148">
        <v>16</v>
      </c>
      <c r="B24" s="25" t="s">
        <v>102</v>
      </c>
      <c r="C24" s="171" t="s">
        <v>175</v>
      </c>
      <c r="D24" s="26">
        <v>5667</v>
      </c>
      <c r="E24" s="151">
        <v>42696</v>
      </c>
      <c r="F24" s="139">
        <v>5675</v>
      </c>
      <c r="G24" s="159">
        <v>42759</v>
      </c>
      <c r="H24" s="190">
        <v>3801</v>
      </c>
      <c r="I24" s="159">
        <v>42843</v>
      </c>
      <c r="J24" s="265">
        <v>4796</v>
      </c>
      <c r="K24" s="159">
        <v>42908</v>
      </c>
      <c r="L24" s="265">
        <v>762</v>
      </c>
      <c r="M24" s="159">
        <v>42934</v>
      </c>
      <c r="N24" s="250">
        <v>192</v>
      </c>
      <c r="O24" s="159"/>
      <c r="P24" s="33">
        <f t="shared" si="0"/>
        <v>20893</v>
      </c>
      <c r="Q24" s="268" t="s">
        <v>697</v>
      </c>
    </row>
    <row r="25" spans="1:17" s="25" customFormat="1" x14ac:dyDescent="0.2">
      <c r="A25" s="148">
        <v>17</v>
      </c>
      <c r="B25" s="165" t="s">
        <v>357</v>
      </c>
      <c r="C25" s="171" t="s">
        <v>176</v>
      </c>
      <c r="D25" s="26">
        <v>5667</v>
      </c>
      <c r="E25" s="151">
        <v>42696</v>
      </c>
      <c r="F25" s="139">
        <v>5675</v>
      </c>
      <c r="G25" s="159">
        <v>42759</v>
      </c>
      <c r="H25" s="190">
        <v>3801</v>
      </c>
      <c r="I25" s="159">
        <v>42843</v>
      </c>
      <c r="J25" s="265">
        <v>4796</v>
      </c>
      <c r="K25" s="159">
        <v>42908</v>
      </c>
      <c r="L25" s="265">
        <v>61</v>
      </c>
      <c r="M25" s="159">
        <v>42934</v>
      </c>
      <c r="N25" s="250"/>
      <c r="O25" s="159"/>
      <c r="P25" s="33">
        <f t="shared" si="0"/>
        <v>20000</v>
      </c>
      <c r="Q25" s="268">
        <v>536482</v>
      </c>
    </row>
    <row r="26" spans="1:17" x14ac:dyDescent="0.2">
      <c r="A26" s="148">
        <v>18</v>
      </c>
      <c r="B26" s="25" t="s">
        <v>90</v>
      </c>
      <c r="C26" s="171" t="s">
        <v>177</v>
      </c>
      <c r="D26" s="26">
        <v>5667</v>
      </c>
      <c r="E26" s="151">
        <v>42696</v>
      </c>
      <c r="F26" s="139">
        <v>5675</v>
      </c>
      <c r="G26" s="159">
        <v>42759</v>
      </c>
      <c r="H26" s="190">
        <v>3801</v>
      </c>
      <c r="I26" s="159">
        <v>42843</v>
      </c>
      <c r="J26" s="265">
        <v>4796</v>
      </c>
      <c r="K26" s="159">
        <v>42908</v>
      </c>
      <c r="L26" s="265">
        <v>762</v>
      </c>
      <c r="M26" s="159">
        <v>42934</v>
      </c>
      <c r="N26" s="250"/>
      <c r="O26" s="159"/>
      <c r="P26" s="33">
        <f t="shared" si="0"/>
        <v>20701</v>
      </c>
      <c r="Q26" s="270" t="s">
        <v>698</v>
      </c>
    </row>
    <row r="27" spans="1:17" x14ac:dyDescent="0.2">
      <c r="A27" s="148">
        <v>19</v>
      </c>
      <c r="B27" s="25" t="s">
        <v>3</v>
      </c>
      <c r="C27" s="171" t="s">
        <v>178</v>
      </c>
      <c r="D27" s="26"/>
      <c r="E27" s="151"/>
      <c r="G27" s="159"/>
      <c r="H27" s="190"/>
      <c r="I27" s="159"/>
      <c r="J27" s="265"/>
      <c r="K27" s="159"/>
      <c r="L27" s="265"/>
      <c r="M27" s="159"/>
      <c r="N27" s="250"/>
      <c r="O27" s="159"/>
      <c r="P27" s="33">
        <f t="shared" si="0"/>
        <v>0</v>
      </c>
      <c r="Q27" s="270" t="s">
        <v>699</v>
      </c>
    </row>
    <row r="28" spans="1:17" x14ac:dyDescent="0.2">
      <c r="A28" s="148">
        <v>20</v>
      </c>
      <c r="B28" s="25" t="s">
        <v>29</v>
      </c>
      <c r="C28" s="171" t="s">
        <v>884</v>
      </c>
      <c r="D28" s="26">
        <v>5667</v>
      </c>
      <c r="E28" s="151">
        <v>42696</v>
      </c>
      <c r="F28" s="139">
        <v>5675</v>
      </c>
      <c r="G28" s="159">
        <v>42759</v>
      </c>
      <c r="H28" s="190">
        <v>3801</v>
      </c>
      <c r="I28" s="159">
        <v>42843</v>
      </c>
      <c r="J28" s="265">
        <v>4796</v>
      </c>
      <c r="K28" s="159">
        <v>42908</v>
      </c>
      <c r="L28" s="265">
        <v>762</v>
      </c>
      <c r="M28" s="159">
        <v>42934</v>
      </c>
      <c r="N28" s="250">
        <v>192</v>
      </c>
      <c r="O28" s="159"/>
      <c r="P28" s="33">
        <f t="shared" si="0"/>
        <v>20893</v>
      </c>
      <c r="Q28" s="270" t="s">
        <v>700</v>
      </c>
    </row>
    <row r="29" spans="1:17" x14ac:dyDescent="0.2">
      <c r="A29" s="148">
        <v>21</v>
      </c>
      <c r="B29" s="25" t="s">
        <v>37</v>
      </c>
      <c r="C29" s="171" t="s">
        <v>174</v>
      </c>
      <c r="D29" s="26">
        <v>5667</v>
      </c>
      <c r="E29" s="151">
        <v>42696</v>
      </c>
      <c r="F29" s="139">
        <v>5675</v>
      </c>
      <c r="G29" s="159">
        <v>42759</v>
      </c>
      <c r="H29" s="190">
        <v>3801</v>
      </c>
      <c r="I29" s="159">
        <v>42843</v>
      </c>
      <c r="J29" s="265">
        <v>4796</v>
      </c>
      <c r="K29" s="159">
        <v>42908</v>
      </c>
      <c r="L29" s="265">
        <v>762</v>
      </c>
      <c r="M29" s="159">
        <v>42934</v>
      </c>
      <c r="N29" s="250"/>
      <c r="O29" s="159"/>
      <c r="P29" s="33">
        <f t="shared" si="0"/>
        <v>20701</v>
      </c>
      <c r="Q29" s="270" t="s">
        <v>701</v>
      </c>
    </row>
    <row r="30" spans="1:17" x14ac:dyDescent="0.2">
      <c r="A30" s="148">
        <v>22</v>
      </c>
      <c r="B30" s="25" t="s">
        <v>38</v>
      </c>
      <c r="C30" s="171" t="s">
        <v>179</v>
      </c>
      <c r="D30" s="26">
        <v>5667</v>
      </c>
      <c r="E30" s="151">
        <v>42696</v>
      </c>
      <c r="F30" s="139">
        <v>5675</v>
      </c>
      <c r="G30" s="159">
        <v>42759</v>
      </c>
      <c r="H30" s="190">
        <v>3801</v>
      </c>
      <c r="I30" s="159">
        <v>42843</v>
      </c>
      <c r="J30" s="265">
        <v>4796</v>
      </c>
      <c r="K30" s="159">
        <v>42908</v>
      </c>
      <c r="L30" s="265">
        <v>762</v>
      </c>
      <c r="M30" s="159">
        <v>42934</v>
      </c>
      <c r="N30" s="250">
        <v>192</v>
      </c>
      <c r="O30" s="159"/>
      <c r="P30" s="33">
        <f t="shared" si="0"/>
        <v>20893</v>
      </c>
      <c r="Q30" s="270" t="s">
        <v>702</v>
      </c>
    </row>
    <row r="31" spans="1:17" x14ac:dyDescent="0.2">
      <c r="A31" s="148">
        <v>23</v>
      </c>
      <c r="B31" s="25" t="s">
        <v>81</v>
      </c>
      <c r="C31" s="171" t="s">
        <v>180</v>
      </c>
      <c r="D31" s="26">
        <v>5667</v>
      </c>
      <c r="E31" s="151">
        <v>42696</v>
      </c>
      <c r="F31" s="139">
        <v>5675</v>
      </c>
      <c r="G31" s="159">
        <v>42759</v>
      </c>
      <c r="H31" s="190">
        <v>3801</v>
      </c>
      <c r="I31" s="159">
        <v>42843</v>
      </c>
      <c r="J31" s="265">
        <v>4796</v>
      </c>
      <c r="K31" s="159">
        <v>42908</v>
      </c>
      <c r="L31" s="265">
        <v>762</v>
      </c>
      <c r="M31" s="159">
        <v>42934</v>
      </c>
      <c r="N31" s="250"/>
      <c r="O31" s="159"/>
      <c r="P31" s="33">
        <f t="shared" si="0"/>
        <v>20701</v>
      </c>
      <c r="Q31" s="270" t="s">
        <v>703</v>
      </c>
    </row>
    <row r="32" spans="1:17" x14ac:dyDescent="0.2">
      <c r="A32" s="148">
        <v>24</v>
      </c>
      <c r="B32" s="25" t="s">
        <v>4</v>
      </c>
      <c r="C32" s="171" t="s">
        <v>169</v>
      </c>
      <c r="D32" s="26">
        <v>5667</v>
      </c>
      <c r="E32" s="151">
        <v>42696</v>
      </c>
      <c r="F32" s="139">
        <v>5675</v>
      </c>
      <c r="G32" s="159">
        <v>42759</v>
      </c>
      <c r="H32" s="190">
        <v>3801</v>
      </c>
      <c r="I32" s="159">
        <v>42843</v>
      </c>
      <c r="J32" s="265">
        <v>4796</v>
      </c>
      <c r="K32" s="159">
        <v>42908</v>
      </c>
      <c r="L32" s="265">
        <v>762</v>
      </c>
      <c r="M32" s="159">
        <v>42934</v>
      </c>
      <c r="N32" s="250">
        <v>192</v>
      </c>
      <c r="O32" s="159"/>
      <c r="P32" s="33">
        <f t="shared" si="0"/>
        <v>20893</v>
      </c>
      <c r="Q32" s="270" t="s">
        <v>704</v>
      </c>
    </row>
    <row r="33" spans="1:17" x14ac:dyDescent="0.2">
      <c r="A33" s="148">
        <v>25</v>
      </c>
      <c r="B33" s="25" t="s">
        <v>5</v>
      </c>
      <c r="C33" s="171" t="s">
        <v>181</v>
      </c>
      <c r="D33" s="26">
        <v>5667</v>
      </c>
      <c r="E33" s="151">
        <v>42696</v>
      </c>
      <c r="F33" s="139">
        <v>5675</v>
      </c>
      <c r="G33" s="159">
        <v>42759</v>
      </c>
      <c r="H33" s="190">
        <v>3801</v>
      </c>
      <c r="I33" s="159">
        <v>42843</v>
      </c>
      <c r="J33" s="265">
        <v>4796</v>
      </c>
      <c r="K33" s="159">
        <v>42908</v>
      </c>
      <c r="L33" s="265">
        <v>762</v>
      </c>
      <c r="M33" s="159">
        <v>42934</v>
      </c>
      <c r="N33" s="250">
        <v>192</v>
      </c>
      <c r="O33" s="159"/>
      <c r="P33" s="33">
        <f t="shared" si="0"/>
        <v>20893</v>
      </c>
      <c r="Q33" s="270" t="s">
        <v>705</v>
      </c>
    </row>
    <row r="34" spans="1:17" x14ac:dyDescent="0.2">
      <c r="A34" s="148">
        <v>26</v>
      </c>
      <c r="B34" s="25" t="s">
        <v>118</v>
      </c>
      <c r="C34" s="171" t="s">
        <v>182</v>
      </c>
      <c r="D34" s="26">
        <v>5667</v>
      </c>
      <c r="E34" s="151">
        <v>42696</v>
      </c>
      <c r="F34" s="139">
        <v>5675</v>
      </c>
      <c r="G34" s="159">
        <v>42759</v>
      </c>
      <c r="H34" s="190">
        <v>3801</v>
      </c>
      <c r="I34" s="159">
        <v>42843</v>
      </c>
      <c r="J34" s="265">
        <v>4796</v>
      </c>
      <c r="K34" s="159">
        <v>42908</v>
      </c>
      <c r="L34" s="265">
        <v>762</v>
      </c>
      <c r="M34" s="159">
        <v>42934</v>
      </c>
      <c r="N34" s="250"/>
      <c r="O34" s="159"/>
      <c r="P34" s="33">
        <f t="shared" si="0"/>
        <v>20701</v>
      </c>
      <c r="Q34" s="268">
        <v>536482</v>
      </c>
    </row>
    <row r="35" spans="1:17" x14ac:dyDescent="0.2">
      <c r="A35" s="148">
        <v>27</v>
      </c>
      <c r="B35" s="25" t="s">
        <v>6</v>
      </c>
      <c r="C35" s="171" t="s">
        <v>174</v>
      </c>
      <c r="D35" s="26">
        <v>5667</v>
      </c>
      <c r="E35" s="151">
        <v>42696</v>
      </c>
      <c r="F35" s="139">
        <v>5675</v>
      </c>
      <c r="G35" s="159">
        <v>42759</v>
      </c>
      <c r="H35" s="190">
        <v>3801</v>
      </c>
      <c r="I35" s="159">
        <v>42843</v>
      </c>
      <c r="J35" s="265">
        <v>4796</v>
      </c>
      <c r="K35" s="159">
        <v>42908</v>
      </c>
      <c r="L35" s="265">
        <v>762</v>
      </c>
      <c r="M35" s="159">
        <v>42934</v>
      </c>
      <c r="N35" s="250"/>
      <c r="O35" s="159"/>
      <c r="P35" s="33">
        <f t="shared" si="0"/>
        <v>20701</v>
      </c>
      <c r="Q35" s="270" t="s">
        <v>706</v>
      </c>
    </row>
    <row r="36" spans="1:17" x14ac:dyDescent="0.2">
      <c r="A36" s="148">
        <v>28</v>
      </c>
      <c r="B36" s="25" t="s">
        <v>39</v>
      </c>
      <c r="C36" s="171" t="s">
        <v>183</v>
      </c>
      <c r="D36" s="26">
        <v>5667</v>
      </c>
      <c r="E36" s="151">
        <v>42696</v>
      </c>
      <c r="F36" s="139">
        <v>5675</v>
      </c>
      <c r="G36" s="159">
        <v>42759</v>
      </c>
      <c r="H36" s="190">
        <v>3801</v>
      </c>
      <c r="I36" s="159">
        <v>42843</v>
      </c>
      <c r="J36" s="265">
        <v>4796</v>
      </c>
      <c r="K36" s="159">
        <v>42908</v>
      </c>
      <c r="L36" s="265">
        <v>762</v>
      </c>
      <c r="M36" s="159">
        <v>42934</v>
      </c>
      <c r="N36" s="250">
        <v>192</v>
      </c>
      <c r="O36" s="159"/>
      <c r="P36" s="33">
        <f t="shared" si="0"/>
        <v>20893</v>
      </c>
      <c r="Q36" s="270" t="s">
        <v>707</v>
      </c>
    </row>
    <row r="37" spans="1:17" x14ac:dyDescent="0.2">
      <c r="A37" s="148">
        <v>29</v>
      </c>
      <c r="B37" s="25" t="s">
        <v>288</v>
      </c>
      <c r="C37" s="171" t="s">
        <v>184</v>
      </c>
      <c r="D37" s="26">
        <v>5667</v>
      </c>
      <c r="E37" s="151">
        <v>42696</v>
      </c>
      <c r="F37" s="139">
        <v>5675</v>
      </c>
      <c r="G37" s="159">
        <v>42759</v>
      </c>
      <c r="H37" s="190">
        <v>3801</v>
      </c>
      <c r="I37" s="159">
        <v>42843</v>
      </c>
      <c r="J37" s="265">
        <v>4796</v>
      </c>
      <c r="K37" s="159">
        <v>42908</v>
      </c>
      <c r="L37" s="265">
        <v>762</v>
      </c>
      <c r="M37" s="159">
        <v>42934</v>
      </c>
      <c r="N37" s="250">
        <v>192</v>
      </c>
      <c r="O37" s="159"/>
      <c r="P37" s="33">
        <f t="shared" si="0"/>
        <v>20893</v>
      </c>
      <c r="Q37" s="270" t="s">
        <v>708</v>
      </c>
    </row>
    <row r="38" spans="1:17" x14ac:dyDescent="0.2">
      <c r="A38" s="148">
        <v>30</v>
      </c>
      <c r="B38" s="25" t="s">
        <v>121</v>
      </c>
      <c r="C38" s="171" t="s">
        <v>185</v>
      </c>
      <c r="D38" s="26">
        <v>5667</v>
      </c>
      <c r="E38" s="151">
        <v>42696</v>
      </c>
      <c r="F38" s="139">
        <v>5675</v>
      </c>
      <c r="G38" s="159">
        <v>42759</v>
      </c>
      <c r="H38" s="190">
        <v>3801</v>
      </c>
      <c r="I38" s="159">
        <v>42843</v>
      </c>
      <c r="J38" s="265">
        <v>4796</v>
      </c>
      <c r="K38" s="159">
        <v>42908</v>
      </c>
      <c r="L38" s="265">
        <v>61</v>
      </c>
      <c r="M38" s="159">
        <v>42934</v>
      </c>
      <c r="N38" s="250"/>
      <c r="O38" s="159"/>
      <c r="P38" s="33">
        <f t="shared" si="0"/>
        <v>20000</v>
      </c>
      <c r="Q38" s="268">
        <v>536482</v>
      </c>
    </row>
    <row r="39" spans="1:17" x14ac:dyDescent="0.2">
      <c r="A39" s="148">
        <v>31</v>
      </c>
      <c r="B39" s="25" t="s">
        <v>1035</v>
      </c>
      <c r="C39" s="171" t="s">
        <v>251</v>
      </c>
      <c r="D39" s="26"/>
      <c r="E39" s="151"/>
      <c r="F39" s="139">
        <v>5675</v>
      </c>
      <c r="G39" s="159">
        <v>42789</v>
      </c>
      <c r="H39" s="190">
        <v>3801</v>
      </c>
      <c r="I39" s="159">
        <v>42843</v>
      </c>
      <c r="J39" s="265">
        <v>4796</v>
      </c>
      <c r="K39" s="159">
        <v>42908</v>
      </c>
      <c r="L39" s="265">
        <v>762</v>
      </c>
      <c r="M39" s="159">
        <v>42934</v>
      </c>
      <c r="N39" s="250"/>
      <c r="O39" s="159"/>
      <c r="P39" s="33">
        <f t="shared" si="0"/>
        <v>15034</v>
      </c>
      <c r="Q39" s="268"/>
    </row>
    <row r="40" spans="1:17" x14ac:dyDescent="0.2">
      <c r="A40" s="148">
        <v>32</v>
      </c>
      <c r="B40" s="25" t="s">
        <v>7</v>
      </c>
      <c r="C40" s="171" t="s">
        <v>186</v>
      </c>
      <c r="D40" s="26">
        <v>5667</v>
      </c>
      <c r="E40" s="151">
        <v>42696</v>
      </c>
      <c r="F40" s="139">
        <v>5675</v>
      </c>
      <c r="G40" s="159">
        <v>42759</v>
      </c>
      <c r="H40" s="190"/>
      <c r="I40" s="159"/>
      <c r="J40" s="265"/>
      <c r="K40" s="159"/>
      <c r="L40" s="293"/>
      <c r="M40" s="163"/>
      <c r="N40" s="424"/>
      <c r="O40" s="163"/>
      <c r="P40" s="33">
        <f t="shared" si="0"/>
        <v>11342</v>
      </c>
      <c r="Q40" s="270" t="s">
        <v>709</v>
      </c>
    </row>
    <row r="41" spans="1:17" x14ac:dyDescent="0.2">
      <c r="A41" s="148">
        <v>33</v>
      </c>
      <c r="B41" s="25" t="s">
        <v>127</v>
      </c>
      <c r="C41" s="171" t="s">
        <v>898</v>
      </c>
      <c r="D41" s="26">
        <v>5667</v>
      </c>
      <c r="E41" s="151">
        <v>42696</v>
      </c>
      <c r="F41" s="139">
        <v>5675</v>
      </c>
      <c r="G41" s="159">
        <v>42759</v>
      </c>
      <c r="H41" s="190">
        <v>3801</v>
      </c>
      <c r="I41" s="159">
        <v>42843</v>
      </c>
      <c r="J41" s="265">
        <v>4796</v>
      </c>
      <c r="K41" s="159">
        <v>42908</v>
      </c>
      <c r="L41" s="265">
        <v>762</v>
      </c>
      <c r="M41" s="159">
        <v>42934</v>
      </c>
      <c r="N41" s="250">
        <v>192</v>
      </c>
      <c r="O41" s="159"/>
      <c r="P41" s="33">
        <f t="shared" si="0"/>
        <v>20893</v>
      </c>
      <c r="Q41" s="270" t="s">
        <v>710</v>
      </c>
    </row>
    <row r="42" spans="1:17" x14ac:dyDescent="0.2">
      <c r="A42" s="148">
        <v>34</v>
      </c>
      <c r="B42" s="25" t="s">
        <v>8</v>
      </c>
      <c r="C42" s="171" t="s">
        <v>187</v>
      </c>
      <c r="D42" s="26">
        <v>5667</v>
      </c>
      <c r="E42" s="151">
        <v>42696</v>
      </c>
      <c r="F42" s="139">
        <v>5675</v>
      </c>
      <c r="G42" s="159">
        <v>42759</v>
      </c>
      <c r="H42" s="190">
        <v>3801</v>
      </c>
      <c r="I42" s="159">
        <v>42843</v>
      </c>
      <c r="J42" s="265">
        <v>4796</v>
      </c>
      <c r="K42" s="159">
        <v>42908</v>
      </c>
      <c r="L42" s="265">
        <v>762</v>
      </c>
      <c r="M42" s="159">
        <v>42934</v>
      </c>
      <c r="N42" s="250"/>
      <c r="O42" s="159"/>
      <c r="P42" s="33">
        <f t="shared" si="0"/>
        <v>20701</v>
      </c>
      <c r="Q42" s="270" t="s">
        <v>711</v>
      </c>
    </row>
    <row r="43" spans="1:17" x14ac:dyDescent="0.2">
      <c r="A43" s="148">
        <v>35</v>
      </c>
      <c r="B43" s="25" t="s">
        <v>95</v>
      </c>
      <c r="C43" s="171" t="s">
        <v>248</v>
      </c>
      <c r="D43" s="26">
        <v>5667</v>
      </c>
      <c r="E43" s="151">
        <v>42696</v>
      </c>
      <c r="F43" s="139">
        <v>5675</v>
      </c>
      <c r="G43" s="159">
        <v>42759</v>
      </c>
      <c r="H43" s="190">
        <v>3801</v>
      </c>
      <c r="I43" s="159">
        <v>42843</v>
      </c>
      <c r="J43" s="265">
        <v>4796</v>
      </c>
      <c r="K43" s="159">
        <v>42908</v>
      </c>
      <c r="L43" s="265"/>
      <c r="M43" s="159"/>
      <c r="N43" s="250"/>
      <c r="O43" s="159"/>
      <c r="P43" s="33">
        <f t="shared" si="0"/>
        <v>19939</v>
      </c>
      <c r="Q43" s="270" t="s">
        <v>712</v>
      </c>
    </row>
    <row r="44" spans="1:17" x14ac:dyDescent="0.2">
      <c r="A44" s="148">
        <v>36</v>
      </c>
      <c r="B44" s="25" t="s">
        <v>298</v>
      </c>
      <c r="C44" s="171" t="s">
        <v>299</v>
      </c>
      <c r="D44" s="26">
        <v>5667</v>
      </c>
      <c r="E44" s="151">
        <v>42696</v>
      </c>
      <c r="F44" s="139">
        <v>5675</v>
      </c>
      <c r="G44" s="159">
        <v>42759</v>
      </c>
      <c r="H44" s="190">
        <v>3801</v>
      </c>
      <c r="I44" s="159">
        <v>42843</v>
      </c>
      <c r="J44" s="265">
        <v>4796</v>
      </c>
      <c r="K44" s="159">
        <v>42908</v>
      </c>
      <c r="L44" s="265">
        <v>762</v>
      </c>
      <c r="M44" s="159">
        <v>42934</v>
      </c>
      <c r="N44" s="250">
        <v>192</v>
      </c>
      <c r="O44" s="159"/>
      <c r="P44" s="33">
        <f t="shared" si="0"/>
        <v>20893</v>
      </c>
      <c r="Q44" s="270" t="s">
        <v>713</v>
      </c>
    </row>
    <row r="45" spans="1:17" x14ac:dyDescent="0.2">
      <c r="A45" s="148">
        <v>37</v>
      </c>
      <c r="B45" s="25" t="s">
        <v>10</v>
      </c>
      <c r="C45" s="171" t="s">
        <v>188</v>
      </c>
      <c r="D45" s="26">
        <v>5667</v>
      </c>
      <c r="E45" s="151">
        <v>42696</v>
      </c>
      <c r="F45" s="139">
        <v>5675</v>
      </c>
      <c r="G45" s="159">
        <v>42759</v>
      </c>
      <c r="H45" s="190">
        <v>3801</v>
      </c>
      <c r="I45" s="159">
        <v>42843</v>
      </c>
      <c r="J45" s="265">
        <v>4796</v>
      </c>
      <c r="K45" s="159">
        <v>42908</v>
      </c>
      <c r="L45" s="265">
        <v>762</v>
      </c>
      <c r="M45" s="159">
        <v>42934</v>
      </c>
      <c r="N45" s="250"/>
      <c r="O45" s="159"/>
      <c r="P45" s="33">
        <f t="shared" si="0"/>
        <v>20701</v>
      </c>
      <c r="Q45" s="270" t="s">
        <v>714</v>
      </c>
    </row>
    <row r="46" spans="1:17" x14ac:dyDescent="0.2">
      <c r="A46" s="148">
        <v>38</v>
      </c>
      <c r="B46" s="25" t="s">
        <v>120</v>
      </c>
      <c r="C46" s="171" t="s">
        <v>189</v>
      </c>
      <c r="D46" s="26">
        <v>5667</v>
      </c>
      <c r="E46" s="151">
        <v>42696</v>
      </c>
      <c r="F46" s="139">
        <v>5675</v>
      </c>
      <c r="G46" s="159">
        <v>42759</v>
      </c>
      <c r="H46" s="190">
        <v>3801</v>
      </c>
      <c r="I46" s="159">
        <v>42843</v>
      </c>
      <c r="J46" s="265">
        <v>4796</v>
      </c>
      <c r="K46" s="159">
        <v>42908</v>
      </c>
      <c r="L46" s="265">
        <v>762</v>
      </c>
      <c r="M46" s="159">
        <v>42934</v>
      </c>
      <c r="N46" s="250"/>
      <c r="O46" s="159"/>
      <c r="P46" s="33">
        <f t="shared" si="0"/>
        <v>20701</v>
      </c>
      <c r="Q46" s="268">
        <v>536482</v>
      </c>
    </row>
    <row r="47" spans="1:17" x14ac:dyDescent="0.2">
      <c r="A47" s="148">
        <v>39</v>
      </c>
      <c r="B47" s="70" t="s">
        <v>146</v>
      </c>
      <c r="C47" s="171" t="s">
        <v>174</v>
      </c>
      <c r="D47" s="26">
        <v>5667</v>
      </c>
      <c r="E47" s="151">
        <v>42696</v>
      </c>
      <c r="F47" s="139">
        <v>5675</v>
      </c>
      <c r="G47" s="159">
        <v>42759</v>
      </c>
      <c r="H47" s="190">
        <v>3801</v>
      </c>
      <c r="I47" s="159">
        <v>42843</v>
      </c>
      <c r="J47" s="265">
        <v>4796</v>
      </c>
      <c r="K47" s="159">
        <v>42908</v>
      </c>
      <c r="L47" s="265">
        <v>762</v>
      </c>
      <c r="M47" s="159">
        <v>42934</v>
      </c>
      <c r="N47" s="250"/>
      <c r="O47" s="159"/>
      <c r="P47" s="33">
        <f t="shared" si="0"/>
        <v>20701</v>
      </c>
      <c r="Q47" s="270" t="s">
        <v>715</v>
      </c>
    </row>
    <row r="48" spans="1:17" x14ac:dyDescent="0.2">
      <c r="A48" s="148">
        <v>40</v>
      </c>
      <c r="B48" s="25" t="s">
        <v>147</v>
      </c>
      <c r="C48" s="171" t="s">
        <v>168</v>
      </c>
      <c r="D48" s="26">
        <v>5667</v>
      </c>
      <c r="E48" s="151">
        <v>42696</v>
      </c>
      <c r="F48" s="139">
        <v>5675</v>
      </c>
      <c r="G48" s="159">
        <v>42759</v>
      </c>
      <c r="H48" s="190">
        <v>3801</v>
      </c>
      <c r="I48" s="159">
        <v>42843</v>
      </c>
      <c r="J48" s="265">
        <v>4796</v>
      </c>
      <c r="K48" s="159">
        <v>42908</v>
      </c>
      <c r="L48" s="265">
        <v>762</v>
      </c>
      <c r="M48" s="159">
        <v>42934</v>
      </c>
      <c r="N48" s="250">
        <v>192</v>
      </c>
      <c r="O48" s="159"/>
      <c r="P48" s="33">
        <f t="shared" si="0"/>
        <v>20893</v>
      </c>
      <c r="Q48" s="270" t="s">
        <v>716</v>
      </c>
    </row>
    <row r="49" spans="1:17" x14ac:dyDescent="0.2">
      <c r="A49" s="148">
        <v>41</v>
      </c>
      <c r="B49" s="25" t="s">
        <v>60</v>
      </c>
      <c r="C49" s="171" t="s">
        <v>190</v>
      </c>
      <c r="D49" s="26">
        <v>5667</v>
      </c>
      <c r="E49" s="151">
        <v>42696</v>
      </c>
      <c r="F49" s="139">
        <v>5675</v>
      </c>
      <c r="G49" s="159">
        <v>42759</v>
      </c>
      <c r="H49" s="190">
        <v>3801</v>
      </c>
      <c r="I49" s="159">
        <v>42843</v>
      </c>
      <c r="J49" s="265">
        <v>4796</v>
      </c>
      <c r="K49" s="159">
        <v>42908</v>
      </c>
      <c r="L49" s="265">
        <v>762</v>
      </c>
      <c r="M49" s="159">
        <v>42934</v>
      </c>
      <c r="N49" s="250"/>
      <c r="O49" s="159"/>
      <c r="P49" s="33">
        <f t="shared" si="0"/>
        <v>20701</v>
      </c>
      <c r="Q49" s="270" t="s">
        <v>717</v>
      </c>
    </row>
    <row r="50" spans="1:17" x14ac:dyDescent="0.2">
      <c r="A50" s="148">
        <v>42</v>
      </c>
      <c r="B50" s="25" t="s">
        <v>96</v>
      </c>
      <c r="C50" s="171" t="s">
        <v>191</v>
      </c>
      <c r="D50" s="26">
        <v>5667</v>
      </c>
      <c r="E50" s="151">
        <v>42696</v>
      </c>
      <c r="F50" s="139">
        <v>5675</v>
      </c>
      <c r="G50" s="159">
        <v>42759</v>
      </c>
      <c r="H50" s="190">
        <v>3801</v>
      </c>
      <c r="I50" s="159">
        <v>42843</v>
      </c>
      <c r="J50" s="265">
        <v>4796</v>
      </c>
      <c r="K50" s="159">
        <v>42908</v>
      </c>
      <c r="L50" s="265">
        <v>762</v>
      </c>
      <c r="M50" s="159">
        <v>42934</v>
      </c>
      <c r="N50" s="250">
        <v>192</v>
      </c>
      <c r="O50" s="159"/>
      <c r="P50" s="33">
        <f t="shared" si="0"/>
        <v>20893</v>
      </c>
      <c r="Q50" s="270" t="s">
        <v>718</v>
      </c>
    </row>
    <row r="51" spans="1:17" x14ac:dyDescent="0.2">
      <c r="A51" s="148">
        <v>43</v>
      </c>
      <c r="B51" s="25" t="s">
        <v>40</v>
      </c>
      <c r="C51" s="171" t="s">
        <v>192</v>
      </c>
      <c r="D51" s="26">
        <v>5667</v>
      </c>
      <c r="E51" s="151">
        <v>42696</v>
      </c>
      <c r="F51" s="139">
        <v>5675</v>
      </c>
      <c r="G51" s="159">
        <v>42759</v>
      </c>
      <c r="H51" s="190">
        <v>3801</v>
      </c>
      <c r="I51" s="159">
        <v>42843</v>
      </c>
      <c r="J51" s="265">
        <v>4796</v>
      </c>
      <c r="K51" s="159">
        <v>42908</v>
      </c>
      <c r="L51" s="265">
        <v>762</v>
      </c>
      <c r="M51" s="159">
        <v>42934</v>
      </c>
      <c r="N51" s="250"/>
      <c r="O51" s="159"/>
      <c r="P51" s="33">
        <f t="shared" si="0"/>
        <v>20701</v>
      </c>
      <c r="Q51" s="270" t="s">
        <v>719</v>
      </c>
    </row>
    <row r="52" spans="1:17" s="25" customFormat="1" x14ac:dyDescent="0.2">
      <c r="A52" s="148">
        <v>44</v>
      </c>
      <c r="B52" s="25" t="s">
        <v>1042</v>
      </c>
      <c r="C52" s="171" t="s">
        <v>193</v>
      </c>
      <c r="D52" s="26">
        <v>5667</v>
      </c>
      <c r="E52" s="151">
        <v>42759</v>
      </c>
      <c r="F52" s="139">
        <v>5675</v>
      </c>
      <c r="G52" s="159">
        <v>42759</v>
      </c>
      <c r="H52" s="190">
        <v>3801</v>
      </c>
      <c r="I52" s="159">
        <v>42843</v>
      </c>
      <c r="J52" s="265">
        <v>4796</v>
      </c>
      <c r="K52" s="159">
        <v>42908</v>
      </c>
      <c r="L52" s="265">
        <v>762</v>
      </c>
      <c r="M52" s="159">
        <v>42934</v>
      </c>
      <c r="N52" s="250"/>
      <c r="O52" s="159"/>
      <c r="P52" s="33">
        <f t="shared" si="0"/>
        <v>20701</v>
      </c>
      <c r="Q52" s="270" t="s">
        <v>720</v>
      </c>
    </row>
    <row r="53" spans="1:17" s="25" customFormat="1" x14ac:dyDescent="0.2">
      <c r="A53" s="148">
        <v>45</v>
      </c>
      <c r="B53" s="25" t="s">
        <v>1043</v>
      </c>
      <c r="C53" s="171" t="s">
        <v>193</v>
      </c>
      <c r="D53" s="26">
        <v>5667</v>
      </c>
      <c r="E53" s="151">
        <v>42759</v>
      </c>
      <c r="F53" s="139">
        <v>5675</v>
      </c>
      <c r="G53" s="159">
        <v>42759</v>
      </c>
      <c r="H53" s="190">
        <v>3801</v>
      </c>
      <c r="I53" s="159">
        <v>42843</v>
      </c>
      <c r="J53" s="265">
        <v>4796</v>
      </c>
      <c r="K53" s="159">
        <v>42908</v>
      </c>
      <c r="L53" s="265">
        <v>762</v>
      </c>
      <c r="M53" s="159">
        <v>42934</v>
      </c>
      <c r="N53" s="250"/>
      <c r="O53" s="159"/>
      <c r="P53" s="33">
        <f t="shared" si="0"/>
        <v>20701</v>
      </c>
      <c r="Q53" s="270" t="s">
        <v>721</v>
      </c>
    </row>
    <row r="54" spans="1:17" s="25" customFormat="1" x14ac:dyDescent="0.2">
      <c r="A54" s="148">
        <v>46</v>
      </c>
      <c r="B54" s="165" t="s">
        <v>319</v>
      </c>
      <c r="C54" s="171" t="s">
        <v>194</v>
      </c>
      <c r="D54" s="26">
        <v>5667</v>
      </c>
      <c r="E54" s="151">
        <v>42696</v>
      </c>
      <c r="F54" s="139">
        <v>5675</v>
      </c>
      <c r="G54" s="159">
        <v>42759</v>
      </c>
      <c r="H54" s="190">
        <v>3801</v>
      </c>
      <c r="I54" s="159">
        <v>42843</v>
      </c>
      <c r="J54" s="265">
        <v>4796</v>
      </c>
      <c r="K54" s="159">
        <v>42908</v>
      </c>
      <c r="L54" s="265">
        <v>762</v>
      </c>
      <c r="M54" s="159">
        <v>42934</v>
      </c>
      <c r="N54" s="250">
        <v>192</v>
      </c>
      <c r="O54" s="159"/>
      <c r="P54" s="33">
        <f t="shared" si="0"/>
        <v>20893</v>
      </c>
      <c r="Q54" s="270" t="s">
        <v>722</v>
      </c>
    </row>
    <row r="55" spans="1:17" x14ac:dyDescent="0.2">
      <c r="A55" s="148">
        <v>47</v>
      </c>
      <c r="B55" s="25" t="s">
        <v>135</v>
      </c>
      <c r="C55" s="171" t="s">
        <v>195</v>
      </c>
      <c r="D55" s="26">
        <v>5667</v>
      </c>
      <c r="E55" s="151">
        <v>42696</v>
      </c>
      <c r="F55" s="139">
        <v>5675</v>
      </c>
      <c r="G55" s="159">
        <v>42759</v>
      </c>
      <c r="H55" s="190">
        <v>3801</v>
      </c>
      <c r="I55" s="159">
        <v>42843</v>
      </c>
      <c r="J55" s="265">
        <v>4796</v>
      </c>
      <c r="K55" s="159">
        <v>42908</v>
      </c>
      <c r="L55" s="265">
        <v>762</v>
      </c>
      <c r="M55" s="159">
        <v>42934</v>
      </c>
      <c r="N55" s="250"/>
      <c r="O55" s="159"/>
      <c r="P55" s="33">
        <f t="shared" si="0"/>
        <v>20701</v>
      </c>
      <c r="Q55" s="270" t="s">
        <v>723</v>
      </c>
    </row>
    <row r="56" spans="1:17" x14ac:dyDescent="0.2">
      <c r="A56" s="148">
        <v>48</v>
      </c>
      <c r="B56" s="25" t="s">
        <v>82</v>
      </c>
      <c r="C56" s="171" t="s">
        <v>196</v>
      </c>
      <c r="D56" s="26">
        <v>5667</v>
      </c>
      <c r="E56" s="151">
        <v>42696</v>
      </c>
      <c r="F56" s="139">
        <v>5675</v>
      </c>
      <c r="G56" s="159">
        <v>42759</v>
      </c>
      <c r="H56" s="190">
        <v>3801</v>
      </c>
      <c r="I56" s="159">
        <v>42843</v>
      </c>
      <c r="J56" s="265">
        <v>4796</v>
      </c>
      <c r="K56" s="159">
        <v>42908</v>
      </c>
      <c r="L56" s="265">
        <v>762</v>
      </c>
      <c r="M56" s="159">
        <v>42934</v>
      </c>
      <c r="N56" s="250">
        <v>192</v>
      </c>
      <c r="O56" s="159"/>
      <c r="P56" s="33">
        <f t="shared" si="0"/>
        <v>20893</v>
      </c>
      <c r="Q56" s="270" t="s">
        <v>724</v>
      </c>
    </row>
    <row r="57" spans="1:17" x14ac:dyDescent="0.2">
      <c r="A57" s="148">
        <v>49</v>
      </c>
      <c r="B57" s="25" t="s">
        <v>41</v>
      </c>
      <c r="C57" s="171" t="s">
        <v>295</v>
      </c>
      <c r="D57" s="26">
        <v>5667</v>
      </c>
      <c r="E57" s="151">
        <v>42696</v>
      </c>
      <c r="F57" s="139">
        <v>5675</v>
      </c>
      <c r="G57" s="159">
        <v>42759</v>
      </c>
      <c r="H57" s="190">
        <v>3801</v>
      </c>
      <c r="I57" s="159">
        <v>42843</v>
      </c>
      <c r="J57" s="265">
        <v>4796</v>
      </c>
      <c r="K57" s="159">
        <v>42908</v>
      </c>
      <c r="L57" s="265">
        <v>762</v>
      </c>
      <c r="M57" s="159">
        <v>42934</v>
      </c>
      <c r="N57" s="250">
        <v>192</v>
      </c>
      <c r="O57" s="159"/>
      <c r="P57" s="33">
        <f t="shared" si="0"/>
        <v>20893</v>
      </c>
      <c r="Q57" s="270" t="s">
        <v>725</v>
      </c>
    </row>
    <row r="58" spans="1:17" x14ac:dyDescent="0.2">
      <c r="A58" s="148">
        <v>50</v>
      </c>
      <c r="B58" s="70" t="s">
        <v>91</v>
      </c>
      <c r="C58" s="171" t="s">
        <v>168</v>
      </c>
      <c r="D58" s="26">
        <v>5667</v>
      </c>
      <c r="E58" s="151">
        <v>42696</v>
      </c>
      <c r="F58" s="139">
        <v>5675</v>
      </c>
      <c r="G58" s="159">
        <v>42759</v>
      </c>
      <c r="H58" s="190">
        <v>3801</v>
      </c>
      <c r="I58" s="159">
        <v>42843</v>
      </c>
      <c r="J58" s="265">
        <v>4796</v>
      </c>
      <c r="K58" s="159">
        <v>42908</v>
      </c>
      <c r="L58" s="265">
        <v>762</v>
      </c>
      <c r="M58" s="159">
        <v>42934</v>
      </c>
      <c r="N58" s="250">
        <v>192</v>
      </c>
      <c r="O58" s="159"/>
      <c r="P58" s="33">
        <f t="shared" si="0"/>
        <v>20893</v>
      </c>
      <c r="Q58" s="270" t="s">
        <v>726</v>
      </c>
    </row>
    <row r="59" spans="1:17" s="25" customFormat="1" x14ac:dyDescent="0.2">
      <c r="A59" s="148">
        <v>51</v>
      </c>
      <c r="B59" s="41" t="s">
        <v>320</v>
      </c>
      <c r="C59" s="171" t="s">
        <v>294</v>
      </c>
      <c r="D59" s="26">
        <v>5667</v>
      </c>
      <c r="E59" s="151">
        <v>42696</v>
      </c>
      <c r="F59" s="139">
        <v>5675</v>
      </c>
      <c r="G59" s="159">
        <v>42759</v>
      </c>
      <c r="H59" s="190">
        <v>3801</v>
      </c>
      <c r="I59" s="159">
        <v>42843</v>
      </c>
      <c r="J59" s="265">
        <v>4796</v>
      </c>
      <c r="K59" s="159">
        <v>42908</v>
      </c>
      <c r="L59" s="265">
        <v>762</v>
      </c>
      <c r="M59" s="159">
        <v>42934</v>
      </c>
      <c r="N59" s="250">
        <v>192</v>
      </c>
      <c r="O59" s="159"/>
      <c r="P59" s="33">
        <f t="shared" si="0"/>
        <v>20893</v>
      </c>
      <c r="Q59" s="270" t="s">
        <v>727</v>
      </c>
    </row>
    <row r="60" spans="1:17" x14ac:dyDescent="0.2">
      <c r="A60" s="148">
        <v>52</v>
      </c>
      <c r="B60" s="70" t="s">
        <v>342</v>
      </c>
      <c r="C60" s="172" t="s">
        <v>341</v>
      </c>
      <c r="D60" s="26">
        <v>5667</v>
      </c>
      <c r="E60" s="151">
        <v>42696</v>
      </c>
      <c r="F60" s="139">
        <v>5675</v>
      </c>
      <c r="G60" s="159">
        <v>42759</v>
      </c>
      <c r="H60" s="190">
        <v>3801</v>
      </c>
      <c r="I60" s="159">
        <v>42843</v>
      </c>
      <c r="J60" s="265">
        <v>4988</v>
      </c>
      <c r="K60" s="159">
        <v>42908</v>
      </c>
      <c r="L60" s="265">
        <v>762</v>
      </c>
      <c r="M60" s="159">
        <v>42934</v>
      </c>
      <c r="N60" s="250"/>
      <c r="O60" s="159"/>
      <c r="P60" s="33">
        <f t="shared" si="0"/>
        <v>20893</v>
      </c>
      <c r="Q60" s="270" t="s">
        <v>728</v>
      </c>
    </row>
    <row r="61" spans="1:17" x14ac:dyDescent="0.2">
      <c r="A61" s="148">
        <v>53</v>
      </c>
      <c r="B61" s="25" t="s">
        <v>336</v>
      </c>
      <c r="C61" s="171" t="s">
        <v>1039</v>
      </c>
      <c r="D61" s="26">
        <v>5667</v>
      </c>
      <c r="E61" s="151">
        <v>42696</v>
      </c>
      <c r="F61" s="139">
        <v>5675</v>
      </c>
      <c r="G61" s="159">
        <v>42759</v>
      </c>
      <c r="H61" s="190">
        <v>3801</v>
      </c>
      <c r="I61" s="159">
        <v>42843</v>
      </c>
      <c r="J61" s="265">
        <v>4796</v>
      </c>
      <c r="K61" s="159">
        <v>42908</v>
      </c>
      <c r="L61" s="265">
        <v>762</v>
      </c>
      <c r="M61" s="159">
        <v>42934</v>
      </c>
      <c r="N61" s="250">
        <v>192</v>
      </c>
      <c r="O61" s="159"/>
      <c r="P61" s="33">
        <f t="shared" si="0"/>
        <v>20893</v>
      </c>
      <c r="Q61" s="270" t="s">
        <v>729</v>
      </c>
    </row>
    <row r="62" spans="1:17" x14ac:dyDescent="0.2">
      <c r="A62" s="148">
        <v>54</v>
      </c>
      <c r="B62" s="165" t="s">
        <v>325</v>
      </c>
      <c r="C62" s="171" t="s">
        <v>261</v>
      </c>
      <c r="D62" s="26">
        <v>5667</v>
      </c>
      <c r="E62" s="151">
        <v>42696</v>
      </c>
      <c r="F62" s="139">
        <v>5675</v>
      </c>
      <c r="G62" s="159">
        <v>42759</v>
      </c>
      <c r="H62" s="190">
        <v>3801</v>
      </c>
      <c r="I62" s="159">
        <v>42843</v>
      </c>
      <c r="J62" s="265">
        <v>4796</v>
      </c>
      <c r="K62" s="159">
        <v>42908</v>
      </c>
      <c r="L62" s="265">
        <v>762</v>
      </c>
      <c r="M62" s="159">
        <v>42934</v>
      </c>
      <c r="N62" s="250"/>
      <c r="O62" s="159"/>
      <c r="P62" s="33">
        <f t="shared" si="0"/>
        <v>20701</v>
      </c>
      <c r="Q62" s="270" t="s">
        <v>730</v>
      </c>
    </row>
    <row r="63" spans="1:17" x14ac:dyDescent="0.2">
      <c r="A63" s="148">
        <v>55</v>
      </c>
      <c r="B63" s="25" t="s">
        <v>11</v>
      </c>
      <c r="C63" s="171" t="s">
        <v>198</v>
      </c>
      <c r="D63" s="26">
        <v>5667</v>
      </c>
      <c r="E63" s="151">
        <v>42696</v>
      </c>
      <c r="F63" s="139">
        <v>5675</v>
      </c>
      <c r="G63" s="159">
        <v>42759</v>
      </c>
      <c r="H63" s="190">
        <v>3801</v>
      </c>
      <c r="I63" s="159">
        <v>42843</v>
      </c>
      <c r="J63" s="265">
        <v>4796</v>
      </c>
      <c r="K63" s="159">
        <v>42908</v>
      </c>
      <c r="L63" s="265">
        <v>762</v>
      </c>
      <c r="M63" s="159">
        <v>42934</v>
      </c>
      <c r="N63" s="250">
        <v>192</v>
      </c>
      <c r="O63" s="159"/>
      <c r="P63" s="33">
        <f t="shared" si="0"/>
        <v>20893</v>
      </c>
      <c r="Q63" s="270" t="s">
        <v>731</v>
      </c>
    </row>
    <row r="64" spans="1:17" x14ac:dyDescent="0.2">
      <c r="A64" s="148">
        <v>56</v>
      </c>
      <c r="B64" s="25" t="s">
        <v>12</v>
      </c>
      <c r="C64" s="171" t="s">
        <v>181</v>
      </c>
      <c r="D64" s="26">
        <v>5667</v>
      </c>
      <c r="E64" s="151">
        <v>42696</v>
      </c>
      <c r="F64" s="139">
        <v>5675</v>
      </c>
      <c r="G64" s="159">
        <v>42759</v>
      </c>
      <c r="H64" s="190">
        <v>3801</v>
      </c>
      <c r="I64" s="159">
        <v>42843</v>
      </c>
      <c r="J64" s="265">
        <v>4796</v>
      </c>
      <c r="K64" s="159">
        <v>42908</v>
      </c>
      <c r="L64" s="265">
        <v>762</v>
      </c>
      <c r="M64" s="159">
        <v>42934</v>
      </c>
      <c r="N64" s="250">
        <v>192</v>
      </c>
      <c r="O64" s="159"/>
      <c r="P64" s="33">
        <f t="shared" si="0"/>
        <v>20893</v>
      </c>
      <c r="Q64" s="270" t="s">
        <v>732</v>
      </c>
    </row>
    <row r="65" spans="1:17" x14ac:dyDescent="0.2">
      <c r="A65" s="148">
        <v>57</v>
      </c>
      <c r="B65" s="165" t="s">
        <v>349</v>
      </c>
      <c r="C65" s="171" t="s">
        <v>199</v>
      </c>
      <c r="D65" s="26">
        <v>5667</v>
      </c>
      <c r="E65" s="151">
        <v>42696</v>
      </c>
      <c r="F65" s="139">
        <v>5675</v>
      </c>
      <c r="G65" s="159">
        <v>42759</v>
      </c>
      <c r="H65" s="190">
        <v>3801</v>
      </c>
      <c r="I65" s="159">
        <v>42843</v>
      </c>
      <c r="J65" s="265">
        <v>4796</v>
      </c>
      <c r="K65" s="159">
        <v>42908</v>
      </c>
      <c r="L65" s="265">
        <v>762</v>
      </c>
      <c r="M65" s="159">
        <v>42934</v>
      </c>
      <c r="N65" s="250">
        <v>192</v>
      </c>
      <c r="O65" s="159"/>
      <c r="P65" s="33">
        <f t="shared" si="0"/>
        <v>20893</v>
      </c>
      <c r="Q65" s="270" t="s">
        <v>733</v>
      </c>
    </row>
    <row r="66" spans="1:17" x14ac:dyDescent="0.2">
      <c r="A66" s="148">
        <v>58</v>
      </c>
      <c r="B66" s="25" t="s">
        <v>83</v>
      </c>
      <c r="C66" s="171" t="s">
        <v>192</v>
      </c>
      <c r="D66" s="26">
        <v>5667</v>
      </c>
      <c r="E66" s="151">
        <v>42696</v>
      </c>
      <c r="F66" s="139">
        <v>5675</v>
      </c>
      <c r="G66" s="159">
        <v>42759</v>
      </c>
      <c r="H66" s="190">
        <v>3801</v>
      </c>
      <c r="I66" s="159">
        <v>42843</v>
      </c>
      <c r="J66" s="265">
        <v>4796</v>
      </c>
      <c r="K66" s="159">
        <v>42908</v>
      </c>
      <c r="L66" s="265">
        <v>762</v>
      </c>
      <c r="M66" s="159">
        <v>42934</v>
      </c>
      <c r="N66" s="250"/>
      <c r="O66" s="159"/>
      <c r="P66" s="33">
        <f t="shared" si="0"/>
        <v>20701</v>
      </c>
      <c r="Q66" s="270" t="s">
        <v>734</v>
      </c>
    </row>
    <row r="67" spans="1:17" x14ac:dyDescent="0.2">
      <c r="A67" s="148">
        <v>59</v>
      </c>
      <c r="B67" s="165" t="s">
        <v>321</v>
      </c>
      <c r="C67" s="171" t="s">
        <v>200</v>
      </c>
      <c r="D67" s="26">
        <v>5667</v>
      </c>
      <c r="E67" s="151">
        <v>42696</v>
      </c>
      <c r="F67" s="139">
        <v>5675</v>
      </c>
      <c r="G67" s="159">
        <v>42759</v>
      </c>
      <c r="H67" s="190">
        <v>3801</v>
      </c>
      <c r="I67" s="159">
        <v>42843</v>
      </c>
      <c r="J67" s="265">
        <v>4796</v>
      </c>
      <c r="K67" s="159">
        <v>42908</v>
      </c>
      <c r="L67" s="265">
        <v>762</v>
      </c>
      <c r="M67" s="159">
        <v>42934</v>
      </c>
      <c r="N67" s="250">
        <v>192</v>
      </c>
      <c r="O67" s="159"/>
      <c r="P67" s="33">
        <f t="shared" si="0"/>
        <v>20893</v>
      </c>
      <c r="Q67" s="270" t="s">
        <v>735</v>
      </c>
    </row>
    <row r="68" spans="1:17" x14ac:dyDescent="0.2">
      <c r="A68" s="148">
        <v>60</v>
      </c>
      <c r="B68" s="25" t="s">
        <v>84</v>
      </c>
      <c r="C68" s="171" t="s">
        <v>201</v>
      </c>
      <c r="D68" s="26">
        <v>5667</v>
      </c>
      <c r="E68" s="151">
        <v>42696</v>
      </c>
      <c r="F68" s="139">
        <v>5675</v>
      </c>
      <c r="G68" s="159">
        <v>42759</v>
      </c>
      <c r="H68" s="190">
        <v>3801</v>
      </c>
      <c r="I68" s="159">
        <v>42843</v>
      </c>
      <c r="J68" s="265">
        <v>4796</v>
      </c>
      <c r="K68" s="159">
        <v>42908</v>
      </c>
      <c r="L68" s="265">
        <v>762</v>
      </c>
      <c r="M68" s="159">
        <v>42934</v>
      </c>
      <c r="N68" s="250"/>
      <c r="O68" s="159"/>
      <c r="P68" s="33">
        <f t="shared" si="0"/>
        <v>20701</v>
      </c>
      <c r="Q68" s="270" t="s">
        <v>736</v>
      </c>
    </row>
    <row r="69" spans="1:17" x14ac:dyDescent="0.2">
      <c r="A69" s="148">
        <v>61</v>
      </c>
      <c r="B69" s="165" t="s">
        <v>322</v>
      </c>
      <c r="C69" s="171" t="s">
        <v>202</v>
      </c>
      <c r="D69" s="26">
        <v>5667</v>
      </c>
      <c r="E69" s="151">
        <v>42696</v>
      </c>
      <c r="F69" s="139">
        <v>5675</v>
      </c>
      <c r="G69" s="159">
        <v>42759</v>
      </c>
      <c r="H69" s="190">
        <v>3801</v>
      </c>
      <c r="I69" s="159">
        <v>42843</v>
      </c>
      <c r="J69" s="265">
        <v>4796</v>
      </c>
      <c r="K69" s="159">
        <v>42908</v>
      </c>
      <c r="L69" s="265">
        <v>762</v>
      </c>
      <c r="M69" s="159">
        <v>42934</v>
      </c>
      <c r="N69" s="250">
        <v>192</v>
      </c>
      <c r="O69" s="159"/>
      <c r="P69" s="33">
        <f t="shared" si="0"/>
        <v>20893</v>
      </c>
      <c r="Q69" s="270" t="s">
        <v>737</v>
      </c>
    </row>
    <row r="70" spans="1:17" x14ac:dyDescent="0.2">
      <c r="A70" s="148">
        <v>62</v>
      </c>
      <c r="B70" s="25" t="s">
        <v>154</v>
      </c>
      <c r="C70" s="171" t="s">
        <v>167</v>
      </c>
      <c r="D70" s="26">
        <v>5667</v>
      </c>
      <c r="E70" s="151">
        <v>42696</v>
      </c>
      <c r="F70" s="139">
        <v>5675</v>
      </c>
      <c r="G70" s="159">
        <v>42759</v>
      </c>
      <c r="H70" s="190">
        <v>3801</v>
      </c>
      <c r="I70" s="159">
        <v>42843</v>
      </c>
      <c r="J70" s="265">
        <v>4796</v>
      </c>
      <c r="K70" s="159">
        <v>42908</v>
      </c>
      <c r="L70" s="265">
        <v>762</v>
      </c>
      <c r="M70" s="159">
        <v>42934</v>
      </c>
      <c r="N70" s="250">
        <v>192</v>
      </c>
      <c r="O70" s="159"/>
      <c r="P70" s="33">
        <f t="shared" si="0"/>
        <v>20893</v>
      </c>
      <c r="Q70" s="270" t="s">
        <v>738</v>
      </c>
    </row>
    <row r="71" spans="1:17" x14ac:dyDescent="0.2">
      <c r="A71" s="148">
        <v>63</v>
      </c>
      <c r="B71" s="25" t="s">
        <v>13</v>
      </c>
      <c r="C71" s="171" t="s">
        <v>203</v>
      </c>
      <c r="D71" s="26">
        <v>5667</v>
      </c>
      <c r="E71" s="151">
        <v>42696</v>
      </c>
      <c r="F71" s="139">
        <v>5675</v>
      </c>
      <c r="G71" s="159">
        <v>42759</v>
      </c>
      <c r="H71" s="190">
        <v>3801</v>
      </c>
      <c r="I71" s="159">
        <v>42843</v>
      </c>
      <c r="J71" s="265">
        <v>4796</v>
      </c>
      <c r="K71" s="159">
        <v>42908</v>
      </c>
      <c r="L71" s="265">
        <v>762</v>
      </c>
      <c r="M71" s="159">
        <v>42934</v>
      </c>
      <c r="N71" s="250">
        <v>192</v>
      </c>
      <c r="O71" s="159"/>
      <c r="P71" s="33">
        <f t="shared" si="0"/>
        <v>20893</v>
      </c>
      <c r="Q71" s="270" t="s">
        <v>739</v>
      </c>
    </row>
    <row r="72" spans="1:17" x14ac:dyDescent="0.2">
      <c r="A72" s="148">
        <v>64</v>
      </c>
      <c r="B72" s="165" t="s">
        <v>323</v>
      </c>
      <c r="C72" s="171" t="s">
        <v>204</v>
      </c>
      <c r="D72" s="26">
        <v>5667</v>
      </c>
      <c r="E72" s="151">
        <v>42696</v>
      </c>
      <c r="F72" s="139">
        <v>5675</v>
      </c>
      <c r="G72" s="159">
        <v>42759</v>
      </c>
      <c r="H72" s="190">
        <v>3801</v>
      </c>
      <c r="I72" s="159">
        <v>42843</v>
      </c>
      <c r="J72" s="265">
        <v>4796</v>
      </c>
      <c r="K72" s="159">
        <v>42908</v>
      </c>
      <c r="L72" s="265">
        <v>762</v>
      </c>
      <c r="M72" s="159">
        <v>42934</v>
      </c>
      <c r="N72" s="250"/>
      <c r="O72" s="159"/>
      <c r="P72" s="33">
        <f t="shared" si="0"/>
        <v>20701</v>
      </c>
      <c r="Q72" s="270" t="s">
        <v>740</v>
      </c>
    </row>
    <row r="73" spans="1:17" x14ac:dyDescent="0.2">
      <c r="A73" s="148">
        <v>65</v>
      </c>
      <c r="B73" s="165" t="s">
        <v>324</v>
      </c>
      <c r="C73" s="171" t="s">
        <v>204</v>
      </c>
      <c r="D73" s="26">
        <v>5667</v>
      </c>
      <c r="E73" s="151">
        <v>42696</v>
      </c>
      <c r="F73" s="139">
        <v>5675</v>
      </c>
      <c r="G73" s="159">
        <v>42759</v>
      </c>
      <c r="H73" s="190">
        <v>3801</v>
      </c>
      <c r="I73" s="159">
        <v>42843</v>
      </c>
      <c r="J73" s="265">
        <v>4796</v>
      </c>
      <c r="K73" s="159">
        <v>42908</v>
      </c>
      <c r="L73" s="265">
        <v>762</v>
      </c>
      <c r="M73" s="159">
        <v>42934</v>
      </c>
      <c r="N73" s="250">
        <v>192</v>
      </c>
      <c r="O73" s="159"/>
      <c r="P73" s="33">
        <f t="shared" si="0"/>
        <v>20893</v>
      </c>
      <c r="Q73" s="270" t="s">
        <v>741</v>
      </c>
    </row>
    <row r="74" spans="1:17" x14ac:dyDescent="0.2">
      <c r="A74" s="148">
        <v>66</v>
      </c>
      <c r="B74" s="25" t="s">
        <v>85</v>
      </c>
      <c r="C74" s="171" t="s">
        <v>205</v>
      </c>
      <c r="D74" s="26">
        <v>5667</v>
      </c>
      <c r="E74" s="151">
        <v>42696</v>
      </c>
      <c r="F74" s="139">
        <v>5675</v>
      </c>
      <c r="G74" s="159">
        <v>42759</v>
      </c>
      <c r="H74" s="190">
        <v>3801</v>
      </c>
      <c r="I74" s="159">
        <v>42843</v>
      </c>
      <c r="J74" s="265">
        <v>4796</v>
      </c>
      <c r="K74" s="159">
        <v>42908</v>
      </c>
      <c r="L74" s="265">
        <v>762</v>
      </c>
      <c r="M74" s="159">
        <v>42934</v>
      </c>
      <c r="N74" s="250">
        <v>192</v>
      </c>
      <c r="O74" s="159"/>
      <c r="P74" s="33">
        <f t="shared" ref="P74:P115" si="1">SUM(D74,F74,H74,J74,L74,N74)</f>
        <v>20893</v>
      </c>
      <c r="Q74" s="270" t="s">
        <v>905</v>
      </c>
    </row>
    <row r="75" spans="1:17" x14ac:dyDescent="0.2">
      <c r="A75" s="148">
        <v>67</v>
      </c>
      <c r="B75" s="165" t="s">
        <v>346</v>
      </c>
      <c r="C75" s="171" t="s">
        <v>271</v>
      </c>
      <c r="D75" s="26">
        <v>5667</v>
      </c>
      <c r="E75" s="151">
        <v>42696</v>
      </c>
      <c r="F75" s="139">
        <v>5675</v>
      </c>
      <c r="G75" s="159">
        <v>42759</v>
      </c>
      <c r="H75" s="190">
        <v>3801</v>
      </c>
      <c r="I75" s="159">
        <v>42843</v>
      </c>
      <c r="J75" s="265">
        <v>4796</v>
      </c>
      <c r="K75" s="159">
        <v>42908</v>
      </c>
      <c r="L75" s="265">
        <v>762</v>
      </c>
      <c r="M75" s="159">
        <v>42934</v>
      </c>
      <c r="N75" s="250">
        <v>192</v>
      </c>
      <c r="O75" s="159"/>
      <c r="P75" s="33">
        <f t="shared" si="1"/>
        <v>20893</v>
      </c>
      <c r="Q75" s="270" t="s">
        <v>742</v>
      </c>
    </row>
    <row r="76" spans="1:17" x14ac:dyDescent="0.2">
      <c r="A76" s="148">
        <v>68</v>
      </c>
      <c r="B76" s="25" t="s">
        <v>15</v>
      </c>
      <c r="C76" s="171" t="s">
        <v>207</v>
      </c>
      <c r="D76" s="26">
        <v>5667</v>
      </c>
      <c r="E76" s="151">
        <v>42696</v>
      </c>
      <c r="F76" s="139">
        <v>5675</v>
      </c>
      <c r="G76" s="159">
        <v>42759</v>
      </c>
      <c r="H76" s="190">
        <v>3801</v>
      </c>
      <c r="I76" s="159">
        <v>42843</v>
      </c>
      <c r="J76" s="265">
        <v>4796</v>
      </c>
      <c r="K76" s="159">
        <v>42908</v>
      </c>
      <c r="L76" s="265">
        <v>762</v>
      </c>
      <c r="M76" s="159">
        <v>42934</v>
      </c>
      <c r="N76" s="250"/>
      <c r="O76" s="159"/>
      <c r="P76" s="33">
        <f t="shared" si="1"/>
        <v>20701</v>
      </c>
      <c r="Q76" s="270" t="s">
        <v>743</v>
      </c>
    </row>
    <row r="77" spans="1:17" x14ac:dyDescent="0.2">
      <c r="A77" s="148">
        <v>69</v>
      </c>
      <c r="B77" s="25" t="s">
        <v>16</v>
      </c>
      <c r="C77" s="171" t="s">
        <v>187</v>
      </c>
      <c r="D77" s="26">
        <v>5667</v>
      </c>
      <c r="E77" s="151">
        <v>42696</v>
      </c>
      <c r="F77" s="139">
        <v>5675</v>
      </c>
      <c r="G77" s="159">
        <v>42759</v>
      </c>
      <c r="H77" s="190">
        <v>3801</v>
      </c>
      <c r="I77" s="159">
        <v>42843</v>
      </c>
      <c r="J77" s="265">
        <v>4796</v>
      </c>
      <c r="K77" s="159">
        <v>42908</v>
      </c>
      <c r="L77" s="265">
        <v>762</v>
      </c>
      <c r="M77" s="159">
        <v>42934</v>
      </c>
      <c r="N77" s="250"/>
      <c r="O77" s="159"/>
      <c r="P77" s="33">
        <f t="shared" si="1"/>
        <v>20701</v>
      </c>
      <c r="Q77" s="270" t="s">
        <v>744</v>
      </c>
    </row>
    <row r="78" spans="1:17" x14ac:dyDescent="0.2">
      <c r="A78" s="148">
        <v>70</v>
      </c>
      <c r="B78" s="25" t="s">
        <v>17</v>
      </c>
      <c r="C78" s="171" t="s">
        <v>208</v>
      </c>
      <c r="D78" s="26">
        <v>5667</v>
      </c>
      <c r="E78" s="151">
        <v>42696</v>
      </c>
      <c r="F78" s="139">
        <v>5675</v>
      </c>
      <c r="G78" s="159">
        <v>42759</v>
      </c>
      <c r="H78" s="190">
        <v>3801</v>
      </c>
      <c r="I78" s="159">
        <v>42843</v>
      </c>
      <c r="J78" s="265">
        <v>4796</v>
      </c>
      <c r="K78" s="159">
        <v>42908</v>
      </c>
      <c r="L78" s="265">
        <v>762</v>
      </c>
      <c r="M78" s="159">
        <v>42934</v>
      </c>
      <c r="N78" s="250">
        <v>192</v>
      </c>
      <c r="O78" s="159"/>
      <c r="P78" s="33">
        <f t="shared" si="1"/>
        <v>20893</v>
      </c>
      <c r="Q78" s="270" t="s">
        <v>745</v>
      </c>
    </row>
    <row r="79" spans="1:17" x14ac:dyDescent="0.2">
      <c r="A79" s="148">
        <v>71</v>
      </c>
      <c r="B79" s="25" t="s">
        <v>92</v>
      </c>
      <c r="C79" s="171" t="s">
        <v>168</v>
      </c>
      <c r="D79" s="26">
        <v>5667</v>
      </c>
      <c r="E79" s="151">
        <v>42696</v>
      </c>
      <c r="F79" s="139">
        <v>5675</v>
      </c>
      <c r="G79" s="159">
        <v>42759</v>
      </c>
      <c r="H79" s="190">
        <v>3801</v>
      </c>
      <c r="I79" s="159">
        <v>42843</v>
      </c>
      <c r="J79" s="265">
        <v>4796</v>
      </c>
      <c r="K79" s="159">
        <v>42908</v>
      </c>
      <c r="L79" s="265">
        <v>762</v>
      </c>
      <c r="M79" s="159">
        <v>42934</v>
      </c>
      <c r="N79" s="250">
        <v>192</v>
      </c>
      <c r="O79" s="159"/>
      <c r="P79" s="33">
        <f t="shared" si="1"/>
        <v>20893</v>
      </c>
      <c r="Q79" s="270" t="s">
        <v>746</v>
      </c>
    </row>
    <row r="80" spans="1:17" x14ac:dyDescent="0.2">
      <c r="A80" s="148">
        <v>72</v>
      </c>
      <c r="B80" s="25" t="s">
        <v>93</v>
      </c>
      <c r="C80" s="171" t="s">
        <v>209</v>
      </c>
      <c r="D80" s="26">
        <v>5667</v>
      </c>
      <c r="E80" s="151">
        <v>42696</v>
      </c>
      <c r="F80" s="139">
        <v>5675</v>
      </c>
      <c r="G80" s="159">
        <v>42759</v>
      </c>
      <c r="H80" s="190">
        <v>3801</v>
      </c>
      <c r="I80" s="159">
        <v>42843</v>
      </c>
      <c r="J80" s="265">
        <v>4796</v>
      </c>
      <c r="K80" s="159">
        <v>42908</v>
      </c>
      <c r="L80" s="265">
        <v>762</v>
      </c>
      <c r="M80" s="159">
        <v>42934</v>
      </c>
      <c r="N80" s="250">
        <v>192</v>
      </c>
      <c r="O80" s="159"/>
      <c r="P80" s="33">
        <f t="shared" si="1"/>
        <v>20893</v>
      </c>
      <c r="Q80" s="270" t="s">
        <v>747</v>
      </c>
    </row>
    <row r="81" spans="1:17" x14ac:dyDescent="0.2">
      <c r="A81" s="148">
        <v>73</v>
      </c>
      <c r="B81" s="165" t="s">
        <v>326</v>
      </c>
      <c r="C81" s="171" t="s">
        <v>483</v>
      </c>
      <c r="D81" s="26">
        <v>5667</v>
      </c>
      <c r="E81" s="151">
        <v>42696</v>
      </c>
      <c r="F81" s="139">
        <v>5675</v>
      </c>
      <c r="G81" s="159">
        <v>42759</v>
      </c>
      <c r="H81" s="190">
        <v>3801</v>
      </c>
      <c r="I81" s="159">
        <v>42843</v>
      </c>
      <c r="J81" s="265">
        <v>4796</v>
      </c>
      <c r="K81" s="159">
        <v>42908</v>
      </c>
      <c r="L81" s="265">
        <v>762</v>
      </c>
      <c r="M81" s="159">
        <v>42934</v>
      </c>
      <c r="N81" s="250">
        <v>192</v>
      </c>
      <c r="O81" s="159"/>
      <c r="P81" s="33">
        <f t="shared" si="1"/>
        <v>20893</v>
      </c>
      <c r="Q81" s="270" t="s">
        <v>748</v>
      </c>
    </row>
    <row r="82" spans="1:17" x14ac:dyDescent="0.2">
      <c r="A82" s="148">
        <v>74</v>
      </c>
      <c r="B82" s="25" t="s">
        <v>18</v>
      </c>
      <c r="C82" s="171" t="s">
        <v>181</v>
      </c>
      <c r="D82" s="26">
        <v>5667</v>
      </c>
      <c r="E82" s="151">
        <v>42696</v>
      </c>
      <c r="F82" s="139">
        <v>5675</v>
      </c>
      <c r="G82" s="159">
        <v>42759</v>
      </c>
      <c r="H82" s="190">
        <v>3801</v>
      </c>
      <c r="I82" s="159">
        <v>42843</v>
      </c>
      <c r="J82" s="265">
        <v>4796</v>
      </c>
      <c r="K82" s="159">
        <v>42908</v>
      </c>
      <c r="L82" s="265">
        <v>762</v>
      </c>
      <c r="M82" s="159">
        <v>42934</v>
      </c>
      <c r="N82" s="250">
        <v>192</v>
      </c>
      <c r="O82" s="159"/>
      <c r="P82" s="33">
        <f t="shared" si="1"/>
        <v>20893</v>
      </c>
      <c r="Q82" s="270" t="s">
        <v>749</v>
      </c>
    </row>
    <row r="83" spans="1:17" x14ac:dyDescent="0.2">
      <c r="A83" s="148">
        <v>75</v>
      </c>
      <c r="B83" s="25" t="s">
        <v>19</v>
      </c>
      <c r="C83" s="171" t="s">
        <v>174</v>
      </c>
      <c r="D83" s="26">
        <v>5667</v>
      </c>
      <c r="E83" s="151">
        <v>42696</v>
      </c>
      <c r="F83" s="139">
        <v>5675</v>
      </c>
      <c r="G83" s="159">
        <v>42759</v>
      </c>
      <c r="H83" s="190">
        <v>3801</v>
      </c>
      <c r="I83" s="159">
        <v>42843</v>
      </c>
      <c r="J83" s="265">
        <v>4796</v>
      </c>
      <c r="K83" s="159">
        <v>42908</v>
      </c>
      <c r="L83" s="265">
        <v>762</v>
      </c>
      <c r="M83" s="159">
        <v>42934</v>
      </c>
      <c r="N83" s="250"/>
      <c r="O83" s="159"/>
      <c r="P83" s="33">
        <f t="shared" si="1"/>
        <v>20701</v>
      </c>
      <c r="Q83" s="270" t="s">
        <v>750</v>
      </c>
    </row>
    <row r="84" spans="1:17" x14ac:dyDescent="0.2">
      <c r="A84" s="148">
        <v>76</v>
      </c>
      <c r="B84" s="165" t="s">
        <v>285</v>
      </c>
      <c r="C84" s="171" t="s">
        <v>210</v>
      </c>
      <c r="D84" s="26">
        <v>5667</v>
      </c>
      <c r="E84" s="151">
        <v>42696</v>
      </c>
      <c r="F84" s="139">
        <v>5675</v>
      </c>
      <c r="G84" s="159">
        <v>42759</v>
      </c>
      <c r="H84" s="190">
        <v>3801</v>
      </c>
      <c r="I84" s="159">
        <v>42843</v>
      </c>
      <c r="J84" s="265">
        <v>4796</v>
      </c>
      <c r="K84" s="159">
        <v>42908</v>
      </c>
      <c r="L84" s="265">
        <v>762</v>
      </c>
      <c r="M84" s="159">
        <v>42934</v>
      </c>
      <c r="N84" s="250">
        <v>192</v>
      </c>
      <c r="O84" s="159"/>
      <c r="P84" s="33">
        <f t="shared" si="1"/>
        <v>20893</v>
      </c>
      <c r="Q84" s="270" t="s">
        <v>751</v>
      </c>
    </row>
    <row r="85" spans="1:17" x14ac:dyDescent="0.2">
      <c r="A85" s="148">
        <v>77</v>
      </c>
      <c r="B85" s="25" t="s">
        <v>42</v>
      </c>
      <c r="C85" s="171" t="s">
        <v>174</v>
      </c>
      <c r="D85" s="26">
        <v>5667</v>
      </c>
      <c r="E85" s="151">
        <v>42696</v>
      </c>
      <c r="F85" s="139">
        <v>5675</v>
      </c>
      <c r="G85" s="159">
        <v>42759</v>
      </c>
      <c r="H85" s="190">
        <v>3801</v>
      </c>
      <c r="I85" s="159">
        <v>42843</v>
      </c>
      <c r="J85" s="265">
        <v>4796</v>
      </c>
      <c r="K85" s="159">
        <v>42908</v>
      </c>
      <c r="L85" s="265">
        <v>762</v>
      </c>
      <c r="M85" s="159">
        <v>42934</v>
      </c>
      <c r="N85" s="250"/>
      <c r="O85" s="159"/>
      <c r="P85" s="33">
        <f t="shared" si="1"/>
        <v>20701</v>
      </c>
      <c r="Q85" s="270" t="s">
        <v>752</v>
      </c>
    </row>
    <row r="86" spans="1:17" x14ac:dyDescent="0.2">
      <c r="A86" s="148">
        <v>78</v>
      </c>
      <c r="B86" s="25" t="s">
        <v>86</v>
      </c>
      <c r="C86" s="171" t="s">
        <v>211</v>
      </c>
      <c r="D86" s="26">
        <v>5667</v>
      </c>
      <c r="E86" s="151">
        <v>42696</v>
      </c>
      <c r="F86" s="139">
        <v>5675</v>
      </c>
      <c r="G86" s="159">
        <v>42759</v>
      </c>
      <c r="H86" s="190">
        <v>3801</v>
      </c>
      <c r="I86" s="159">
        <v>42843</v>
      </c>
      <c r="J86" s="265">
        <v>4796</v>
      </c>
      <c r="K86" s="159">
        <v>42908</v>
      </c>
      <c r="L86" s="265">
        <v>762</v>
      </c>
      <c r="M86" s="159">
        <v>42934</v>
      </c>
      <c r="N86" s="250">
        <v>192</v>
      </c>
      <c r="O86" s="159"/>
      <c r="P86" s="33">
        <f t="shared" si="1"/>
        <v>20893</v>
      </c>
      <c r="Q86" s="270" t="s">
        <v>753</v>
      </c>
    </row>
    <row r="87" spans="1:17" x14ac:dyDescent="0.2">
      <c r="A87" s="148">
        <v>79</v>
      </c>
      <c r="B87" s="165" t="s">
        <v>155</v>
      </c>
      <c r="C87" s="171" t="s">
        <v>167</v>
      </c>
      <c r="D87" s="26">
        <v>5667</v>
      </c>
      <c r="E87" s="151">
        <v>42696</v>
      </c>
      <c r="F87" s="139">
        <v>5675</v>
      </c>
      <c r="G87" s="159">
        <v>42759</v>
      </c>
      <c r="H87" s="190">
        <v>3801</v>
      </c>
      <c r="I87" s="159">
        <v>42843</v>
      </c>
      <c r="J87" s="265">
        <v>4796</v>
      </c>
      <c r="K87" s="159">
        <v>42908</v>
      </c>
      <c r="L87" s="265">
        <v>762</v>
      </c>
      <c r="M87" s="159">
        <v>42934</v>
      </c>
      <c r="N87" s="250">
        <v>192</v>
      </c>
      <c r="O87" s="159"/>
      <c r="P87" s="33">
        <f t="shared" si="1"/>
        <v>20893</v>
      </c>
      <c r="Q87" s="270" t="s">
        <v>754</v>
      </c>
    </row>
    <row r="88" spans="1:17" x14ac:dyDescent="0.2">
      <c r="A88" s="148">
        <v>80</v>
      </c>
      <c r="B88" s="25" t="s">
        <v>43</v>
      </c>
      <c r="C88" s="171" t="s">
        <v>212</v>
      </c>
      <c r="D88" s="26">
        <v>5667</v>
      </c>
      <c r="E88" s="151">
        <v>42696</v>
      </c>
      <c r="F88" s="139">
        <v>5675</v>
      </c>
      <c r="G88" s="159">
        <v>42759</v>
      </c>
      <c r="H88" s="190">
        <v>3801</v>
      </c>
      <c r="I88" s="159">
        <v>42843</v>
      </c>
      <c r="J88" s="265">
        <v>4796</v>
      </c>
      <c r="K88" s="159">
        <v>42908</v>
      </c>
      <c r="L88" s="265">
        <v>762</v>
      </c>
      <c r="M88" s="159">
        <v>42934</v>
      </c>
      <c r="N88" s="250">
        <v>192</v>
      </c>
      <c r="O88" s="159"/>
      <c r="P88" s="33">
        <f t="shared" si="1"/>
        <v>20893</v>
      </c>
      <c r="Q88" s="270" t="s">
        <v>755</v>
      </c>
    </row>
    <row r="89" spans="1:17" x14ac:dyDescent="0.2">
      <c r="A89" s="148">
        <v>81</v>
      </c>
      <c r="B89" s="165" t="s">
        <v>327</v>
      </c>
      <c r="C89" s="171" t="s">
        <v>213</v>
      </c>
      <c r="D89" s="26">
        <v>5667</v>
      </c>
      <c r="E89" s="151">
        <v>42696</v>
      </c>
      <c r="F89" s="139">
        <v>5675</v>
      </c>
      <c r="G89" s="159">
        <v>42759</v>
      </c>
      <c r="H89" s="190">
        <v>3801</v>
      </c>
      <c r="I89" s="159">
        <v>42843</v>
      </c>
      <c r="J89" s="265">
        <v>4796</v>
      </c>
      <c r="K89" s="159">
        <v>42908</v>
      </c>
      <c r="L89" s="265">
        <v>762</v>
      </c>
      <c r="M89" s="159">
        <v>42934</v>
      </c>
      <c r="N89" s="250">
        <v>192</v>
      </c>
      <c r="O89" s="159"/>
      <c r="P89" s="33">
        <f t="shared" si="1"/>
        <v>20893</v>
      </c>
      <c r="Q89" s="270" t="s">
        <v>756</v>
      </c>
    </row>
    <row r="90" spans="1:17" x14ac:dyDescent="0.2">
      <c r="A90" s="148">
        <v>82</v>
      </c>
      <c r="B90" s="165" t="s">
        <v>309</v>
      </c>
      <c r="C90" s="171" t="s">
        <v>213</v>
      </c>
      <c r="D90" s="26">
        <v>5667</v>
      </c>
      <c r="E90" s="151">
        <v>42696</v>
      </c>
      <c r="F90" s="139">
        <v>5675</v>
      </c>
      <c r="G90" s="159">
        <v>42759</v>
      </c>
      <c r="H90" s="190">
        <v>3801</v>
      </c>
      <c r="I90" s="159">
        <v>42843</v>
      </c>
      <c r="J90" s="265">
        <v>4796</v>
      </c>
      <c r="K90" s="159">
        <v>42908</v>
      </c>
      <c r="L90" s="265">
        <v>762</v>
      </c>
      <c r="M90" s="159">
        <v>42934</v>
      </c>
      <c r="N90" s="250">
        <v>192</v>
      </c>
      <c r="O90" s="159"/>
      <c r="P90" s="33">
        <f t="shared" si="1"/>
        <v>20893</v>
      </c>
      <c r="Q90" s="270" t="s">
        <v>757</v>
      </c>
    </row>
    <row r="91" spans="1:17" x14ac:dyDescent="0.2">
      <c r="A91" s="148">
        <v>83</v>
      </c>
      <c r="B91" s="25" t="s">
        <v>87</v>
      </c>
      <c r="C91" s="171" t="s">
        <v>314</v>
      </c>
      <c r="D91" s="26">
        <v>5667</v>
      </c>
      <c r="E91" s="151">
        <v>42696</v>
      </c>
      <c r="F91" s="139">
        <v>5675</v>
      </c>
      <c r="G91" s="159">
        <v>42759</v>
      </c>
      <c r="H91" s="190">
        <v>3801</v>
      </c>
      <c r="I91" s="159">
        <v>42843</v>
      </c>
      <c r="J91" s="265">
        <v>4796</v>
      </c>
      <c r="K91" s="159">
        <v>42908</v>
      </c>
      <c r="L91" s="265">
        <v>762</v>
      </c>
      <c r="M91" s="159">
        <v>42934</v>
      </c>
      <c r="N91" s="250"/>
      <c r="O91" s="159"/>
      <c r="P91" s="33">
        <f t="shared" si="1"/>
        <v>20701</v>
      </c>
      <c r="Q91" s="270" t="s">
        <v>758</v>
      </c>
    </row>
    <row r="92" spans="1:17" x14ac:dyDescent="0.2">
      <c r="A92" s="148">
        <v>84</v>
      </c>
      <c r="B92" s="165" t="s">
        <v>306</v>
      </c>
      <c r="C92" s="171" t="s">
        <v>214</v>
      </c>
      <c r="D92" s="26">
        <v>5667</v>
      </c>
      <c r="E92" s="151">
        <v>42696</v>
      </c>
      <c r="F92" s="139">
        <v>5675</v>
      </c>
      <c r="G92" s="159">
        <v>42759</v>
      </c>
      <c r="H92" s="190">
        <v>3801</v>
      </c>
      <c r="I92" s="159">
        <v>42843</v>
      </c>
      <c r="J92" s="265">
        <v>4796</v>
      </c>
      <c r="K92" s="159">
        <v>42908</v>
      </c>
      <c r="L92" s="265">
        <v>762</v>
      </c>
      <c r="M92" s="159">
        <v>42934</v>
      </c>
      <c r="N92" s="250"/>
      <c r="O92" s="159"/>
      <c r="P92" s="33">
        <f t="shared" si="1"/>
        <v>20701</v>
      </c>
      <c r="Q92" s="270" t="s">
        <v>759</v>
      </c>
    </row>
    <row r="93" spans="1:17" x14ac:dyDescent="0.2">
      <c r="A93" s="148">
        <v>85</v>
      </c>
      <c r="B93" s="25" t="s">
        <v>44</v>
      </c>
      <c r="C93" s="171" t="s">
        <v>215</v>
      </c>
      <c r="D93" s="26">
        <v>5667</v>
      </c>
      <c r="E93" s="151">
        <v>42696</v>
      </c>
      <c r="F93" s="139">
        <v>5675</v>
      </c>
      <c r="G93" s="159">
        <v>42759</v>
      </c>
      <c r="H93" s="190">
        <v>3801</v>
      </c>
      <c r="I93" s="159">
        <v>42843</v>
      </c>
      <c r="J93" s="265">
        <v>4796</v>
      </c>
      <c r="K93" s="159">
        <v>42908</v>
      </c>
      <c r="L93" s="265">
        <v>762</v>
      </c>
      <c r="M93" s="159">
        <v>42934</v>
      </c>
      <c r="N93" s="250">
        <v>192</v>
      </c>
      <c r="O93" s="159"/>
      <c r="P93" s="33">
        <f t="shared" si="1"/>
        <v>20893</v>
      </c>
      <c r="Q93" s="270" t="s">
        <v>760</v>
      </c>
    </row>
    <row r="94" spans="1:17" x14ac:dyDescent="0.2">
      <c r="A94" s="148">
        <v>86</v>
      </c>
      <c r="B94" s="25" t="s">
        <v>134</v>
      </c>
      <c r="C94" s="171" t="s">
        <v>216</v>
      </c>
      <c r="D94" s="26">
        <v>5667</v>
      </c>
      <c r="E94" s="151">
        <v>42696</v>
      </c>
      <c r="F94" s="139">
        <v>5675</v>
      </c>
      <c r="G94" s="159">
        <v>42759</v>
      </c>
      <c r="H94" s="190">
        <v>3801</v>
      </c>
      <c r="I94" s="159">
        <v>42843</v>
      </c>
      <c r="J94" s="265">
        <v>4796</v>
      </c>
      <c r="K94" s="159">
        <v>42908</v>
      </c>
      <c r="L94" s="265">
        <v>762</v>
      </c>
      <c r="M94" s="159">
        <v>42934</v>
      </c>
      <c r="N94" s="250">
        <v>192</v>
      </c>
      <c r="O94" s="159"/>
      <c r="P94" s="33">
        <f t="shared" si="1"/>
        <v>20893</v>
      </c>
      <c r="Q94" s="270" t="s">
        <v>761</v>
      </c>
    </row>
    <row r="95" spans="1:17" x14ac:dyDescent="0.2">
      <c r="A95" s="148">
        <v>87</v>
      </c>
      <c r="B95" s="25" t="s">
        <v>21</v>
      </c>
      <c r="C95" s="171" t="s">
        <v>229</v>
      </c>
      <c r="D95" s="26">
        <v>5667</v>
      </c>
      <c r="E95" s="151">
        <v>42696</v>
      </c>
      <c r="F95" s="139">
        <v>5675</v>
      </c>
      <c r="G95" s="159">
        <v>42759</v>
      </c>
      <c r="H95" s="190">
        <v>3801</v>
      </c>
      <c r="I95" s="159">
        <v>42843</v>
      </c>
      <c r="J95" s="265">
        <v>4796</v>
      </c>
      <c r="K95" s="159">
        <v>42908</v>
      </c>
      <c r="L95" s="265">
        <v>762</v>
      </c>
      <c r="M95" s="159">
        <v>42934</v>
      </c>
      <c r="N95" s="250">
        <v>192</v>
      </c>
      <c r="O95" s="159"/>
      <c r="P95" s="33">
        <f t="shared" si="1"/>
        <v>20893</v>
      </c>
      <c r="Q95" s="270" t="s">
        <v>762</v>
      </c>
    </row>
    <row r="96" spans="1:17" x14ac:dyDescent="0.2">
      <c r="A96" s="148">
        <v>88</v>
      </c>
      <c r="B96" s="25" t="s">
        <v>22</v>
      </c>
      <c r="C96" s="171" t="s">
        <v>217</v>
      </c>
      <c r="D96" s="26">
        <v>5667</v>
      </c>
      <c r="E96" s="151">
        <v>42696</v>
      </c>
      <c r="F96" s="139">
        <v>5675</v>
      </c>
      <c r="G96" s="159">
        <v>42759</v>
      </c>
      <c r="H96" s="190">
        <v>3801</v>
      </c>
      <c r="I96" s="159">
        <v>42843</v>
      </c>
      <c r="J96" s="265">
        <v>4796</v>
      </c>
      <c r="K96" s="159">
        <v>42908</v>
      </c>
      <c r="L96" s="265">
        <v>762</v>
      </c>
      <c r="M96" s="159">
        <v>42934</v>
      </c>
      <c r="N96" s="250">
        <v>192</v>
      </c>
      <c r="O96" s="159"/>
      <c r="P96" s="33">
        <f t="shared" si="1"/>
        <v>20893</v>
      </c>
      <c r="Q96" s="270" t="s">
        <v>782</v>
      </c>
    </row>
    <row r="97" spans="1:17" x14ac:dyDescent="0.2">
      <c r="A97" s="148">
        <v>89</v>
      </c>
      <c r="B97" s="25" t="s">
        <v>103</v>
      </c>
      <c r="C97" s="171" t="s">
        <v>218</v>
      </c>
      <c r="D97" s="26">
        <v>5667</v>
      </c>
      <c r="E97" s="151">
        <v>42696</v>
      </c>
      <c r="F97" s="139">
        <v>5675</v>
      </c>
      <c r="G97" s="159">
        <v>42759</v>
      </c>
      <c r="H97" s="190">
        <v>3801</v>
      </c>
      <c r="I97" s="159">
        <v>42843</v>
      </c>
      <c r="J97" s="265">
        <v>4796</v>
      </c>
      <c r="K97" s="159">
        <v>42908</v>
      </c>
      <c r="L97" s="265">
        <v>762</v>
      </c>
      <c r="M97" s="159">
        <v>42934</v>
      </c>
      <c r="N97" s="250"/>
      <c r="O97" s="159"/>
      <c r="P97" s="33">
        <f t="shared" si="1"/>
        <v>20701</v>
      </c>
      <c r="Q97" s="270" t="s">
        <v>763</v>
      </c>
    </row>
    <row r="98" spans="1:17" x14ac:dyDescent="0.2">
      <c r="A98" s="148">
        <v>90</v>
      </c>
      <c r="B98" s="165" t="s">
        <v>350</v>
      </c>
      <c r="C98" s="171" t="s">
        <v>347</v>
      </c>
      <c r="D98" s="26">
        <v>5667</v>
      </c>
      <c r="E98" s="151">
        <v>42696</v>
      </c>
      <c r="F98" s="139">
        <v>5675</v>
      </c>
      <c r="G98" s="159">
        <v>42759</v>
      </c>
      <c r="H98" s="190">
        <v>3801</v>
      </c>
      <c r="I98" s="159">
        <v>42843</v>
      </c>
      <c r="J98" s="265">
        <v>4796</v>
      </c>
      <c r="K98" s="159">
        <v>42908</v>
      </c>
      <c r="L98" s="265">
        <v>762</v>
      </c>
      <c r="M98" s="159">
        <v>42934</v>
      </c>
      <c r="N98" s="250"/>
      <c r="O98" s="159"/>
      <c r="P98" s="33">
        <f t="shared" si="1"/>
        <v>20701</v>
      </c>
      <c r="Q98" s="270" t="s">
        <v>764</v>
      </c>
    </row>
    <row r="99" spans="1:17" x14ac:dyDescent="0.2">
      <c r="A99" s="148">
        <v>91</v>
      </c>
      <c r="B99" s="25" t="s">
        <v>25</v>
      </c>
      <c r="C99" s="171" t="s">
        <v>372</v>
      </c>
      <c r="D99" s="26">
        <v>5667</v>
      </c>
      <c r="E99" s="151">
        <v>42696</v>
      </c>
      <c r="F99" s="139">
        <v>5675</v>
      </c>
      <c r="G99" s="159">
        <v>42759</v>
      </c>
      <c r="H99" s="190">
        <v>3801</v>
      </c>
      <c r="I99" s="159">
        <v>42843</v>
      </c>
      <c r="J99" s="265">
        <v>4796</v>
      </c>
      <c r="K99" s="159">
        <v>42908</v>
      </c>
      <c r="L99" s="265">
        <v>61</v>
      </c>
      <c r="M99" s="159">
        <v>42934</v>
      </c>
      <c r="N99" s="250"/>
      <c r="O99" s="159"/>
      <c r="P99" s="33">
        <f t="shared" si="1"/>
        <v>20000</v>
      </c>
      <c r="Q99" s="270" t="s">
        <v>765</v>
      </c>
    </row>
    <row r="100" spans="1:17" x14ac:dyDescent="0.2">
      <c r="A100" s="148">
        <v>92</v>
      </c>
      <c r="B100" s="165" t="s">
        <v>328</v>
      </c>
      <c r="C100" s="171" t="s">
        <v>305</v>
      </c>
      <c r="D100" s="26">
        <v>5667</v>
      </c>
      <c r="E100" s="151">
        <v>42696</v>
      </c>
      <c r="F100" s="139">
        <v>5675</v>
      </c>
      <c r="G100" s="159">
        <v>42759</v>
      </c>
      <c r="H100" s="190">
        <v>3801</v>
      </c>
      <c r="I100" s="159">
        <v>42843</v>
      </c>
      <c r="J100" s="265">
        <v>4796</v>
      </c>
      <c r="K100" s="159">
        <v>42908</v>
      </c>
      <c r="L100" s="265">
        <v>762</v>
      </c>
      <c r="M100" s="159">
        <v>42934</v>
      </c>
      <c r="N100" s="250">
        <v>192</v>
      </c>
      <c r="O100" s="159"/>
      <c r="P100" s="33">
        <f t="shared" si="1"/>
        <v>20893</v>
      </c>
      <c r="Q100" s="270" t="s">
        <v>766</v>
      </c>
    </row>
    <row r="101" spans="1:17" s="25" customFormat="1" x14ac:dyDescent="0.2">
      <c r="A101" s="148">
        <v>93</v>
      </c>
      <c r="B101" s="165" t="s">
        <v>329</v>
      </c>
      <c r="C101" s="171" t="s">
        <v>305</v>
      </c>
      <c r="D101" s="26">
        <v>5667</v>
      </c>
      <c r="E101" s="151">
        <v>42696</v>
      </c>
      <c r="F101" s="139">
        <v>5675</v>
      </c>
      <c r="G101" s="159">
        <v>42759</v>
      </c>
      <c r="H101" s="190">
        <v>3801</v>
      </c>
      <c r="I101" s="159">
        <v>42843</v>
      </c>
      <c r="J101" s="265">
        <v>4796</v>
      </c>
      <c r="K101" s="159">
        <v>42908</v>
      </c>
      <c r="L101" s="265">
        <v>762</v>
      </c>
      <c r="M101" s="159">
        <v>42934</v>
      </c>
      <c r="N101" s="250">
        <v>192</v>
      </c>
      <c r="O101" s="159"/>
      <c r="P101" s="33">
        <f t="shared" si="1"/>
        <v>20893</v>
      </c>
      <c r="Q101" s="270" t="s">
        <v>767</v>
      </c>
    </row>
    <row r="102" spans="1:17" x14ac:dyDescent="0.2">
      <c r="A102" s="148">
        <v>94</v>
      </c>
      <c r="B102" s="25" t="s">
        <v>45</v>
      </c>
      <c r="C102" s="171" t="s">
        <v>220</v>
      </c>
      <c r="D102" s="26">
        <v>5667</v>
      </c>
      <c r="E102" s="151">
        <v>42696</v>
      </c>
      <c r="F102" s="139">
        <v>5675</v>
      </c>
      <c r="G102" s="159">
        <v>42759</v>
      </c>
      <c r="H102" s="190">
        <v>3801</v>
      </c>
      <c r="I102" s="159">
        <v>42843</v>
      </c>
      <c r="J102" s="265">
        <v>4796</v>
      </c>
      <c r="K102" s="159">
        <v>42908</v>
      </c>
      <c r="L102" s="265">
        <v>762</v>
      </c>
      <c r="M102" s="159">
        <v>42934</v>
      </c>
      <c r="N102" s="250">
        <v>192</v>
      </c>
      <c r="O102" s="159"/>
      <c r="P102" s="33">
        <f t="shared" si="1"/>
        <v>20893</v>
      </c>
      <c r="Q102" s="270" t="s">
        <v>768</v>
      </c>
    </row>
    <row r="103" spans="1:17" x14ac:dyDescent="0.2">
      <c r="A103" s="148">
        <v>95</v>
      </c>
      <c r="B103" s="25" t="s">
        <v>46</v>
      </c>
      <c r="C103" s="171" t="s">
        <v>1040</v>
      </c>
      <c r="D103" s="26">
        <v>5667</v>
      </c>
      <c r="E103" s="151">
        <v>42696</v>
      </c>
      <c r="F103" s="139">
        <v>5675</v>
      </c>
      <c r="G103" s="159">
        <v>42759</v>
      </c>
      <c r="H103" s="190">
        <v>3801</v>
      </c>
      <c r="I103" s="159">
        <v>42843</v>
      </c>
      <c r="J103" s="265">
        <v>4796</v>
      </c>
      <c r="K103" s="159">
        <v>42908</v>
      </c>
      <c r="L103" s="265">
        <v>762</v>
      </c>
      <c r="M103" s="159">
        <v>42934</v>
      </c>
      <c r="N103" s="250">
        <v>192</v>
      </c>
      <c r="O103" s="159"/>
      <c r="P103" s="33">
        <f t="shared" si="1"/>
        <v>20893</v>
      </c>
      <c r="Q103" s="270" t="s">
        <v>769</v>
      </c>
    </row>
    <row r="104" spans="1:17" x14ac:dyDescent="0.2">
      <c r="A104" s="148">
        <v>96</v>
      </c>
      <c r="B104" s="201" t="s">
        <v>304</v>
      </c>
      <c r="C104" s="172" t="s">
        <v>303</v>
      </c>
      <c r="D104" s="26">
        <v>5667</v>
      </c>
      <c r="E104" s="151">
        <v>42696</v>
      </c>
      <c r="F104" s="139">
        <v>5675</v>
      </c>
      <c r="G104" s="159">
        <v>42759</v>
      </c>
      <c r="H104" s="190">
        <v>3801</v>
      </c>
      <c r="I104" s="159">
        <v>42843</v>
      </c>
      <c r="J104" s="265">
        <v>4796</v>
      </c>
      <c r="K104" s="159">
        <v>42908</v>
      </c>
      <c r="L104" s="265">
        <v>762</v>
      </c>
      <c r="M104" s="159">
        <v>42934</v>
      </c>
      <c r="N104" s="250"/>
      <c r="O104" s="159"/>
      <c r="P104" s="33">
        <f t="shared" si="1"/>
        <v>20701</v>
      </c>
      <c r="Q104" s="270" t="s">
        <v>770</v>
      </c>
    </row>
    <row r="105" spans="1:17" s="25" customFormat="1" x14ac:dyDescent="0.2">
      <c r="A105" s="148">
        <v>97</v>
      </c>
      <c r="B105" s="25" t="s">
        <v>104</v>
      </c>
      <c r="C105" s="171" t="s">
        <v>222</v>
      </c>
      <c r="D105" s="26">
        <v>5667</v>
      </c>
      <c r="E105" s="151">
        <v>42696</v>
      </c>
      <c r="F105" s="139">
        <v>5675</v>
      </c>
      <c r="G105" s="159">
        <v>42759</v>
      </c>
      <c r="H105" s="190">
        <v>3801</v>
      </c>
      <c r="I105" s="159">
        <v>42843</v>
      </c>
      <c r="J105" s="265">
        <v>4796</v>
      </c>
      <c r="K105" s="159">
        <v>42908</v>
      </c>
      <c r="L105" s="265">
        <v>762</v>
      </c>
      <c r="M105" s="159">
        <v>42934</v>
      </c>
      <c r="N105" s="250"/>
      <c r="O105" s="159"/>
      <c r="P105" s="33">
        <f t="shared" si="1"/>
        <v>20701</v>
      </c>
      <c r="Q105" s="270" t="s">
        <v>771</v>
      </c>
    </row>
    <row r="106" spans="1:17" s="25" customFormat="1" x14ac:dyDescent="0.2">
      <c r="A106" s="148">
        <v>98</v>
      </c>
      <c r="B106" s="165" t="s">
        <v>344</v>
      </c>
      <c r="C106" s="171" t="s">
        <v>345</v>
      </c>
      <c r="D106" s="26">
        <v>5667</v>
      </c>
      <c r="E106" s="151">
        <v>42696</v>
      </c>
      <c r="F106" s="139">
        <v>5675</v>
      </c>
      <c r="G106" s="159">
        <v>42759</v>
      </c>
      <c r="H106" s="190">
        <v>3801</v>
      </c>
      <c r="I106" s="159">
        <v>42843</v>
      </c>
      <c r="J106" s="265">
        <v>4796</v>
      </c>
      <c r="K106" s="159">
        <v>42908</v>
      </c>
      <c r="L106" s="265">
        <v>762</v>
      </c>
      <c r="M106" s="159">
        <v>42934</v>
      </c>
      <c r="N106" s="250">
        <v>192</v>
      </c>
      <c r="O106" s="159"/>
      <c r="P106" s="33">
        <f t="shared" si="1"/>
        <v>20893</v>
      </c>
      <c r="Q106" s="270" t="s">
        <v>772</v>
      </c>
    </row>
    <row r="107" spans="1:17" x14ac:dyDescent="0.2">
      <c r="A107" s="148">
        <v>99</v>
      </c>
      <c r="B107" s="25" t="s">
        <v>68</v>
      </c>
      <c r="C107" s="171" t="s">
        <v>223</v>
      </c>
      <c r="D107" s="26">
        <v>5667</v>
      </c>
      <c r="E107" s="151">
        <v>42696</v>
      </c>
      <c r="F107" s="139">
        <v>5675</v>
      </c>
      <c r="G107" s="159">
        <v>42759</v>
      </c>
      <c r="H107" s="190">
        <v>3801</v>
      </c>
      <c r="I107" s="159">
        <v>42843</v>
      </c>
      <c r="J107" s="265">
        <v>4796</v>
      </c>
      <c r="K107" s="159">
        <v>42908</v>
      </c>
      <c r="L107" s="265">
        <v>762</v>
      </c>
      <c r="M107" s="159">
        <v>42934</v>
      </c>
      <c r="N107" s="250">
        <v>192</v>
      </c>
      <c r="O107" s="159"/>
      <c r="P107" s="33">
        <f t="shared" si="1"/>
        <v>20893</v>
      </c>
      <c r="Q107" s="270" t="s">
        <v>773</v>
      </c>
    </row>
    <row r="108" spans="1:17" s="25" customFormat="1" x14ac:dyDescent="0.2">
      <c r="A108" s="148">
        <v>100</v>
      </c>
      <c r="B108" s="165" t="s">
        <v>389</v>
      </c>
      <c r="C108" s="171" t="s">
        <v>345</v>
      </c>
      <c r="D108" s="26">
        <v>5667</v>
      </c>
      <c r="E108" s="151">
        <v>42696</v>
      </c>
      <c r="F108" s="139">
        <v>5675</v>
      </c>
      <c r="G108" s="159">
        <v>42759</v>
      </c>
      <c r="H108" s="190">
        <v>3801</v>
      </c>
      <c r="I108" s="159">
        <v>42843</v>
      </c>
      <c r="J108" s="265">
        <v>4796</v>
      </c>
      <c r="K108" s="159">
        <v>42908</v>
      </c>
      <c r="L108" s="265">
        <v>762</v>
      </c>
      <c r="M108" s="159">
        <v>42934</v>
      </c>
      <c r="N108" s="250">
        <v>192</v>
      </c>
      <c r="O108" s="159"/>
      <c r="P108" s="33">
        <f t="shared" si="1"/>
        <v>20893</v>
      </c>
      <c r="Q108" s="270" t="s">
        <v>774</v>
      </c>
    </row>
    <row r="109" spans="1:17" x14ac:dyDescent="0.2">
      <c r="A109" s="148">
        <v>101</v>
      </c>
      <c r="B109" s="165" t="s">
        <v>156</v>
      </c>
      <c r="C109" s="171" t="s">
        <v>167</v>
      </c>
      <c r="D109" s="26">
        <v>5667</v>
      </c>
      <c r="E109" s="151">
        <v>42696</v>
      </c>
      <c r="F109" s="139">
        <v>5675</v>
      </c>
      <c r="G109" s="159">
        <v>42759</v>
      </c>
      <c r="H109" s="190">
        <v>3801</v>
      </c>
      <c r="I109" s="159">
        <v>42843</v>
      </c>
      <c r="J109" s="265">
        <v>4796</v>
      </c>
      <c r="K109" s="159">
        <v>42908</v>
      </c>
      <c r="L109" s="265">
        <v>762</v>
      </c>
      <c r="M109" s="159">
        <v>42934</v>
      </c>
      <c r="N109" s="250">
        <v>192</v>
      </c>
      <c r="O109" s="159"/>
      <c r="P109" s="33">
        <f t="shared" si="1"/>
        <v>20893</v>
      </c>
      <c r="Q109" s="270" t="s">
        <v>775</v>
      </c>
    </row>
    <row r="110" spans="1:17" x14ac:dyDescent="0.2">
      <c r="A110" s="148">
        <v>102</v>
      </c>
      <c r="B110" s="25" t="s">
        <v>35</v>
      </c>
      <c r="C110" s="171" t="s">
        <v>224</v>
      </c>
      <c r="D110" s="26">
        <v>5667</v>
      </c>
      <c r="E110" s="151">
        <v>42696</v>
      </c>
      <c r="F110" s="139">
        <v>5675</v>
      </c>
      <c r="G110" s="159">
        <v>42759</v>
      </c>
      <c r="H110" s="190">
        <v>3801</v>
      </c>
      <c r="I110" s="159">
        <v>42843</v>
      </c>
      <c r="J110" s="265">
        <v>4796</v>
      </c>
      <c r="K110" s="159">
        <v>42908</v>
      </c>
      <c r="L110" s="265">
        <v>762</v>
      </c>
      <c r="M110" s="159">
        <v>42934</v>
      </c>
      <c r="N110" s="250">
        <v>192</v>
      </c>
      <c r="O110" s="159"/>
      <c r="P110" s="33">
        <f t="shared" si="1"/>
        <v>20893</v>
      </c>
      <c r="Q110" s="270" t="s">
        <v>776</v>
      </c>
    </row>
    <row r="111" spans="1:17" x14ac:dyDescent="0.2">
      <c r="A111" s="148">
        <v>103</v>
      </c>
      <c r="B111" s="25" t="s">
        <v>119</v>
      </c>
      <c r="C111" s="171" t="s">
        <v>225</v>
      </c>
      <c r="D111" s="26">
        <v>5667</v>
      </c>
      <c r="E111" s="151">
        <v>42696</v>
      </c>
      <c r="F111" s="139">
        <v>5675</v>
      </c>
      <c r="G111" s="159">
        <v>42759</v>
      </c>
      <c r="H111" s="190">
        <v>3801</v>
      </c>
      <c r="I111" s="159">
        <v>42843</v>
      </c>
      <c r="J111" s="265">
        <v>4796</v>
      </c>
      <c r="K111" s="159">
        <v>42908</v>
      </c>
      <c r="L111" s="265">
        <v>762</v>
      </c>
      <c r="M111" s="159">
        <v>42934</v>
      </c>
      <c r="N111" s="250">
        <v>192</v>
      </c>
      <c r="O111" s="159"/>
      <c r="P111" s="33">
        <f t="shared" si="1"/>
        <v>20893</v>
      </c>
      <c r="Q111" s="270" t="s">
        <v>777</v>
      </c>
    </row>
    <row r="112" spans="1:17" x14ac:dyDescent="0.2">
      <c r="A112" s="148">
        <v>104</v>
      </c>
      <c r="B112" s="25" t="s">
        <v>63</v>
      </c>
      <c r="C112" s="171" t="s">
        <v>226</v>
      </c>
      <c r="D112" s="26">
        <v>5667</v>
      </c>
      <c r="E112" s="151">
        <v>42696</v>
      </c>
      <c r="F112" s="139">
        <v>5675</v>
      </c>
      <c r="G112" s="159">
        <v>42759</v>
      </c>
      <c r="H112" s="190">
        <v>3801</v>
      </c>
      <c r="I112" s="159">
        <v>42843</v>
      </c>
      <c r="J112" s="265">
        <v>4796</v>
      </c>
      <c r="K112" s="159">
        <v>42908</v>
      </c>
      <c r="L112" s="265">
        <v>762</v>
      </c>
      <c r="M112" s="159">
        <v>42934</v>
      </c>
      <c r="N112" s="250">
        <v>192</v>
      </c>
      <c r="O112" s="159"/>
      <c r="P112" s="33">
        <f t="shared" si="1"/>
        <v>20893</v>
      </c>
      <c r="Q112" s="270" t="s">
        <v>778</v>
      </c>
    </row>
    <row r="113" spans="1:17" x14ac:dyDescent="0.2">
      <c r="A113" s="148">
        <v>105</v>
      </c>
      <c r="B113" s="25" t="s">
        <v>69</v>
      </c>
      <c r="C113" s="171" t="s">
        <v>230</v>
      </c>
      <c r="D113" s="26">
        <v>5667</v>
      </c>
      <c r="E113" s="151">
        <v>42696</v>
      </c>
      <c r="F113" s="139">
        <v>5675</v>
      </c>
      <c r="G113" s="159">
        <v>42759</v>
      </c>
      <c r="H113" s="190">
        <v>3801</v>
      </c>
      <c r="I113" s="159">
        <v>42843</v>
      </c>
      <c r="J113" s="265">
        <v>4796</v>
      </c>
      <c r="K113" s="159">
        <v>42908</v>
      </c>
      <c r="L113" s="265">
        <v>762</v>
      </c>
      <c r="M113" s="159">
        <v>42934</v>
      </c>
      <c r="N113" s="250"/>
      <c r="O113" s="159"/>
      <c r="P113" s="33">
        <f t="shared" si="1"/>
        <v>20701</v>
      </c>
      <c r="Q113" s="270" t="s">
        <v>779</v>
      </c>
    </row>
    <row r="114" spans="1:17" s="25" customFormat="1" x14ac:dyDescent="0.2">
      <c r="A114" s="148">
        <v>106</v>
      </c>
      <c r="B114" s="165" t="s">
        <v>331</v>
      </c>
      <c r="C114" s="171" t="s">
        <v>219</v>
      </c>
      <c r="D114" s="26">
        <v>5667</v>
      </c>
      <c r="E114" s="151">
        <v>42696</v>
      </c>
      <c r="F114" s="139">
        <v>5675</v>
      </c>
      <c r="G114" s="159">
        <v>42759</v>
      </c>
      <c r="H114" s="190">
        <v>3801</v>
      </c>
      <c r="I114" s="159">
        <v>42843</v>
      </c>
      <c r="J114" s="265">
        <v>4796</v>
      </c>
      <c r="K114" s="159">
        <v>42908</v>
      </c>
      <c r="L114" s="265">
        <v>762</v>
      </c>
      <c r="M114" s="159">
        <v>42934</v>
      </c>
      <c r="N114" s="250">
        <v>192</v>
      </c>
      <c r="O114" s="159"/>
      <c r="P114" s="33">
        <f t="shared" si="1"/>
        <v>20893</v>
      </c>
      <c r="Q114" s="270" t="s">
        <v>780</v>
      </c>
    </row>
    <row r="115" spans="1:17" x14ac:dyDescent="0.2">
      <c r="A115" s="148">
        <v>107</v>
      </c>
      <c r="B115" s="165" t="s">
        <v>330</v>
      </c>
      <c r="C115" s="171" t="s">
        <v>227</v>
      </c>
      <c r="D115" s="26">
        <v>5667</v>
      </c>
      <c r="E115" s="151">
        <v>42696</v>
      </c>
      <c r="F115" s="139">
        <v>5675</v>
      </c>
      <c r="G115" s="159">
        <v>42759</v>
      </c>
      <c r="H115" s="190">
        <v>3801</v>
      </c>
      <c r="I115" s="159">
        <v>42843</v>
      </c>
      <c r="J115" s="265">
        <v>4796</v>
      </c>
      <c r="K115" s="159">
        <v>42908</v>
      </c>
      <c r="L115" s="265">
        <v>762</v>
      </c>
      <c r="M115" s="159">
        <v>42934</v>
      </c>
      <c r="N115" s="250"/>
      <c r="O115" s="159"/>
      <c r="P115" s="33">
        <f t="shared" si="1"/>
        <v>20701</v>
      </c>
      <c r="Q115" s="270" t="s">
        <v>781</v>
      </c>
    </row>
    <row r="116" spans="1:17" ht="13.5" thickBot="1" x14ac:dyDescent="0.25">
      <c r="A116" s="84"/>
      <c r="B116" s="109"/>
      <c r="C116" s="23" t="s">
        <v>54</v>
      </c>
      <c r="D116" s="79">
        <f>SUM(D9:D115)</f>
        <v>595035</v>
      </c>
      <c r="E116" s="79"/>
      <c r="F116" s="223">
        <f>SUM(F9:F115)</f>
        <v>601550</v>
      </c>
      <c r="G116" s="91"/>
      <c r="H116" s="91">
        <f>SUM(H9:H115)</f>
        <v>399105</v>
      </c>
      <c r="I116" s="91"/>
      <c r="J116" s="91">
        <f>SUM(J9:J115)</f>
        <v>503772</v>
      </c>
      <c r="K116" s="91"/>
      <c r="L116" s="91">
        <f>SUM(L9:L115)</f>
        <v>77145</v>
      </c>
      <c r="M116" s="91"/>
      <c r="N116" s="91">
        <f>SUM(N9:N115)</f>
        <v>11328</v>
      </c>
      <c r="O116" s="91"/>
      <c r="P116" s="195">
        <f>SUM(P9:P115)</f>
        <v>2187935</v>
      </c>
    </row>
    <row r="117" spans="1:17" ht="13.5" thickTop="1" x14ac:dyDescent="0.2">
      <c r="A117" s="15"/>
      <c r="B117" s="63"/>
      <c r="P117" s="168"/>
    </row>
    <row r="118" spans="1:17" x14ac:dyDescent="0.2">
      <c r="B118" s="257">
        <f>SUM(P9:P24,P26:P33,P35:P37,P40:P45,P47:P115)</f>
        <v>2091499</v>
      </c>
      <c r="C118" s="175" t="s">
        <v>439</v>
      </c>
      <c r="F118" s="250"/>
      <c r="G118" s="169"/>
      <c r="H118" s="169"/>
      <c r="I118" s="169"/>
      <c r="J118" s="169"/>
      <c r="K118" s="169"/>
      <c r="L118" s="169"/>
      <c r="M118" s="169"/>
      <c r="N118" s="169"/>
      <c r="O118" s="169"/>
      <c r="P118" s="168"/>
    </row>
    <row r="119" spans="1:17" ht="15" x14ac:dyDescent="0.35">
      <c r="B119" s="255">
        <f>SUM(P25,P34,P38,P46)</f>
        <v>81402</v>
      </c>
      <c r="C119" s="175" t="s">
        <v>70</v>
      </c>
      <c r="D119" s="26"/>
      <c r="G119" s="169"/>
      <c r="H119" s="169"/>
      <c r="I119" s="169"/>
      <c r="J119" s="169"/>
      <c r="K119" s="169"/>
      <c r="L119" s="169">
        <f>SUM(D116,F116,H116,J116,L116,N116)</f>
        <v>2187935</v>
      </c>
      <c r="M119" s="169"/>
      <c r="N119" s="169"/>
      <c r="O119" s="169"/>
      <c r="P119" s="168"/>
    </row>
    <row r="120" spans="1:17" x14ac:dyDescent="0.2">
      <c r="B120" s="256">
        <f>SUM(B118:B119)</f>
        <v>2172901</v>
      </c>
      <c r="C120" s="216" t="s">
        <v>438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24"/>
    </row>
    <row r="121" spans="1:17" x14ac:dyDescent="0.2">
      <c r="B121" s="27"/>
      <c r="C121" s="28"/>
      <c r="E121" s="28"/>
      <c r="F121" s="224"/>
      <c r="G121" s="28"/>
      <c r="H121" s="28"/>
      <c r="I121" s="28"/>
      <c r="J121" s="28"/>
      <c r="K121" s="28"/>
      <c r="L121" s="28"/>
      <c r="M121" s="28"/>
      <c r="N121" s="28"/>
      <c r="O121" s="28"/>
      <c r="P121" s="24"/>
    </row>
    <row r="122" spans="1:17" x14ac:dyDescent="0.2">
      <c r="B122" s="258"/>
      <c r="C122" s="440"/>
      <c r="D122" s="441"/>
      <c r="E122" s="28"/>
      <c r="G122" s="28"/>
      <c r="H122" s="28"/>
      <c r="I122" s="28"/>
      <c r="J122" s="28"/>
      <c r="K122" s="28"/>
      <c r="L122" s="28"/>
      <c r="M122" s="28"/>
      <c r="N122" s="28"/>
      <c r="O122" s="28"/>
      <c r="P122" s="18"/>
    </row>
    <row r="123" spans="1:17" x14ac:dyDescent="0.2">
      <c r="C123" s="259"/>
      <c r="D123" s="28"/>
      <c r="E123" s="28"/>
      <c r="G123" s="28"/>
      <c r="H123" s="28"/>
      <c r="I123" s="28"/>
      <c r="J123" s="28"/>
      <c r="K123" s="28"/>
      <c r="L123" s="28"/>
      <c r="M123" s="28"/>
      <c r="N123" s="28"/>
      <c r="O123" s="28"/>
      <c r="P123" s="24"/>
    </row>
    <row r="124" spans="1:17" x14ac:dyDescent="0.2">
      <c r="D124" s="17"/>
      <c r="P124" s="24"/>
    </row>
    <row r="125" spans="1:17" x14ac:dyDescent="0.2">
      <c r="C125" s="29"/>
      <c r="D125" s="29"/>
      <c r="E125" s="29"/>
      <c r="F125" s="225"/>
      <c r="G125" s="29"/>
      <c r="H125" s="29"/>
      <c r="I125" s="29"/>
      <c r="J125" s="29"/>
      <c r="K125" s="29"/>
      <c r="L125" s="29"/>
      <c r="M125" s="29"/>
      <c r="N125" s="29"/>
      <c r="O125" s="29"/>
      <c r="P125" s="24"/>
    </row>
    <row r="126" spans="1:17" x14ac:dyDescent="0.2">
      <c r="P126" s="15"/>
    </row>
    <row r="127" spans="1:17" x14ac:dyDescent="0.2">
      <c r="P127" s="15"/>
    </row>
    <row r="128" spans="1:17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  <row r="1234" spans="16:16" x14ac:dyDescent="0.2">
      <c r="P1234"/>
    </row>
    <row r="1235" spans="16:16" x14ac:dyDescent="0.2">
      <c r="P1235"/>
    </row>
    <row r="1236" spans="16:16" x14ac:dyDescent="0.2">
      <c r="P1236"/>
    </row>
    <row r="1237" spans="16:16" x14ac:dyDescent="0.2">
      <c r="P1237"/>
    </row>
    <row r="1238" spans="16:16" x14ac:dyDescent="0.2">
      <c r="P1238"/>
    </row>
    <row r="1239" spans="16:16" x14ac:dyDescent="0.2">
      <c r="P1239"/>
    </row>
    <row r="1240" spans="16:16" x14ac:dyDescent="0.2">
      <c r="P1240"/>
    </row>
    <row r="1241" spans="16:16" x14ac:dyDescent="0.2">
      <c r="P1241"/>
    </row>
    <row r="1242" spans="16:16" x14ac:dyDescent="0.2">
      <c r="P1242"/>
    </row>
    <row r="1243" spans="16:16" x14ac:dyDescent="0.2">
      <c r="P1243"/>
    </row>
    <row r="1244" spans="16:16" x14ac:dyDescent="0.2">
      <c r="P1244"/>
    </row>
    <row r="1245" spans="16:16" x14ac:dyDescent="0.2">
      <c r="P1245"/>
    </row>
    <row r="1246" spans="16:16" x14ac:dyDescent="0.2">
      <c r="P1246"/>
    </row>
    <row r="1247" spans="16:16" x14ac:dyDescent="0.2">
      <c r="P1247"/>
    </row>
    <row r="1248" spans="16:16" x14ac:dyDescent="0.2">
      <c r="P1248"/>
    </row>
    <row r="1249" spans="16:16" x14ac:dyDescent="0.2">
      <c r="P1249"/>
    </row>
    <row r="1250" spans="16:16" x14ac:dyDescent="0.2">
      <c r="P1250"/>
    </row>
    <row r="1251" spans="16:16" x14ac:dyDescent="0.2">
      <c r="P1251"/>
    </row>
    <row r="1252" spans="16:16" x14ac:dyDescent="0.2">
      <c r="P1252"/>
    </row>
    <row r="1253" spans="16:16" x14ac:dyDescent="0.2">
      <c r="P1253"/>
    </row>
    <row r="1254" spans="16:16" x14ac:dyDescent="0.2">
      <c r="P1254"/>
    </row>
    <row r="1255" spans="16:16" x14ac:dyDescent="0.2">
      <c r="P1255"/>
    </row>
    <row r="1256" spans="16:16" x14ac:dyDescent="0.2">
      <c r="P1256"/>
    </row>
    <row r="1257" spans="16:16" x14ac:dyDescent="0.2">
      <c r="P1257"/>
    </row>
    <row r="1258" spans="16:16" x14ac:dyDescent="0.2">
      <c r="P1258"/>
    </row>
    <row r="1259" spans="16:16" x14ac:dyDescent="0.2">
      <c r="P1259"/>
    </row>
    <row r="1260" spans="16:16" x14ac:dyDescent="0.2">
      <c r="P1260"/>
    </row>
    <row r="1261" spans="16:16" x14ac:dyDescent="0.2">
      <c r="P1261"/>
    </row>
    <row r="1262" spans="16:16" x14ac:dyDescent="0.2">
      <c r="P1262"/>
    </row>
    <row r="1263" spans="16:16" x14ac:dyDescent="0.2">
      <c r="P1263"/>
    </row>
    <row r="1264" spans="16:16" x14ac:dyDescent="0.2">
      <c r="P1264"/>
    </row>
    <row r="1265" spans="16:16" x14ac:dyDescent="0.2">
      <c r="P1265"/>
    </row>
    <row r="1266" spans="16:16" x14ac:dyDescent="0.2">
      <c r="P1266"/>
    </row>
    <row r="1267" spans="16:16" x14ac:dyDescent="0.2">
      <c r="P1267"/>
    </row>
    <row r="1268" spans="16:16" x14ac:dyDescent="0.2">
      <c r="P1268"/>
    </row>
    <row r="1269" spans="16:16" x14ac:dyDescent="0.2">
      <c r="P1269"/>
    </row>
    <row r="1270" spans="16:16" x14ac:dyDescent="0.2">
      <c r="P1270"/>
    </row>
    <row r="1271" spans="16:16" x14ac:dyDescent="0.2">
      <c r="P1271"/>
    </row>
    <row r="1272" spans="16:16" x14ac:dyDescent="0.2">
      <c r="P1272"/>
    </row>
    <row r="1273" spans="16:16" x14ac:dyDescent="0.2">
      <c r="P1273"/>
    </row>
    <row r="1274" spans="16:16" x14ac:dyDescent="0.2">
      <c r="P1274"/>
    </row>
    <row r="1275" spans="16:16" x14ac:dyDescent="0.2">
      <c r="P1275"/>
    </row>
    <row r="1276" spans="16:16" x14ac:dyDescent="0.2">
      <c r="P1276"/>
    </row>
    <row r="1277" spans="16:16" x14ac:dyDescent="0.2">
      <c r="P1277"/>
    </row>
    <row r="1278" spans="16:16" x14ac:dyDescent="0.2">
      <c r="P1278"/>
    </row>
    <row r="1279" spans="16:16" x14ac:dyDescent="0.2">
      <c r="P1279"/>
    </row>
    <row r="1280" spans="16:16" x14ac:dyDescent="0.2">
      <c r="P1280"/>
    </row>
    <row r="1281" spans="16:16" x14ac:dyDescent="0.2">
      <c r="P1281"/>
    </row>
    <row r="1282" spans="16:16" x14ac:dyDescent="0.2">
      <c r="P1282"/>
    </row>
    <row r="1283" spans="16:16" x14ac:dyDescent="0.2">
      <c r="P1283"/>
    </row>
    <row r="1284" spans="16:16" x14ac:dyDescent="0.2">
      <c r="P1284"/>
    </row>
    <row r="1285" spans="16:16" x14ac:dyDescent="0.2">
      <c r="P1285"/>
    </row>
    <row r="1286" spans="16:16" x14ac:dyDescent="0.2">
      <c r="P1286"/>
    </row>
    <row r="1287" spans="16:16" x14ac:dyDescent="0.2">
      <c r="P1287"/>
    </row>
    <row r="1288" spans="16:16" x14ac:dyDescent="0.2">
      <c r="P1288"/>
    </row>
    <row r="1289" spans="16:16" x14ac:dyDescent="0.2">
      <c r="P1289"/>
    </row>
    <row r="1290" spans="16:16" x14ac:dyDescent="0.2">
      <c r="P1290"/>
    </row>
    <row r="1291" spans="16:16" x14ac:dyDescent="0.2">
      <c r="P1291"/>
    </row>
    <row r="1292" spans="16:16" x14ac:dyDescent="0.2">
      <c r="P1292"/>
    </row>
    <row r="1293" spans="16:16" x14ac:dyDescent="0.2">
      <c r="P1293"/>
    </row>
    <row r="1294" spans="16:16" x14ac:dyDescent="0.2">
      <c r="P1294"/>
    </row>
    <row r="1295" spans="16:16" x14ac:dyDescent="0.2">
      <c r="P1295"/>
    </row>
    <row r="1296" spans="16:16" x14ac:dyDescent="0.2">
      <c r="P1296"/>
    </row>
    <row r="1297" spans="16:16" x14ac:dyDescent="0.2">
      <c r="P1297"/>
    </row>
    <row r="1298" spans="16:16" x14ac:dyDescent="0.2">
      <c r="P1298"/>
    </row>
    <row r="1299" spans="16:16" x14ac:dyDescent="0.2">
      <c r="P1299"/>
    </row>
    <row r="1300" spans="16:16" x14ac:dyDescent="0.2">
      <c r="P1300"/>
    </row>
    <row r="1301" spans="16:16" x14ac:dyDescent="0.2">
      <c r="P1301"/>
    </row>
    <row r="1302" spans="16:16" x14ac:dyDescent="0.2">
      <c r="P1302"/>
    </row>
    <row r="1303" spans="16:16" x14ac:dyDescent="0.2">
      <c r="P1303"/>
    </row>
    <row r="1304" spans="16:16" x14ac:dyDescent="0.2">
      <c r="P1304"/>
    </row>
    <row r="1305" spans="16:16" x14ac:dyDescent="0.2">
      <c r="P1305"/>
    </row>
    <row r="1306" spans="16:16" x14ac:dyDescent="0.2">
      <c r="P1306"/>
    </row>
    <row r="1307" spans="16:16" x14ac:dyDescent="0.2">
      <c r="P1307"/>
    </row>
    <row r="1308" spans="16:16" x14ac:dyDescent="0.2">
      <c r="P1308"/>
    </row>
    <row r="1309" spans="16:16" x14ac:dyDescent="0.2">
      <c r="P1309"/>
    </row>
    <row r="1310" spans="16:16" x14ac:dyDescent="0.2">
      <c r="P1310"/>
    </row>
    <row r="1311" spans="16:16" x14ac:dyDescent="0.2">
      <c r="P1311"/>
    </row>
    <row r="1312" spans="16:16" x14ac:dyDescent="0.2">
      <c r="P1312"/>
    </row>
    <row r="1313" spans="16:16" x14ac:dyDescent="0.2">
      <c r="P1313"/>
    </row>
    <row r="1314" spans="16:16" x14ac:dyDescent="0.2">
      <c r="P1314"/>
    </row>
    <row r="1315" spans="16:16" x14ac:dyDescent="0.2">
      <c r="P1315"/>
    </row>
    <row r="1316" spans="16:16" x14ac:dyDescent="0.2">
      <c r="P1316"/>
    </row>
    <row r="1317" spans="16:16" x14ac:dyDescent="0.2">
      <c r="P1317"/>
    </row>
    <row r="1318" spans="16:16" x14ac:dyDescent="0.2">
      <c r="P1318"/>
    </row>
    <row r="1319" spans="16:16" x14ac:dyDescent="0.2">
      <c r="P1319"/>
    </row>
    <row r="1320" spans="16:16" x14ac:dyDescent="0.2">
      <c r="P1320"/>
    </row>
    <row r="1321" spans="16:16" x14ac:dyDescent="0.2">
      <c r="P1321"/>
    </row>
    <row r="1322" spans="16:16" x14ac:dyDescent="0.2">
      <c r="P1322"/>
    </row>
    <row r="1323" spans="16:16" x14ac:dyDescent="0.2">
      <c r="P1323"/>
    </row>
    <row r="1324" spans="16:16" x14ac:dyDescent="0.2">
      <c r="P1324"/>
    </row>
    <row r="1325" spans="16:16" x14ac:dyDescent="0.2">
      <c r="P1325"/>
    </row>
    <row r="1326" spans="16:16" x14ac:dyDescent="0.2">
      <c r="P1326"/>
    </row>
    <row r="1327" spans="16:16" x14ac:dyDescent="0.2">
      <c r="P1327"/>
    </row>
    <row r="1328" spans="16:16" x14ac:dyDescent="0.2">
      <c r="P1328"/>
    </row>
    <row r="1329" spans="16:16" x14ac:dyDescent="0.2">
      <c r="P1329"/>
    </row>
    <row r="1330" spans="16:16" x14ac:dyDescent="0.2">
      <c r="P1330"/>
    </row>
    <row r="1331" spans="16:16" x14ac:dyDescent="0.2">
      <c r="P1331"/>
    </row>
    <row r="1332" spans="16:16" x14ac:dyDescent="0.2">
      <c r="P1332"/>
    </row>
    <row r="1333" spans="16:16" x14ac:dyDescent="0.2">
      <c r="P1333"/>
    </row>
    <row r="1334" spans="16:16" x14ac:dyDescent="0.2">
      <c r="P1334"/>
    </row>
    <row r="1335" spans="16:16" x14ac:dyDescent="0.2">
      <c r="P1335"/>
    </row>
    <row r="1336" spans="16:16" x14ac:dyDescent="0.2">
      <c r="P1336"/>
    </row>
    <row r="1337" spans="16:16" x14ac:dyDescent="0.2">
      <c r="P1337"/>
    </row>
    <row r="1338" spans="16:16" x14ac:dyDescent="0.2">
      <c r="P1338"/>
    </row>
    <row r="1339" spans="16:16" x14ac:dyDescent="0.2">
      <c r="P1339"/>
    </row>
    <row r="1340" spans="16:16" x14ac:dyDescent="0.2">
      <c r="P1340"/>
    </row>
    <row r="1341" spans="16:16" x14ac:dyDescent="0.2">
      <c r="P1341"/>
    </row>
    <row r="1342" spans="16:16" x14ac:dyDescent="0.2">
      <c r="P1342"/>
    </row>
    <row r="1343" spans="16:16" x14ac:dyDescent="0.2">
      <c r="P1343"/>
    </row>
    <row r="1344" spans="16:16" x14ac:dyDescent="0.2">
      <c r="P1344"/>
    </row>
    <row r="1345" spans="16:16" x14ac:dyDescent="0.2">
      <c r="P1345"/>
    </row>
    <row r="1346" spans="16:16" x14ac:dyDescent="0.2">
      <c r="P1346"/>
    </row>
    <row r="1347" spans="16:16" x14ac:dyDescent="0.2">
      <c r="P1347"/>
    </row>
    <row r="1348" spans="16:16" x14ac:dyDescent="0.2">
      <c r="P1348"/>
    </row>
    <row r="1349" spans="16:16" x14ac:dyDescent="0.2">
      <c r="P1349"/>
    </row>
    <row r="1350" spans="16:16" x14ac:dyDescent="0.2">
      <c r="P1350"/>
    </row>
    <row r="1351" spans="16:16" x14ac:dyDescent="0.2">
      <c r="P1351"/>
    </row>
    <row r="1352" spans="16:16" x14ac:dyDescent="0.2">
      <c r="P1352"/>
    </row>
    <row r="1353" spans="16:16" x14ac:dyDescent="0.2">
      <c r="P1353"/>
    </row>
    <row r="1354" spans="16:16" x14ac:dyDescent="0.2">
      <c r="P1354"/>
    </row>
    <row r="1355" spans="16:16" x14ac:dyDescent="0.2">
      <c r="P1355"/>
    </row>
    <row r="1356" spans="16:16" x14ac:dyDescent="0.2">
      <c r="P1356"/>
    </row>
    <row r="1357" spans="16:16" x14ac:dyDescent="0.2">
      <c r="P1357"/>
    </row>
    <row r="1358" spans="16:16" x14ac:dyDescent="0.2">
      <c r="P1358"/>
    </row>
    <row r="1359" spans="16:16" x14ac:dyDescent="0.2">
      <c r="P1359"/>
    </row>
    <row r="1360" spans="16:16" x14ac:dyDescent="0.2">
      <c r="P1360"/>
    </row>
    <row r="1361" spans="16:16" x14ac:dyDescent="0.2">
      <c r="P1361"/>
    </row>
    <row r="1362" spans="16:16" x14ac:dyDescent="0.2">
      <c r="P1362"/>
    </row>
    <row r="1363" spans="16:16" x14ac:dyDescent="0.2">
      <c r="P1363"/>
    </row>
    <row r="1364" spans="16:16" x14ac:dyDescent="0.2">
      <c r="P1364"/>
    </row>
    <row r="1365" spans="16:16" x14ac:dyDescent="0.2">
      <c r="P1365"/>
    </row>
    <row r="1366" spans="16:16" x14ac:dyDescent="0.2">
      <c r="P1366"/>
    </row>
    <row r="1367" spans="16:16" x14ac:dyDescent="0.2">
      <c r="P1367"/>
    </row>
    <row r="1368" spans="16:16" x14ac:dyDescent="0.2">
      <c r="P1368"/>
    </row>
    <row r="1369" spans="16:16" x14ac:dyDescent="0.2">
      <c r="P1369"/>
    </row>
    <row r="1370" spans="16:16" x14ac:dyDescent="0.2">
      <c r="P1370"/>
    </row>
    <row r="1371" spans="16:16" x14ac:dyDescent="0.2">
      <c r="P1371"/>
    </row>
    <row r="1372" spans="16:16" x14ac:dyDescent="0.2">
      <c r="P1372"/>
    </row>
    <row r="1373" spans="16:16" x14ac:dyDescent="0.2">
      <c r="P1373"/>
    </row>
    <row r="1374" spans="16:16" x14ac:dyDescent="0.2">
      <c r="P1374"/>
    </row>
    <row r="1375" spans="16:16" x14ac:dyDescent="0.2">
      <c r="P1375"/>
    </row>
    <row r="1376" spans="16:16" x14ac:dyDescent="0.2">
      <c r="P1376"/>
    </row>
    <row r="1377" spans="16:16" x14ac:dyDescent="0.2">
      <c r="P1377"/>
    </row>
    <row r="1378" spans="16:16" x14ac:dyDescent="0.2">
      <c r="P1378"/>
    </row>
    <row r="1379" spans="16:16" x14ac:dyDescent="0.2">
      <c r="P1379"/>
    </row>
    <row r="1380" spans="16:16" x14ac:dyDescent="0.2">
      <c r="P1380"/>
    </row>
    <row r="1381" spans="16:16" x14ac:dyDescent="0.2">
      <c r="P1381"/>
    </row>
    <row r="1382" spans="16:16" x14ac:dyDescent="0.2">
      <c r="P1382"/>
    </row>
    <row r="1383" spans="16:16" x14ac:dyDescent="0.2">
      <c r="P1383"/>
    </row>
    <row r="1384" spans="16:16" x14ac:dyDescent="0.2">
      <c r="P1384"/>
    </row>
    <row r="1385" spans="16:16" x14ac:dyDescent="0.2">
      <c r="P1385"/>
    </row>
    <row r="1386" spans="16:16" x14ac:dyDescent="0.2">
      <c r="P1386"/>
    </row>
    <row r="1387" spans="16:16" x14ac:dyDescent="0.2">
      <c r="P1387"/>
    </row>
    <row r="1388" spans="16:16" x14ac:dyDescent="0.2">
      <c r="P1388"/>
    </row>
    <row r="1389" spans="16:16" x14ac:dyDescent="0.2">
      <c r="P1389"/>
    </row>
    <row r="1390" spans="16:16" x14ac:dyDescent="0.2">
      <c r="P1390"/>
    </row>
    <row r="1391" spans="16:16" x14ac:dyDescent="0.2">
      <c r="P1391"/>
    </row>
    <row r="1392" spans="16:16" x14ac:dyDescent="0.2">
      <c r="P1392"/>
    </row>
    <row r="1393" spans="16:16" x14ac:dyDescent="0.2">
      <c r="P1393"/>
    </row>
    <row r="1394" spans="16:16" x14ac:dyDescent="0.2">
      <c r="P1394"/>
    </row>
    <row r="1395" spans="16:16" x14ac:dyDescent="0.2">
      <c r="P1395"/>
    </row>
    <row r="1396" spans="16:16" x14ac:dyDescent="0.2">
      <c r="P1396"/>
    </row>
    <row r="1397" spans="16:16" x14ac:dyDescent="0.2">
      <c r="P1397"/>
    </row>
    <row r="1398" spans="16:16" x14ac:dyDescent="0.2">
      <c r="P1398"/>
    </row>
    <row r="1399" spans="16:16" x14ac:dyDescent="0.2">
      <c r="P1399"/>
    </row>
    <row r="1400" spans="16:16" x14ac:dyDescent="0.2">
      <c r="P1400"/>
    </row>
    <row r="1401" spans="16:16" x14ac:dyDescent="0.2">
      <c r="P1401"/>
    </row>
    <row r="1402" spans="16:16" x14ac:dyDescent="0.2">
      <c r="P1402"/>
    </row>
    <row r="1403" spans="16:16" x14ac:dyDescent="0.2">
      <c r="P1403"/>
    </row>
    <row r="1404" spans="16:16" x14ac:dyDescent="0.2">
      <c r="P1404"/>
    </row>
    <row r="1405" spans="16:16" x14ac:dyDescent="0.2">
      <c r="P1405"/>
    </row>
    <row r="1406" spans="16:16" x14ac:dyDescent="0.2">
      <c r="P1406"/>
    </row>
    <row r="1407" spans="16:16" x14ac:dyDescent="0.2">
      <c r="P1407"/>
    </row>
    <row r="1408" spans="16:16" x14ac:dyDescent="0.2">
      <c r="P1408"/>
    </row>
    <row r="1409" spans="16:16" x14ac:dyDescent="0.2">
      <c r="P1409"/>
    </row>
    <row r="1410" spans="16:16" x14ac:dyDescent="0.2">
      <c r="P1410"/>
    </row>
    <row r="1411" spans="16:16" x14ac:dyDescent="0.2">
      <c r="P1411"/>
    </row>
    <row r="1412" spans="16:16" x14ac:dyDescent="0.2">
      <c r="P1412"/>
    </row>
    <row r="1413" spans="16:16" x14ac:dyDescent="0.2">
      <c r="P1413"/>
    </row>
    <row r="1414" spans="16:16" x14ac:dyDescent="0.2">
      <c r="P1414"/>
    </row>
    <row r="1415" spans="16:16" x14ac:dyDescent="0.2">
      <c r="P1415"/>
    </row>
    <row r="1416" spans="16:16" x14ac:dyDescent="0.2">
      <c r="P1416"/>
    </row>
    <row r="1417" spans="16:16" x14ac:dyDescent="0.2">
      <c r="P1417"/>
    </row>
    <row r="1418" spans="16:16" x14ac:dyDescent="0.2">
      <c r="P1418"/>
    </row>
    <row r="1419" spans="16:16" x14ac:dyDescent="0.2">
      <c r="P1419"/>
    </row>
    <row r="1420" spans="16:16" x14ac:dyDescent="0.2">
      <c r="P1420"/>
    </row>
    <row r="1421" spans="16:16" x14ac:dyDescent="0.2">
      <c r="P1421"/>
    </row>
    <row r="1422" spans="16:16" x14ac:dyDescent="0.2">
      <c r="P1422"/>
    </row>
    <row r="1423" spans="16:16" x14ac:dyDescent="0.2">
      <c r="P1423"/>
    </row>
    <row r="1424" spans="16:16" x14ac:dyDescent="0.2">
      <c r="P1424"/>
    </row>
    <row r="1425" spans="16:16" x14ac:dyDescent="0.2">
      <c r="P1425"/>
    </row>
    <row r="1426" spans="16:16" x14ac:dyDescent="0.2">
      <c r="P1426"/>
    </row>
    <row r="1427" spans="16:16" x14ac:dyDescent="0.2">
      <c r="P1427"/>
    </row>
    <row r="1428" spans="16:16" x14ac:dyDescent="0.2">
      <c r="P1428"/>
    </row>
    <row r="1429" spans="16:16" x14ac:dyDescent="0.2">
      <c r="P1429"/>
    </row>
    <row r="1430" spans="16:16" x14ac:dyDescent="0.2">
      <c r="P1430"/>
    </row>
    <row r="1431" spans="16:16" x14ac:dyDescent="0.2">
      <c r="P1431"/>
    </row>
    <row r="1432" spans="16:16" x14ac:dyDescent="0.2">
      <c r="P1432"/>
    </row>
    <row r="1433" spans="16:16" x14ac:dyDescent="0.2">
      <c r="P1433"/>
    </row>
    <row r="1434" spans="16:16" x14ac:dyDescent="0.2">
      <c r="P1434"/>
    </row>
    <row r="1435" spans="16:16" x14ac:dyDescent="0.2">
      <c r="P1435"/>
    </row>
    <row r="1436" spans="16:16" x14ac:dyDescent="0.2">
      <c r="P1436"/>
    </row>
    <row r="1437" spans="16:16" x14ac:dyDescent="0.2">
      <c r="P1437"/>
    </row>
    <row r="1438" spans="16:16" x14ac:dyDescent="0.2">
      <c r="P1438"/>
    </row>
    <row r="1439" spans="16:16" x14ac:dyDescent="0.2">
      <c r="P1439"/>
    </row>
    <row r="1440" spans="16:16" x14ac:dyDescent="0.2">
      <c r="P1440"/>
    </row>
    <row r="1441" spans="16:16" x14ac:dyDescent="0.2">
      <c r="P1441"/>
    </row>
    <row r="1442" spans="16:16" x14ac:dyDescent="0.2">
      <c r="P1442"/>
    </row>
    <row r="1443" spans="16:16" x14ac:dyDescent="0.2">
      <c r="P1443"/>
    </row>
    <row r="1444" spans="16:16" x14ac:dyDescent="0.2">
      <c r="P1444"/>
    </row>
    <row r="1445" spans="16:16" x14ac:dyDescent="0.2">
      <c r="P1445"/>
    </row>
    <row r="1446" spans="16:16" x14ac:dyDescent="0.2">
      <c r="P1446"/>
    </row>
    <row r="1447" spans="16:16" x14ac:dyDescent="0.2">
      <c r="P1447"/>
    </row>
    <row r="1448" spans="16:16" x14ac:dyDescent="0.2">
      <c r="P1448"/>
    </row>
    <row r="1449" spans="16:16" x14ac:dyDescent="0.2">
      <c r="P1449"/>
    </row>
    <row r="1450" spans="16:16" x14ac:dyDescent="0.2">
      <c r="P1450"/>
    </row>
    <row r="1451" spans="16:16" x14ac:dyDescent="0.2">
      <c r="P1451"/>
    </row>
    <row r="1452" spans="16:16" x14ac:dyDescent="0.2">
      <c r="P1452"/>
    </row>
    <row r="1453" spans="16:16" x14ac:dyDescent="0.2">
      <c r="P1453"/>
    </row>
    <row r="1454" spans="16:16" x14ac:dyDescent="0.2">
      <c r="P1454"/>
    </row>
    <row r="1455" spans="16:16" x14ac:dyDescent="0.2">
      <c r="P1455"/>
    </row>
    <row r="1456" spans="16:16" x14ac:dyDescent="0.2">
      <c r="P1456"/>
    </row>
    <row r="1457" spans="16:16" x14ac:dyDescent="0.2">
      <c r="P1457"/>
    </row>
    <row r="1458" spans="16:16" x14ac:dyDescent="0.2">
      <c r="P1458"/>
    </row>
    <row r="1459" spans="16:16" x14ac:dyDescent="0.2">
      <c r="P1459"/>
    </row>
    <row r="1460" spans="16:16" x14ac:dyDescent="0.2">
      <c r="P1460"/>
    </row>
    <row r="1461" spans="16:16" x14ac:dyDescent="0.2">
      <c r="P1461"/>
    </row>
    <row r="1462" spans="16:16" x14ac:dyDescent="0.2">
      <c r="P1462"/>
    </row>
    <row r="1463" spans="16:16" x14ac:dyDescent="0.2">
      <c r="P1463"/>
    </row>
    <row r="1464" spans="16:16" x14ac:dyDescent="0.2">
      <c r="P1464"/>
    </row>
    <row r="1465" spans="16:16" x14ac:dyDescent="0.2">
      <c r="P1465"/>
    </row>
    <row r="1466" spans="16:16" x14ac:dyDescent="0.2">
      <c r="P1466"/>
    </row>
    <row r="1467" spans="16:16" x14ac:dyDescent="0.2">
      <c r="P1467"/>
    </row>
    <row r="1468" spans="16:16" x14ac:dyDescent="0.2">
      <c r="P1468"/>
    </row>
    <row r="1469" spans="16:16" x14ac:dyDescent="0.2">
      <c r="P1469"/>
    </row>
    <row r="1470" spans="16:16" x14ac:dyDescent="0.2">
      <c r="P1470"/>
    </row>
    <row r="1471" spans="16:16" x14ac:dyDescent="0.2">
      <c r="P1471"/>
    </row>
    <row r="1472" spans="16:16" x14ac:dyDescent="0.2">
      <c r="P1472"/>
    </row>
    <row r="1473" spans="16:16" x14ac:dyDescent="0.2">
      <c r="P1473"/>
    </row>
    <row r="1474" spans="16:16" x14ac:dyDescent="0.2">
      <c r="P1474"/>
    </row>
    <row r="1475" spans="16:16" x14ac:dyDescent="0.2">
      <c r="P1475"/>
    </row>
    <row r="1476" spans="16:16" x14ac:dyDescent="0.2">
      <c r="P1476"/>
    </row>
    <row r="1477" spans="16:16" x14ac:dyDescent="0.2">
      <c r="P1477"/>
    </row>
    <row r="1478" spans="16:16" x14ac:dyDescent="0.2">
      <c r="P1478"/>
    </row>
    <row r="1479" spans="16:16" x14ac:dyDescent="0.2">
      <c r="P1479"/>
    </row>
    <row r="1480" spans="16:16" x14ac:dyDescent="0.2">
      <c r="P1480"/>
    </row>
    <row r="1481" spans="16:16" x14ac:dyDescent="0.2">
      <c r="P1481"/>
    </row>
    <row r="1482" spans="16:16" x14ac:dyDescent="0.2">
      <c r="P1482"/>
    </row>
    <row r="1483" spans="16:16" x14ac:dyDescent="0.2">
      <c r="P1483"/>
    </row>
    <row r="1484" spans="16:16" x14ac:dyDescent="0.2">
      <c r="P1484"/>
    </row>
    <row r="1485" spans="16:16" x14ac:dyDescent="0.2">
      <c r="P1485"/>
    </row>
    <row r="1486" spans="16:16" x14ac:dyDescent="0.2">
      <c r="P1486"/>
    </row>
    <row r="1487" spans="16:16" x14ac:dyDescent="0.2">
      <c r="P1487"/>
    </row>
    <row r="1488" spans="16:16" x14ac:dyDescent="0.2">
      <c r="P1488"/>
    </row>
    <row r="1489" spans="16:16" x14ac:dyDescent="0.2">
      <c r="P1489"/>
    </row>
    <row r="1490" spans="16:16" x14ac:dyDescent="0.2">
      <c r="P1490"/>
    </row>
    <row r="1491" spans="16:16" x14ac:dyDescent="0.2">
      <c r="P1491"/>
    </row>
    <row r="1492" spans="16:16" x14ac:dyDescent="0.2">
      <c r="P1492"/>
    </row>
    <row r="1493" spans="16:16" x14ac:dyDescent="0.2">
      <c r="P1493"/>
    </row>
    <row r="1494" spans="16:16" x14ac:dyDescent="0.2">
      <c r="P1494"/>
    </row>
    <row r="1495" spans="16:16" x14ac:dyDescent="0.2">
      <c r="P1495"/>
    </row>
    <row r="1496" spans="16:16" x14ac:dyDescent="0.2">
      <c r="P1496"/>
    </row>
    <row r="1497" spans="16:16" x14ac:dyDescent="0.2">
      <c r="P1497"/>
    </row>
    <row r="1498" spans="16:16" x14ac:dyDescent="0.2">
      <c r="P1498"/>
    </row>
    <row r="1499" spans="16:16" x14ac:dyDescent="0.2">
      <c r="P1499"/>
    </row>
    <row r="1500" spans="16:16" x14ac:dyDescent="0.2">
      <c r="P1500"/>
    </row>
    <row r="1501" spans="16:16" x14ac:dyDescent="0.2">
      <c r="P1501"/>
    </row>
    <row r="1502" spans="16:16" x14ac:dyDescent="0.2">
      <c r="P1502"/>
    </row>
    <row r="1503" spans="16:16" x14ac:dyDescent="0.2">
      <c r="P1503"/>
    </row>
    <row r="1504" spans="16:16" x14ac:dyDescent="0.2">
      <c r="P1504"/>
    </row>
    <row r="1505" spans="16:16" x14ac:dyDescent="0.2">
      <c r="P1505"/>
    </row>
    <row r="1506" spans="16:16" x14ac:dyDescent="0.2">
      <c r="P1506"/>
    </row>
    <row r="1507" spans="16:16" x14ac:dyDescent="0.2">
      <c r="P1507"/>
    </row>
    <row r="1508" spans="16:16" x14ac:dyDescent="0.2">
      <c r="P1508"/>
    </row>
    <row r="1509" spans="16:16" x14ac:dyDescent="0.2">
      <c r="P1509"/>
    </row>
    <row r="1510" spans="16:16" x14ac:dyDescent="0.2">
      <c r="P1510"/>
    </row>
    <row r="1511" spans="16:16" x14ac:dyDescent="0.2">
      <c r="P1511"/>
    </row>
    <row r="1512" spans="16:16" x14ac:dyDescent="0.2">
      <c r="P1512"/>
    </row>
    <row r="1513" spans="16:16" x14ac:dyDescent="0.2">
      <c r="P1513"/>
    </row>
    <row r="1514" spans="16:16" x14ac:dyDescent="0.2">
      <c r="P1514"/>
    </row>
    <row r="1515" spans="16:16" x14ac:dyDescent="0.2">
      <c r="P1515"/>
    </row>
    <row r="1516" spans="16:16" x14ac:dyDescent="0.2">
      <c r="P1516"/>
    </row>
    <row r="1517" spans="16:16" x14ac:dyDescent="0.2">
      <c r="P1517"/>
    </row>
    <row r="1518" spans="16:16" x14ac:dyDescent="0.2">
      <c r="P1518"/>
    </row>
    <row r="1519" spans="16:16" x14ac:dyDescent="0.2">
      <c r="P1519"/>
    </row>
    <row r="1520" spans="16:16" x14ac:dyDescent="0.2">
      <c r="P1520"/>
    </row>
    <row r="1521" spans="16:16" x14ac:dyDescent="0.2">
      <c r="P1521"/>
    </row>
    <row r="1522" spans="16:16" x14ac:dyDescent="0.2">
      <c r="P1522"/>
    </row>
    <row r="1523" spans="16:16" x14ac:dyDescent="0.2">
      <c r="P1523"/>
    </row>
    <row r="1524" spans="16:16" x14ac:dyDescent="0.2">
      <c r="P1524"/>
    </row>
    <row r="1525" spans="16:16" x14ac:dyDescent="0.2">
      <c r="P1525"/>
    </row>
    <row r="1526" spans="16:16" x14ac:dyDescent="0.2">
      <c r="P1526"/>
    </row>
    <row r="1527" spans="16:16" x14ac:dyDescent="0.2">
      <c r="P1527"/>
    </row>
    <row r="1528" spans="16:16" x14ac:dyDescent="0.2">
      <c r="P1528"/>
    </row>
    <row r="1529" spans="16:16" x14ac:dyDescent="0.2">
      <c r="P1529"/>
    </row>
    <row r="1530" spans="16:16" x14ac:dyDescent="0.2">
      <c r="P1530"/>
    </row>
    <row r="1531" spans="16:16" x14ac:dyDescent="0.2">
      <c r="P1531"/>
    </row>
    <row r="1532" spans="16:16" x14ac:dyDescent="0.2">
      <c r="P1532"/>
    </row>
    <row r="1533" spans="16:16" x14ac:dyDescent="0.2">
      <c r="P1533"/>
    </row>
    <row r="1534" spans="16:16" x14ac:dyDescent="0.2">
      <c r="P1534"/>
    </row>
    <row r="1535" spans="16:16" x14ac:dyDescent="0.2">
      <c r="P1535"/>
    </row>
    <row r="1536" spans="16:16" x14ac:dyDescent="0.2">
      <c r="P1536"/>
    </row>
    <row r="1537" spans="16:16" x14ac:dyDescent="0.2">
      <c r="P1537"/>
    </row>
    <row r="1538" spans="16:16" x14ac:dyDescent="0.2">
      <c r="P1538"/>
    </row>
    <row r="1539" spans="16:16" x14ac:dyDescent="0.2">
      <c r="P1539"/>
    </row>
    <row r="1540" spans="16:16" x14ac:dyDescent="0.2">
      <c r="P1540"/>
    </row>
    <row r="1541" spans="16:16" x14ac:dyDescent="0.2">
      <c r="P1541"/>
    </row>
    <row r="1542" spans="16:16" x14ac:dyDescent="0.2">
      <c r="P1542"/>
    </row>
    <row r="1543" spans="16:16" x14ac:dyDescent="0.2">
      <c r="P1543"/>
    </row>
    <row r="1544" spans="16:16" x14ac:dyDescent="0.2">
      <c r="P1544"/>
    </row>
    <row r="1545" spans="16:16" x14ac:dyDescent="0.2">
      <c r="P1545"/>
    </row>
    <row r="1546" spans="16:16" x14ac:dyDescent="0.2">
      <c r="P1546"/>
    </row>
    <row r="1547" spans="16:16" x14ac:dyDescent="0.2">
      <c r="P1547"/>
    </row>
    <row r="1548" spans="16:16" x14ac:dyDescent="0.2">
      <c r="P1548"/>
    </row>
    <row r="1549" spans="16:16" x14ac:dyDescent="0.2">
      <c r="P1549"/>
    </row>
    <row r="1550" spans="16:16" x14ac:dyDescent="0.2">
      <c r="P1550"/>
    </row>
    <row r="1551" spans="16:16" x14ac:dyDescent="0.2">
      <c r="P1551"/>
    </row>
    <row r="1552" spans="16:16" x14ac:dyDescent="0.2">
      <c r="P1552"/>
    </row>
    <row r="1553" spans="16:16" x14ac:dyDescent="0.2">
      <c r="P1553"/>
    </row>
    <row r="1554" spans="16:16" x14ac:dyDescent="0.2">
      <c r="P1554"/>
    </row>
    <row r="1555" spans="16:16" x14ac:dyDescent="0.2">
      <c r="P1555"/>
    </row>
    <row r="1556" spans="16:16" x14ac:dyDescent="0.2">
      <c r="P1556"/>
    </row>
    <row r="1557" spans="16:16" x14ac:dyDescent="0.2">
      <c r="P1557"/>
    </row>
    <row r="1558" spans="16:16" x14ac:dyDescent="0.2">
      <c r="P1558"/>
    </row>
    <row r="1559" spans="16:16" x14ac:dyDescent="0.2">
      <c r="P1559"/>
    </row>
    <row r="1560" spans="16:16" x14ac:dyDescent="0.2">
      <c r="P1560"/>
    </row>
    <row r="1561" spans="16:16" x14ac:dyDescent="0.2">
      <c r="P1561"/>
    </row>
    <row r="1562" spans="16:16" x14ac:dyDescent="0.2">
      <c r="P1562"/>
    </row>
    <row r="1563" spans="16:16" x14ac:dyDescent="0.2">
      <c r="P1563"/>
    </row>
    <row r="1564" spans="16:16" x14ac:dyDescent="0.2">
      <c r="P1564"/>
    </row>
    <row r="1565" spans="16:16" x14ac:dyDescent="0.2">
      <c r="P1565"/>
    </row>
    <row r="1566" spans="16:16" x14ac:dyDescent="0.2">
      <c r="P1566"/>
    </row>
    <row r="1567" spans="16:16" x14ac:dyDescent="0.2">
      <c r="P1567"/>
    </row>
    <row r="1568" spans="16:16" x14ac:dyDescent="0.2">
      <c r="P1568"/>
    </row>
    <row r="1569" spans="16:16" x14ac:dyDescent="0.2">
      <c r="P1569"/>
    </row>
    <row r="1570" spans="16:16" x14ac:dyDescent="0.2">
      <c r="P1570"/>
    </row>
    <row r="1571" spans="16:16" x14ac:dyDescent="0.2">
      <c r="P1571"/>
    </row>
    <row r="1572" spans="16:16" x14ac:dyDescent="0.2">
      <c r="P1572"/>
    </row>
    <row r="1573" spans="16:16" x14ac:dyDescent="0.2">
      <c r="P1573"/>
    </row>
    <row r="1574" spans="16:16" x14ac:dyDescent="0.2">
      <c r="P1574"/>
    </row>
    <row r="1575" spans="16:16" x14ac:dyDescent="0.2">
      <c r="P1575"/>
    </row>
    <row r="1576" spans="16:16" x14ac:dyDescent="0.2">
      <c r="P1576"/>
    </row>
    <row r="1577" spans="16:16" x14ac:dyDescent="0.2">
      <c r="P1577"/>
    </row>
    <row r="1578" spans="16:16" x14ac:dyDescent="0.2">
      <c r="P1578"/>
    </row>
    <row r="1579" spans="16:16" x14ac:dyDescent="0.2">
      <c r="P1579"/>
    </row>
    <row r="1580" spans="16:16" x14ac:dyDescent="0.2">
      <c r="P1580"/>
    </row>
    <row r="1581" spans="16:16" x14ac:dyDescent="0.2">
      <c r="P1581"/>
    </row>
    <row r="1582" spans="16:16" x14ac:dyDescent="0.2">
      <c r="P1582"/>
    </row>
    <row r="1583" spans="16:16" x14ac:dyDescent="0.2">
      <c r="P1583"/>
    </row>
    <row r="1584" spans="16:16" x14ac:dyDescent="0.2">
      <c r="P1584"/>
    </row>
    <row r="1585" spans="16:16" x14ac:dyDescent="0.2">
      <c r="P1585"/>
    </row>
    <row r="1586" spans="16:16" x14ac:dyDescent="0.2">
      <c r="P1586"/>
    </row>
    <row r="1587" spans="16:16" x14ac:dyDescent="0.2">
      <c r="P1587"/>
    </row>
    <row r="1588" spans="16:16" x14ac:dyDescent="0.2">
      <c r="P1588"/>
    </row>
    <row r="1589" spans="16:16" x14ac:dyDescent="0.2">
      <c r="P1589"/>
    </row>
    <row r="1590" spans="16:16" x14ac:dyDescent="0.2">
      <c r="P1590"/>
    </row>
    <row r="1591" spans="16:16" x14ac:dyDescent="0.2">
      <c r="P1591"/>
    </row>
    <row r="1592" spans="16:16" x14ac:dyDescent="0.2">
      <c r="P1592"/>
    </row>
    <row r="1593" spans="16:16" x14ac:dyDescent="0.2">
      <c r="P1593"/>
    </row>
    <row r="1594" spans="16:16" x14ac:dyDescent="0.2">
      <c r="P1594"/>
    </row>
    <row r="1595" spans="16:16" x14ac:dyDescent="0.2">
      <c r="P1595"/>
    </row>
    <row r="1596" spans="16:16" x14ac:dyDescent="0.2">
      <c r="P1596"/>
    </row>
    <row r="1597" spans="16:16" x14ac:dyDescent="0.2">
      <c r="P1597"/>
    </row>
    <row r="1598" spans="16:16" x14ac:dyDescent="0.2">
      <c r="P1598"/>
    </row>
    <row r="1599" spans="16:16" x14ac:dyDescent="0.2">
      <c r="P1599"/>
    </row>
    <row r="1600" spans="16:16" x14ac:dyDescent="0.2">
      <c r="P1600"/>
    </row>
    <row r="1601" spans="16:16" x14ac:dyDescent="0.2">
      <c r="P1601"/>
    </row>
    <row r="1602" spans="16:16" x14ac:dyDescent="0.2">
      <c r="P1602"/>
    </row>
    <row r="1603" spans="16:16" x14ac:dyDescent="0.2">
      <c r="P1603"/>
    </row>
    <row r="1604" spans="16:16" x14ac:dyDescent="0.2">
      <c r="P1604"/>
    </row>
    <row r="1605" spans="16:16" x14ac:dyDescent="0.2">
      <c r="P1605"/>
    </row>
    <row r="1606" spans="16:16" x14ac:dyDescent="0.2">
      <c r="P1606"/>
    </row>
    <row r="1607" spans="16:16" x14ac:dyDescent="0.2">
      <c r="P1607"/>
    </row>
    <row r="1608" spans="16:16" x14ac:dyDescent="0.2">
      <c r="P1608"/>
    </row>
    <row r="1609" spans="16:16" x14ac:dyDescent="0.2">
      <c r="P1609"/>
    </row>
    <row r="1610" spans="16:16" x14ac:dyDescent="0.2">
      <c r="P1610"/>
    </row>
    <row r="1611" spans="16:16" x14ac:dyDescent="0.2">
      <c r="P1611"/>
    </row>
    <row r="1612" spans="16:16" x14ac:dyDescent="0.2">
      <c r="P1612"/>
    </row>
    <row r="1613" spans="16:16" x14ac:dyDescent="0.2">
      <c r="P1613"/>
    </row>
    <row r="1614" spans="16:16" x14ac:dyDescent="0.2">
      <c r="P1614"/>
    </row>
    <row r="1615" spans="16:16" x14ac:dyDescent="0.2">
      <c r="P1615"/>
    </row>
    <row r="1616" spans="16:16" x14ac:dyDescent="0.2">
      <c r="P1616"/>
    </row>
    <row r="1617" spans="16:16" x14ac:dyDescent="0.2">
      <c r="P1617"/>
    </row>
    <row r="1618" spans="16:16" x14ac:dyDescent="0.2">
      <c r="P1618"/>
    </row>
    <row r="1619" spans="16:16" x14ac:dyDescent="0.2">
      <c r="P1619"/>
    </row>
    <row r="1620" spans="16:16" x14ac:dyDescent="0.2">
      <c r="P1620"/>
    </row>
    <row r="1621" spans="16:16" x14ac:dyDescent="0.2">
      <c r="P1621"/>
    </row>
    <row r="1622" spans="16:16" x14ac:dyDescent="0.2">
      <c r="P1622"/>
    </row>
    <row r="1623" spans="16:16" x14ac:dyDescent="0.2">
      <c r="P1623"/>
    </row>
    <row r="1624" spans="16:16" x14ac:dyDescent="0.2">
      <c r="P1624"/>
    </row>
    <row r="1625" spans="16:16" x14ac:dyDescent="0.2">
      <c r="P1625"/>
    </row>
    <row r="1626" spans="16:16" x14ac:dyDescent="0.2">
      <c r="P1626"/>
    </row>
    <row r="1627" spans="16:16" x14ac:dyDescent="0.2">
      <c r="P1627"/>
    </row>
    <row r="1628" spans="16:16" x14ac:dyDescent="0.2">
      <c r="P1628"/>
    </row>
    <row r="1629" spans="16:16" x14ac:dyDescent="0.2">
      <c r="P1629"/>
    </row>
    <row r="1630" spans="16:16" x14ac:dyDescent="0.2">
      <c r="P1630"/>
    </row>
    <row r="1631" spans="16:16" x14ac:dyDescent="0.2">
      <c r="P1631"/>
    </row>
    <row r="1632" spans="16:16" x14ac:dyDescent="0.2">
      <c r="P1632"/>
    </row>
    <row r="1633" spans="16:16" x14ac:dyDescent="0.2">
      <c r="P1633"/>
    </row>
    <row r="1634" spans="16:16" x14ac:dyDescent="0.2">
      <c r="P1634"/>
    </row>
    <row r="1635" spans="16:16" x14ac:dyDescent="0.2">
      <c r="P1635"/>
    </row>
    <row r="1636" spans="16:16" x14ac:dyDescent="0.2">
      <c r="P1636"/>
    </row>
    <row r="1637" spans="16:16" x14ac:dyDescent="0.2">
      <c r="P1637"/>
    </row>
    <row r="1638" spans="16:16" x14ac:dyDescent="0.2">
      <c r="P1638"/>
    </row>
    <row r="1639" spans="16:16" x14ac:dyDescent="0.2">
      <c r="P1639"/>
    </row>
    <row r="1640" spans="16:16" x14ac:dyDescent="0.2">
      <c r="P1640"/>
    </row>
    <row r="1641" spans="16:16" x14ac:dyDescent="0.2">
      <c r="P1641"/>
    </row>
    <row r="1642" spans="16:16" x14ac:dyDescent="0.2">
      <c r="P1642"/>
    </row>
    <row r="1643" spans="16:16" x14ac:dyDescent="0.2">
      <c r="P1643"/>
    </row>
    <row r="1644" spans="16:16" x14ac:dyDescent="0.2">
      <c r="P1644"/>
    </row>
    <row r="1645" spans="16:16" x14ac:dyDescent="0.2">
      <c r="P1645"/>
    </row>
    <row r="1646" spans="16:16" x14ac:dyDescent="0.2">
      <c r="P1646"/>
    </row>
    <row r="1647" spans="16:16" x14ac:dyDescent="0.2">
      <c r="P1647"/>
    </row>
    <row r="1648" spans="16:16" x14ac:dyDescent="0.2">
      <c r="P1648"/>
    </row>
    <row r="1649" spans="16:16" x14ac:dyDescent="0.2">
      <c r="P1649"/>
    </row>
    <row r="1650" spans="16:16" x14ac:dyDescent="0.2">
      <c r="P1650"/>
    </row>
    <row r="1651" spans="16:16" x14ac:dyDescent="0.2">
      <c r="P1651"/>
    </row>
    <row r="1652" spans="16:16" x14ac:dyDescent="0.2">
      <c r="P1652"/>
    </row>
    <row r="1653" spans="16:16" x14ac:dyDescent="0.2">
      <c r="P1653"/>
    </row>
    <row r="1654" spans="16:16" x14ac:dyDescent="0.2">
      <c r="P1654"/>
    </row>
    <row r="1655" spans="16:16" x14ac:dyDescent="0.2">
      <c r="P1655"/>
    </row>
    <row r="1656" spans="16:16" x14ac:dyDescent="0.2">
      <c r="P1656"/>
    </row>
    <row r="1657" spans="16:16" x14ac:dyDescent="0.2">
      <c r="P1657"/>
    </row>
    <row r="1658" spans="16:16" x14ac:dyDescent="0.2">
      <c r="P1658"/>
    </row>
    <row r="1659" spans="16:16" x14ac:dyDescent="0.2">
      <c r="P1659"/>
    </row>
    <row r="1660" spans="16:16" x14ac:dyDescent="0.2">
      <c r="P1660"/>
    </row>
    <row r="1661" spans="16:16" x14ac:dyDescent="0.2">
      <c r="P1661"/>
    </row>
    <row r="1662" spans="16:16" x14ac:dyDescent="0.2">
      <c r="P1662"/>
    </row>
    <row r="1663" spans="16:16" x14ac:dyDescent="0.2">
      <c r="P1663"/>
    </row>
    <row r="1664" spans="16:16" x14ac:dyDescent="0.2">
      <c r="P1664"/>
    </row>
    <row r="1665" spans="16:16" x14ac:dyDescent="0.2">
      <c r="P1665"/>
    </row>
    <row r="1666" spans="16:16" x14ac:dyDescent="0.2">
      <c r="P1666"/>
    </row>
    <row r="1667" spans="16:16" x14ac:dyDescent="0.2">
      <c r="P1667"/>
    </row>
    <row r="1668" spans="16:16" x14ac:dyDescent="0.2">
      <c r="P1668"/>
    </row>
    <row r="1669" spans="16:16" x14ac:dyDescent="0.2">
      <c r="P1669"/>
    </row>
    <row r="1670" spans="16:16" x14ac:dyDescent="0.2">
      <c r="P1670"/>
    </row>
    <row r="1671" spans="16:16" x14ac:dyDescent="0.2">
      <c r="P1671"/>
    </row>
    <row r="1672" spans="16:16" x14ac:dyDescent="0.2">
      <c r="P1672"/>
    </row>
    <row r="1673" spans="16:16" x14ac:dyDescent="0.2">
      <c r="P1673"/>
    </row>
    <row r="1674" spans="16:16" x14ac:dyDescent="0.2">
      <c r="P1674"/>
    </row>
    <row r="1675" spans="16:16" x14ac:dyDescent="0.2">
      <c r="P1675"/>
    </row>
    <row r="1676" spans="16:16" x14ac:dyDescent="0.2">
      <c r="P1676"/>
    </row>
    <row r="1677" spans="16:16" x14ac:dyDescent="0.2">
      <c r="P1677"/>
    </row>
    <row r="1678" spans="16:16" x14ac:dyDescent="0.2">
      <c r="P1678"/>
    </row>
    <row r="1679" spans="16:16" x14ac:dyDescent="0.2">
      <c r="P1679"/>
    </row>
    <row r="1680" spans="16:16" x14ac:dyDescent="0.2">
      <c r="P1680"/>
    </row>
    <row r="1681" spans="16:16" x14ac:dyDescent="0.2">
      <c r="P1681"/>
    </row>
    <row r="1682" spans="16:16" x14ac:dyDescent="0.2">
      <c r="P1682"/>
    </row>
    <row r="1683" spans="16:16" x14ac:dyDescent="0.2">
      <c r="P1683"/>
    </row>
    <row r="1684" spans="16:16" x14ac:dyDescent="0.2">
      <c r="P1684"/>
    </row>
    <row r="1685" spans="16:16" x14ac:dyDescent="0.2">
      <c r="P1685"/>
    </row>
    <row r="1686" spans="16:16" x14ac:dyDescent="0.2">
      <c r="P1686"/>
    </row>
    <row r="1687" spans="16:16" x14ac:dyDescent="0.2">
      <c r="P1687"/>
    </row>
    <row r="1688" spans="16:16" x14ac:dyDescent="0.2">
      <c r="P1688"/>
    </row>
    <row r="1689" spans="16:16" x14ac:dyDescent="0.2">
      <c r="P1689"/>
    </row>
    <row r="1690" spans="16:16" x14ac:dyDescent="0.2">
      <c r="P1690"/>
    </row>
    <row r="1691" spans="16:16" x14ac:dyDescent="0.2">
      <c r="P1691"/>
    </row>
    <row r="1692" spans="16:16" x14ac:dyDescent="0.2">
      <c r="P1692"/>
    </row>
    <row r="1693" spans="16:16" x14ac:dyDescent="0.2">
      <c r="P1693"/>
    </row>
    <row r="1694" spans="16:16" x14ac:dyDescent="0.2">
      <c r="P1694"/>
    </row>
    <row r="1695" spans="16:16" x14ac:dyDescent="0.2">
      <c r="P1695"/>
    </row>
    <row r="1696" spans="16:16" x14ac:dyDescent="0.2">
      <c r="P1696"/>
    </row>
    <row r="1697" spans="16:16" x14ac:dyDescent="0.2">
      <c r="P1697"/>
    </row>
    <row r="1698" spans="16:16" x14ac:dyDescent="0.2">
      <c r="P1698"/>
    </row>
    <row r="1699" spans="16:16" x14ac:dyDescent="0.2">
      <c r="P1699"/>
    </row>
    <row r="1700" spans="16:16" x14ac:dyDescent="0.2">
      <c r="P1700"/>
    </row>
    <row r="1701" spans="16:16" x14ac:dyDescent="0.2">
      <c r="P1701"/>
    </row>
    <row r="1702" spans="16:16" x14ac:dyDescent="0.2">
      <c r="P1702"/>
    </row>
    <row r="1703" spans="16:16" x14ac:dyDescent="0.2">
      <c r="P1703"/>
    </row>
    <row r="1704" spans="16:16" x14ac:dyDescent="0.2">
      <c r="P1704"/>
    </row>
    <row r="1705" spans="16:16" x14ac:dyDescent="0.2">
      <c r="P1705"/>
    </row>
    <row r="1706" spans="16:16" x14ac:dyDescent="0.2">
      <c r="P1706"/>
    </row>
    <row r="1707" spans="16:16" x14ac:dyDescent="0.2">
      <c r="P1707"/>
    </row>
    <row r="1708" spans="16:16" x14ac:dyDescent="0.2">
      <c r="P1708"/>
    </row>
    <row r="1709" spans="16:16" x14ac:dyDescent="0.2">
      <c r="P1709"/>
    </row>
    <row r="1710" spans="16:16" x14ac:dyDescent="0.2">
      <c r="P1710"/>
    </row>
    <row r="1711" spans="16:16" x14ac:dyDescent="0.2">
      <c r="P1711"/>
    </row>
    <row r="1712" spans="16:16" x14ac:dyDescent="0.2">
      <c r="P1712"/>
    </row>
    <row r="1713" spans="16:16" x14ac:dyDescent="0.2">
      <c r="P1713"/>
    </row>
    <row r="1714" spans="16:16" x14ac:dyDescent="0.2">
      <c r="P1714"/>
    </row>
    <row r="1715" spans="16:16" x14ac:dyDescent="0.2">
      <c r="P1715"/>
    </row>
    <row r="1716" spans="16:16" x14ac:dyDescent="0.2">
      <c r="P1716"/>
    </row>
    <row r="1717" spans="16:16" x14ac:dyDescent="0.2">
      <c r="P1717"/>
    </row>
    <row r="1718" spans="16:16" x14ac:dyDescent="0.2">
      <c r="P1718"/>
    </row>
    <row r="1719" spans="16:16" x14ac:dyDescent="0.2">
      <c r="P1719"/>
    </row>
    <row r="1720" spans="16:16" x14ac:dyDescent="0.2">
      <c r="P1720"/>
    </row>
    <row r="1721" spans="16:16" x14ac:dyDescent="0.2">
      <c r="P1721"/>
    </row>
    <row r="1722" spans="16:16" x14ac:dyDescent="0.2">
      <c r="P1722"/>
    </row>
    <row r="1723" spans="16:16" x14ac:dyDescent="0.2">
      <c r="P1723"/>
    </row>
    <row r="1724" spans="16:16" x14ac:dyDescent="0.2">
      <c r="P1724"/>
    </row>
    <row r="1725" spans="16:16" x14ac:dyDescent="0.2">
      <c r="P1725"/>
    </row>
    <row r="1726" spans="16:16" x14ac:dyDescent="0.2">
      <c r="P1726"/>
    </row>
    <row r="1727" spans="16:16" x14ac:dyDescent="0.2">
      <c r="P1727"/>
    </row>
    <row r="1728" spans="16:16" x14ac:dyDescent="0.2">
      <c r="P1728"/>
    </row>
    <row r="1729" spans="16:16" x14ac:dyDescent="0.2">
      <c r="P1729"/>
    </row>
    <row r="1730" spans="16:16" x14ac:dyDescent="0.2">
      <c r="P1730"/>
    </row>
    <row r="1731" spans="16:16" x14ac:dyDescent="0.2">
      <c r="P1731"/>
    </row>
    <row r="1732" spans="16:16" x14ac:dyDescent="0.2">
      <c r="P1732"/>
    </row>
    <row r="1733" spans="16:16" x14ac:dyDescent="0.2">
      <c r="P1733"/>
    </row>
    <row r="1734" spans="16:16" x14ac:dyDescent="0.2">
      <c r="P1734"/>
    </row>
    <row r="1735" spans="16:16" x14ac:dyDescent="0.2">
      <c r="P1735"/>
    </row>
    <row r="1736" spans="16:16" x14ac:dyDescent="0.2">
      <c r="P1736"/>
    </row>
    <row r="1737" spans="16:16" x14ac:dyDescent="0.2">
      <c r="P1737"/>
    </row>
    <row r="1738" spans="16:16" x14ac:dyDescent="0.2">
      <c r="P1738"/>
    </row>
    <row r="1739" spans="16:16" x14ac:dyDescent="0.2">
      <c r="P1739"/>
    </row>
    <row r="1740" spans="16:16" x14ac:dyDescent="0.2">
      <c r="P1740"/>
    </row>
    <row r="1741" spans="16:16" x14ac:dyDescent="0.2">
      <c r="P1741"/>
    </row>
    <row r="1742" spans="16:16" x14ac:dyDescent="0.2">
      <c r="P1742"/>
    </row>
    <row r="1743" spans="16:16" x14ac:dyDescent="0.2">
      <c r="P1743"/>
    </row>
    <row r="1744" spans="16:16" x14ac:dyDescent="0.2">
      <c r="P1744"/>
    </row>
    <row r="1745" spans="16:16" x14ac:dyDescent="0.2">
      <c r="P1745"/>
    </row>
    <row r="1746" spans="16:16" x14ac:dyDescent="0.2">
      <c r="P1746"/>
    </row>
    <row r="1747" spans="16:16" x14ac:dyDescent="0.2">
      <c r="P1747"/>
    </row>
    <row r="1748" spans="16:16" x14ac:dyDescent="0.2">
      <c r="P1748"/>
    </row>
    <row r="1749" spans="16:16" x14ac:dyDescent="0.2">
      <c r="P1749"/>
    </row>
    <row r="1750" spans="16:16" x14ac:dyDescent="0.2">
      <c r="P1750"/>
    </row>
    <row r="1751" spans="16:16" x14ac:dyDescent="0.2">
      <c r="P1751"/>
    </row>
    <row r="1752" spans="16:16" x14ac:dyDescent="0.2">
      <c r="P1752"/>
    </row>
    <row r="1753" spans="16:16" x14ac:dyDescent="0.2">
      <c r="P1753"/>
    </row>
    <row r="1754" spans="16:16" x14ac:dyDescent="0.2">
      <c r="P1754"/>
    </row>
    <row r="1755" spans="16:16" x14ac:dyDescent="0.2">
      <c r="P1755"/>
    </row>
    <row r="1756" spans="16:16" x14ac:dyDescent="0.2">
      <c r="P1756"/>
    </row>
    <row r="1757" spans="16:16" x14ac:dyDescent="0.2">
      <c r="P1757"/>
    </row>
    <row r="1758" spans="16:16" x14ac:dyDescent="0.2">
      <c r="P1758"/>
    </row>
    <row r="1759" spans="16:16" x14ac:dyDescent="0.2">
      <c r="P1759"/>
    </row>
    <row r="1760" spans="16:16" x14ac:dyDescent="0.2">
      <c r="P1760"/>
    </row>
    <row r="1761" spans="16:16" x14ac:dyDescent="0.2">
      <c r="P1761"/>
    </row>
    <row r="1762" spans="16:16" x14ac:dyDescent="0.2">
      <c r="P1762"/>
    </row>
    <row r="1763" spans="16:16" x14ac:dyDescent="0.2">
      <c r="P1763"/>
    </row>
    <row r="1764" spans="16:16" x14ac:dyDescent="0.2">
      <c r="P1764"/>
    </row>
    <row r="1765" spans="16:16" x14ac:dyDescent="0.2">
      <c r="P1765"/>
    </row>
    <row r="1766" spans="16:16" x14ac:dyDescent="0.2">
      <c r="P1766"/>
    </row>
    <row r="1767" spans="16:16" x14ac:dyDescent="0.2">
      <c r="P1767"/>
    </row>
    <row r="1768" spans="16:16" x14ac:dyDescent="0.2">
      <c r="P1768"/>
    </row>
    <row r="1769" spans="16:16" x14ac:dyDescent="0.2">
      <c r="P1769"/>
    </row>
    <row r="1770" spans="16:16" x14ac:dyDescent="0.2">
      <c r="P1770"/>
    </row>
    <row r="1771" spans="16:16" x14ac:dyDescent="0.2">
      <c r="P1771"/>
    </row>
    <row r="1772" spans="16:16" x14ac:dyDescent="0.2">
      <c r="P1772"/>
    </row>
    <row r="1773" spans="16:16" x14ac:dyDescent="0.2">
      <c r="P1773"/>
    </row>
    <row r="1774" spans="16:16" x14ac:dyDescent="0.2">
      <c r="P1774"/>
    </row>
    <row r="1775" spans="16:16" x14ac:dyDescent="0.2">
      <c r="P1775"/>
    </row>
    <row r="1776" spans="16:16" x14ac:dyDescent="0.2">
      <c r="P1776"/>
    </row>
    <row r="1777" spans="16:16" x14ac:dyDescent="0.2">
      <c r="P1777"/>
    </row>
    <row r="1778" spans="16:16" x14ac:dyDescent="0.2">
      <c r="P1778"/>
    </row>
    <row r="1779" spans="16:16" x14ac:dyDescent="0.2">
      <c r="P1779"/>
    </row>
    <row r="1780" spans="16:16" x14ac:dyDescent="0.2">
      <c r="P1780"/>
    </row>
    <row r="1781" spans="16:16" x14ac:dyDescent="0.2">
      <c r="P1781"/>
    </row>
    <row r="1782" spans="16:16" x14ac:dyDescent="0.2">
      <c r="P1782"/>
    </row>
    <row r="1783" spans="16:16" x14ac:dyDescent="0.2">
      <c r="P1783"/>
    </row>
    <row r="1784" spans="16:16" x14ac:dyDescent="0.2">
      <c r="P1784"/>
    </row>
    <row r="1785" spans="16:16" x14ac:dyDescent="0.2">
      <c r="P1785"/>
    </row>
    <row r="1786" spans="16:16" x14ac:dyDescent="0.2">
      <c r="P1786"/>
    </row>
    <row r="1787" spans="16:16" x14ac:dyDescent="0.2">
      <c r="P1787"/>
    </row>
    <row r="1788" spans="16:16" x14ac:dyDescent="0.2">
      <c r="P1788"/>
    </row>
    <row r="1789" spans="16:16" x14ac:dyDescent="0.2">
      <c r="P1789"/>
    </row>
    <row r="1790" spans="16:16" x14ac:dyDescent="0.2">
      <c r="P1790"/>
    </row>
    <row r="1791" spans="16:16" x14ac:dyDescent="0.2">
      <c r="P1791"/>
    </row>
    <row r="1792" spans="16:16" x14ac:dyDescent="0.2">
      <c r="P1792"/>
    </row>
    <row r="1793" spans="16:16" x14ac:dyDescent="0.2">
      <c r="P1793"/>
    </row>
    <row r="1794" spans="16:16" x14ac:dyDescent="0.2">
      <c r="P1794"/>
    </row>
    <row r="1795" spans="16:16" x14ac:dyDescent="0.2">
      <c r="P1795"/>
    </row>
    <row r="1796" spans="16:16" x14ac:dyDescent="0.2">
      <c r="P1796"/>
    </row>
    <row r="1797" spans="16:16" x14ac:dyDescent="0.2">
      <c r="P1797"/>
    </row>
    <row r="1798" spans="16:16" x14ac:dyDescent="0.2">
      <c r="P1798"/>
    </row>
    <row r="1799" spans="16:16" x14ac:dyDescent="0.2">
      <c r="P1799"/>
    </row>
    <row r="1800" spans="16:16" x14ac:dyDescent="0.2">
      <c r="P1800"/>
    </row>
    <row r="1801" spans="16:16" x14ac:dyDescent="0.2">
      <c r="P1801"/>
    </row>
    <row r="1802" spans="16:16" x14ac:dyDescent="0.2">
      <c r="P1802"/>
    </row>
    <row r="1803" spans="16:16" x14ac:dyDescent="0.2">
      <c r="P1803"/>
    </row>
    <row r="1804" spans="16:16" x14ac:dyDescent="0.2">
      <c r="P1804"/>
    </row>
    <row r="1805" spans="16:16" x14ac:dyDescent="0.2">
      <c r="P1805"/>
    </row>
    <row r="1806" spans="16:16" x14ac:dyDescent="0.2">
      <c r="P1806"/>
    </row>
    <row r="1807" spans="16:16" x14ac:dyDescent="0.2">
      <c r="P1807"/>
    </row>
    <row r="1808" spans="16:16" x14ac:dyDescent="0.2">
      <c r="P1808"/>
    </row>
    <row r="1809" spans="16:16" x14ac:dyDescent="0.2">
      <c r="P1809"/>
    </row>
    <row r="1810" spans="16:16" x14ac:dyDescent="0.2">
      <c r="P1810"/>
    </row>
    <row r="1811" spans="16:16" x14ac:dyDescent="0.2">
      <c r="P1811"/>
    </row>
    <row r="1812" spans="16:16" x14ac:dyDescent="0.2">
      <c r="P1812"/>
    </row>
    <row r="1813" spans="16:16" x14ac:dyDescent="0.2">
      <c r="P1813"/>
    </row>
    <row r="1814" spans="16:16" x14ac:dyDescent="0.2">
      <c r="P1814"/>
    </row>
    <row r="1815" spans="16:16" x14ac:dyDescent="0.2">
      <c r="P1815"/>
    </row>
    <row r="1816" spans="16:16" x14ac:dyDescent="0.2">
      <c r="P1816"/>
    </row>
    <row r="1817" spans="16:16" x14ac:dyDescent="0.2">
      <c r="P1817"/>
    </row>
    <row r="1818" spans="16:16" x14ac:dyDescent="0.2">
      <c r="P1818"/>
    </row>
    <row r="1819" spans="16:16" x14ac:dyDescent="0.2">
      <c r="P1819"/>
    </row>
    <row r="1820" spans="16:16" x14ac:dyDescent="0.2">
      <c r="P1820"/>
    </row>
    <row r="1821" spans="16:16" x14ac:dyDescent="0.2">
      <c r="P1821"/>
    </row>
    <row r="1822" spans="16:16" x14ac:dyDescent="0.2">
      <c r="P1822"/>
    </row>
    <row r="1823" spans="16:16" x14ac:dyDescent="0.2">
      <c r="P1823"/>
    </row>
    <row r="1824" spans="16:16" x14ac:dyDescent="0.2">
      <c r="P1824"/>
    </row>
    <row r="1825" spans="16:16" x14ac:dyDescent="0.2">
      <c r="P1825"/>
    </row>
    <row r="1826" spans="16:16" x14ac:dyDescent="0.2">
      <c r="P1826"/>
    </row>
    <row r="1827" spans="16:16" x14ac:dyDescent="0.2">
      <c r="P1827"/>
    </row>
    <row r="1828" spans="16:16" x14ac:dyDescent="0.2">
      <c r="P1828"/>
    </row>
    <row r="1829" spans="16:16" x14ac:dyDescent="0.2">
      <c r="P1829"/>
    </row>
    <row r="1830" spans="16:16" x14ac:dyDescent="0.2">
      <c r="P1830"/>
    </row>
    <row r="1831" spans="16:16" x14ac:dyDescent="0.2">
      <c r="P1831"/>
    </row>
    <row r="1832" spans="16:16" x14ac:dyDescent="0.2">
      <c r="P1832"/>
    </row>
    <row r="1833" spans="16:16" x14ac:dyDescent="0.2">
      <c r="P1833"/>
    </row>
    <row r="1834" spans="16:16" x14ac:dyDescent="0.2">
      <c r="P1834"/>
    </row>
    <row r="1835" spans="16:16" x14ac:dyDescent="0.2">
      <c r="P1835"/>
    </row>
    <row r="1836" spans="16:16" x14ac:dyDescent="0.2">
      <c r="P1836"/>
    </row>
    <row r="1837" spans="16:16" x14ac:dyDescent="0.2">
      <c r="P1837"/>
    </row>
    <row r="1838" spans="16:16" x14ac:dyDescent="0.2">
      <c r="P1838"/>
    </row>
    <row r="1839" spans="16:16" x14ac:dyDescent="0.2">
      <c r="P1839"/>
    </row>
    <row r="1840" spans="16:16" x14ac:dyDescent="0.2">
      <c r="P1840"/>
    </row>
    <row r="1841" spans="16:16" x14ac:dyDescent="0.2">
      <c r="P1841"/>
    </row>
    <row r="1842" spans="16:16" x14ac:dyDescent="0.2">
      <c r="P1842"/>
    </row>
    <row r="1843" spans="16:16" x14ac:dyDescent="0.2">
      <c r="P1843"/>
    </row>
    <row r="1844" spans="16:16" x14ac:dyDescent="0.2">
      <c r="P1844"/>
    </row>
    <row r="1845" spans="16:16" x14ac:dyDescent="0.2">
      <c r="P1845"/>
    </row>
    <row r="1846" spans="16:16" x14ac:dyDescent="0.2">
      <c r="P1846"/>
    </row>
    <row r="1847" spans="16:16" x14ac:dyDescent="0.2">
      <c r="P1847"/>
    </row>
    <row r="1848" spans="16:16" x14ac:dyDescent="0.2">
      <c r="P1848"/>
    </row>
    <row r="1849" spans="16:16" x14ac:dyDescent="0.2">
      <c r="P1849"/>
    </row>
    <row r="1850" spans="16:16" x14ac:dyDescent="0.2">
      <c r="P1850"/>
    </row>
    <row r="1851" spans="16:16" x14ac:dyDescent="0.2">
      <c r="P1851"/>
    </row>
    <row r="1852" spans="16:16" x14ac:dyDescent="0.2">
      <c r="P1852"/>
    </row>
    <row r="1853" spans="16:16" x14ac:dyDescent="0.2">
      <c r="P1853"/>
    </row>
    <row r="1854" spans="16:16" x14ac:dyDescent="0.2">
      <c r="P1854"/>
    </row>
    <row r="1855" spans="16:16" x14ac:dyDescent="0.2">
      <c r="P1855"/>
    </row>
    <row r="1856" spans="16:16" x14ac:dyDescent="0.2">
      <c r="P1856"/>
    </row>
    <row r="1857" spans="16:16" x14ac:dyDescent="0.2">
      <c r="P1857"/>
    </row>
    <row r="1858" spans="16:16" x14ac:dyDescent="0.2">
      <c r="P1858"/>
    </row>
    <row r="1859" spans="16:16" x14ac:dyDescent="0.2">
      <c r="P1859"/>
    </row>
    <row r="1860" spans="16:16" x14ac:dyDescent="0.2">
      <c r="P1860"/>
    </row>
    <row r="1861" spans="16:16" x14ac:dyDescent="0.2">
      <c r="P1861"/>
    </row>
    <row r="1862" spans="16:16" x14ac:dyDescent="0.2">
      <c r="P1862"/>
    </row>
    <row r="1863" spans="16:16" x14ac:dyDescent="0.2">
      <c r="P1863"/>
    </row>
    <row r="1864" spans="16:16" x14ac:dyDescent="0.2">
      <c r="P1864"/>
    </row>
    <row r="1865" spans="16:16" x14ac:dyDescent="0.2">
      <c r="P1865"/>
    </row>
    <row r="1866" spans="16:16" x14ac:dyDescent="0.2">
      <c r="P1866"/>
    </row>
    <row r="1867" spans="16:16" x14ac:dyDescent="0.2">
      <c r="P1867"/>
    </row>
    <row r="1868" spans="16:16" x14ac:dyDescent="0.2">
      <c r="P1868"/>
    </row>
    <row r="1869" spans="16:16" x14ac:dyDescent="0.2">
      <c r="P1869"/>
    </row>
    <row r="1870" spans="16:16" x14ac:dyDescent="0.2">
      <c r="P1870"/>
    </row>
    <row r="1871" spans="16:16" x14ac:dyDescent="0.2">
      <c r="P1871"/>
    </row>
    <row r="1872" spans="16:16" x14ac:dyDescent="0.2">
      <c r="P1872"/>
    </row>
    <row r="1873" spans="16:16" x14ac:dyDescent="0.2">
      <c r="P1873"/>
    </row>
    <row r="1874" spans="16:16" x14ac:dyDescent="0.2">
      <c r="P1874"/>
    </row>
    <row r="1875" spans="16:16" x14ac:dyDescent="0.2">
      <c r="P1875"/>
    </row>
    <row r="1876" spans="16:16" x14ac:dyDescent="0.2">
      <c r="P1876"/>
    </row>
    <row r="1877" spans="16:16" x14ac:dyDescent="0.2">
      <c r="P1877"/>
    </row>
    <row r="1878" spans="16:16" x14ac:dyDescent="0.2">
      <c r="P1878"/>
    </row>
    <row r="1879" spans="16:16" x14ac:dyDescent="0.2">
      <c r="P1879"/>
    </row>
    <row r="1880" spans="16:16" x14ac:dyDescent="0.2">
      <c r="P1880"/>
    </row>
    <row r="1881" spans="16:16" x14ac:dyDescent="0.2">
      <c r="P1881"/>
    </row>
    <row r="1882" spans="16:16" x14ac:dyDescent="0.2">
      <c r="P1882"/>
    </row>
    <row r="1883" spans="16:16" x14ac:dyDescent="0.2">
      <c r="P1883"/>
    </row>
    <row r="1884" spans="16:16" x14ac:dyDescent="0.2">
      <c r="P1884"/>
    </row>
    <row r="1885" spans="16:16" x14ac:dyDescent="0.2">
      <c r="P1885"/>
    </row>
    <row r="1886" spans="16:16" x14ac:dyDescent="0.2">
      <c r="P1886"/>
    </row>
    <row r="1887" spans="16:16" x14ac:dyDescent="0.2">
      <c r="P1887"/>
    </row>
    <row r="1888" spans="16:16" x14ac:dyDescent="0.2">
      <c r="P1888"/>
    </row>
    <row r="1889" spans="16:16" x14ac:dyDescent="0.2">
      <c r="P1889"/>
    </row>
    <row r="1890" spans="16:16" x14ac:dyDescent="0.2">
      <c r="P1890"/>
    </row>
    <row r="1891" spans="16:16" x14ac:dyDescent="0.2">
      <c r="P1891"/>
    </row>
    <row r="1892" spans="16:16" x14ac:dyDescent="0.2">
      <c r="P1892"/>
    </row>
    <row r="1893" spans="16:16" x14ac:dyDescent="0.2">
      <c r="P1893"/>
    </row>
    <row r="1894" spans="16:16" x14ac:dyDescent="0.2">
      <c r="P1894"/>
    </row>
    <row r="1895" spans="16:16" x14ac:dyDescent="0.2">
      <c r="P1895"/>
    </row>
    <row r="1896" spans="16:16" x14ac:dyDescent="0.2">
      <c r="P1896"/>
    </row>
    <row r="1897" spans="16:16" x14ac:dyDescent="0.2">
      <c r="P1897"/>
    </row>
    <row r="1898" spans="16:16" x14ac:dyDescent="0.2">
      <c r="P1898"/>
    </row>
    <row r="1899" spans="16:16" x14ac:dyDescent="0.2">
      <c r="P1899"/>
    </row>
    <row r="1900" spans="16:16" x14ac:dyDescent="0.2">
      <c r="P1900"/>
    </row>
    <row r="1901" spans="16:16" x14ac:dyDescent="0.2">
      <c r="P1901"/>
    </row>
    <row r="1902" spans="16:16" x14ac:dyDescent="0.2">
      <c r="P1902"/>
    </row>
    <row r="1903" spans="16:16" x14ac:dyDescent="0.2">
      <c r="P1903"/>
    </row>
    <row r="1904" spans="16:16" x14ac:dyDescent="0.2">
      <c r="P1904"/>
    </row>
    <row r="1905" spans="16:16" x14ac:dyDescent="0.2">
      <c r="P1905"/>
    </row>
    <row r="1906" spans="16:16" x14ac:dyDescent="0.2">
      <c r="P1906"/>
    </row>
    <row r="1907" spans="16:16" x14ac:dyDescent="0.2">
      <c r="P1907"/>
    </row>
    <row r="1908" spans="16:16" x14ac:dyDescent="0.2">
      <c r="P1908"/>
    </row>
    <row r="1909" spans="16:16" x14ac:dyDescent="0.2">
      <c r="P1909"/>
    </row>
    <row r="1910" spans="16:16" x14ac:dyDescent="0.2">
      <c r="P1910"/>
    </row>
    <row r="1911" spans="16:16" x14ac:dyDescent="0.2">
      <c r="P1911"/>
    </row>
    <row r="1912" spans="16:16" x14ac:dyDescent="0.2">
      <c r="P1912"/>
    </row>
    <row r="1913" spans="16:16" x14ac:dyDescent="0.2">
      <c r="P1913"/>
    </row>
    <row r="1914" spans="16:16" x14ac:dyDescent="0.2">
      <c r="P1914"/>
    </row>
    <row r="1915" spans="16:16" x14ac:dyDescent="0.2">
      <c r="P1915"/>
    </row>
    <row r="1916" spans="16:16" x14ac:dyDescent="0.2">
      <c r="P1916"/>
    </row>
    <row r="1917" spans="16:16" x14ac:dyDescent="0.2">
      <c r="P1917"/>
    </row>
    <row r="1918" spans="16:16" x14ac:dyDescent="0.2">
      <c r="P1918"/>
    </row>
    <row r="1919" spans="16:16" x14ac:dyDescent="0.2">
      <c r="P1919"/>
    </row>
    <row r="1920" spans="16:16" x14ac:dyDescent="0.2">
      <c r="P1920"/>
    </row>
    <row r="1921" spans="16:16" x14ac:dyDescent="0.2">
      <c r="P1921"/>
    </row>
    <row r="1922" spans="16:16" x14ac:dyDescent="0.2">
      <c r="P1922"/>
    </row>
    <row r="1923" spans="16:16" x14ac:dyDescent="0.2">
      <c r="P1923"/>
    </row>
    <row r="1924" spans="16:16" x14ac:dyDescent="0.2">
      <c r="P1924"/>
    </row>
    <row r="1925" spans="16:16" x14ac:dyDescent="0.2">
      <c r="P1925"/>
    </row>
    <row r="1926" spans="16:16" x14ac:dyDescent="0.2">
      <c r="P1926"/>
    </row>
    <row r="1927" spans="16:16" x14ac:dyDescent="0.2">
      <c r="P1927"/>
    </row>
    <row r="1928" spans="16:16" x14ac:dyDescent="0.2">
      <c r="P1928"/>
    </row>
    <row r="1929" spans="16:16" x14ac:dyDescent="0.2">
      <c r="P1929"/>
    </row>
    <row r="1930" spans="16:16" x14ac:dyDescent="0.2">
      <c r="P1930"/>
    </row>
    <row r="1931" spans="16:16" x14ac:dyDescent="0.2">
      <c r="P1931"/>
    </row>
    <row r="1932" spans="16:16" x14ac:dyDescent="0.2">
      <c r="P1932"/>
    </row>
    <row r="1933" spans="16:16" x14ac:dyDescent="0.2">
      <c r="P1933"/>
    </row>
    <row r="1934" spans="16:16" x14ac:dyDescent="0.2">
      <c r="P1934"/>
    </row>
    <row r="1935" spans="16:16" x14ac:dyDescent="0.2">
      <c r="P1935"/>
    </row>
    <row r="1936" spans="16:16" x14ac:dyDescent="0.2">
      <c r="P1936"/>
    </row>
    <row r="1937" spans="16:16" x14ac:dyDescent="0.2">
      <c r="P1937"/>
    </row>
    <row r="1938" spans="16:16" x14ac:dyDescent="0.2">
      <c r="P1938"/>
    </row>
    <row r="1939" spans="16:16" x14ac:dyDescent="0.2">
      <c r="P1939"/>
    </row>
    <row r="1940" spans="16:16" x14ac:dyDescent="0.2">
      <c r="P1940"/>
    </row>
    <row r="1941" spans="16:16" x14ac:dyDescent="0.2">
      <c r="P1941"/>
    </row>
    <row r="1942" spans="16:16" x14ac:dyDescent="0.2">
      <c r="P1942"/>
    </row>
    <row r="1943" spans="16:16" x14ac:dyDescent="0.2">
      <c r="P1943"/>
    </row>
    <row r="1944" spans="16:16" x14ac:dyDescent="0.2">
      <c r="P1944"/>
    </row>
    <row r="1945" spans="16:16" x14ac:dyDescent="0.2">
      <c r="P1945"/>
    </row>
    <row r="1946" spans="16:16" x14ac:dyDescent="0.2">
      <c r="P1946"/>
    </row>
    <row r="1947" spans="16:16" x14ac:dyDescent="0.2">
      <c r="P1947"/>
    </row>
    <row r="1948" spans="16:16" x14ac:dyDescent="0.2">
      <c r="P1948"/>
    </row>
    <row r="1949" spans="16:16" x14ac:dyDescent="0.2">
      <c r="P1949"/>
    </row>
    <row r="1950" spans="16:16" x14ac:dyDescent="0.2">
      <c r="P1950"/>
    </row>
    <row r="1951" spans="16:16" x14ac:dyDescent="0.2">
      <c r="P1951"/>
    </row>
    <row r="1952" spans="16:16" x14ac:dyDescent="0.2">
      <c r="P1952"/>
    </row>
    <row r="1953" spans="16:16" x14ac:dyDescent="0.2">
      <c r="P1953"/>
    </row>
    <row r="1954" spans="16:16" x14ac:dyDescent="0.2">
      <c r="P1954"/>
    </row>
    <row r="1955" spans="16:16" x14ac:dyDescent="0.2">
      <c r="P1955"/>
    </row>
    <row r="1956" spans="16:16" x14ac:dyDescent="0.2">
      <c r="P1956"/>
    </row>
    <row r="1957" spans="16:16" x14ac:dyDescent="0.2">
      <c r="P1957"/>
    </row>
    <row r="1958" spans="16:16" x14ac:dyDescent="0.2">
      <c r="P1958"/>
    </row>
    <row r="1959" spans="16:16" x14ac:dyDescent="0.2">
      <c r="P1959"/>
    </row>
    <row r="1960" spans="16:16" x14ac:dyDescent="0.2">
      <c r="P1960"/>
    </row>
    <row r="1961" spans="16:16" x14ac:dyDescent="0.2">
      <c r="P1961"/>
    </row>
    <row r="1962" spans="16:16" x14ac:dyDescent="0.2">
      <c r="P1962"/>
    </row>
    <row r="1963" spans="16:16" x14ac:dyDescent="0.2">
      <c r="P1963"/>
    </row>
    <row r="1964" spans="16:16" x14ac:dyDescent="0.2">
      <c r="P1964"/>
    </row>
    <row r="1965" spans="16:16" x14ac:dyDescent="0.2">
      <c r="P1965"/>
    </row>
    <row r="1966" spans="16:16" x14ac:dyDescent="0.2">
      <c r="P1966"/>
    </row>
    <row r="1967" spans="16:16" x14ac:dyDescent="0.2">
      <c r="P1967"/>
    </row>
    <row r="1968" spans="16:16" x14ac:dyDescent="0.2">
      <c r="P1968"/>
    </row>
    <row r="1969" spans="16:16" x14ac:dyDescent="0.2">
      <c r="P1969"/>
    </row>
    <row r="1970" spans="16:16" x14ac:dyDescent="0.2">
      <c r="P1970"/>
    </row>
    <row r="1971" spans="16:16" x14ac:dyDescent="0.2">
      <c r="P1971"/>
    </row>
    <row r="1972" spans="16:16" x14ac:dyDescent="0.2">
      <c r="P1972"/>
    </row>
    <row r="1973" spans="16:16" x14ac:dyDescent="0.2">
      <c r="P1973"/>
    </row>
    <row r="1974" spans="16:16" x14ac:dyDescent="0.2">
      <c r="P1974"/>
    </row>
    <row r="1975" spans="16:16" x14ac:dyDescent="0.2">
      <c r="P1975"/>
    </row>
    <row r="1976" spans="16:16" x14ac:dyDescent="0.2">
      <c r="P1976"/>
    </row>
    <row r="1977" spans="16:16" x14ac:dyDescent="0.2">
      <c r="P1977"/>
    </row>
    <row r="1978" spans="16:16" x14ac:dyDescent="0.2">
      <c r="P1978"/>
    </row>
    <row r="1979" spans="16:16" x14ac:dyDescent="0.2">
      <c r="P1979"/>
    </row>
    <row r="1980" spans="16:16" x14ac:dyDescent="0.2">
      <c r="P1980"/>
    </row>
    <row r="1981" spans="16:16" x14ac:dyDescent="0.2">
      <c r="P1981"/>
    </row>
    <row r="1982" spans="16:16" x14ac:dyDescent="0.2">
      <c r="P1982"/>
    </row>
    <row r="1983" spans="16:16" x14ac:dyDescent="0.2">
      <c r="P1983"/>
    </row>
    <row r="1984" spans="16:16" x14ac:dyDescent="0.2">
      <c r="P1984"/>
    </row>
    <row r="1985" spans="16:16" x14ac:dyDescent="0.2">
      <c r="P1985"/>
    </row>
    <row r="1986" spans="16:16" x14ac:dyDescent="0.2">
      <c r="P1986"/>
    </row>
    <row r="1987" spans="16:16" x14ac:dyDescent="0.2">
      <c r="P1987"/>
    </row>
    <row r="1988" spans="16:16" x14ac:dyDescent="0.2">
      <c r="P1988"/>
    </row>
    <row r="1989" spans="16:16" x14ac:dyDescent="0.2">
      <c r="P1989"/>
    </row>
    <row r="1990" spans="16:16" x14ac:dyDescent="0.2">
      <c r="P1990"/>
    </row>
    <row r="1991" spans="16:16" x14ac:dyDescent="0.2">
      <c r="P1991"/>
    </row>
    <row r="1992" spans="16:16" x14ac:dyDescent="0.2">
      <c r="P1992"/>
    </row>
    <row r="1993" spans="16:16" x14ac:dyDescent="0.2">
      <c r="P1993"/>
    </row>
    <row r="1994" spans="16:16" x14ac:dyDescent="0.2">
      <c r="P1994"/>
    </row>
    <row r="1995" spans="16:16" x14ac:dyDescent="0.2">
      <c r="P1995"/>
    </row>
    <row r="1996" spans="16:16" x14ac:dyDescent="0.2">
      <c r="P1996"/>
    </row>
    <row r="1997" spans="16:16" x14ac:dyDescent="0.2">
      <c r="P1997"/>
    </row>
    <row r="1998" spans="16:16" x14ac:dyDescent="0.2">
      <c r="P1998"/>
    </row>
    <row r="1999" spans="16:16" x14ac:dyDescent="0.2">
      <c r="P1999"/>
    </row>
    <row r="2000" spans="16:16" x14ac:dyDescent="0.2">
      <c r="P2000"/>
    </row>
    <row r="2001" spans="16:16" x14ac:dyDescent="0.2">
      <c r="P2001"/>
    </row>
    <row r="2002" spans="16:16" x14ac:dyDescent="0.2">
      <c r="P2002"/>
    </row>
    <row r="2003" spans="16:16" x14ac:dyDescent="0.2">
      <c r="P2003"/>
    </row>
    <row r="2004" spans="16:16" x14ac:dyDescent="0.2">
      <c r="P2004"/>
    </row>
    <row r="2005" spans="16:16" x14ac:dyDescent="0.2">
      <c r="P2005"/>
    </row>
    <row r="2006" spans="16:16" x14ac:dyDescent="0.2">
      <c r="P2006"/>
    </row>
    <row r="2007" spans="16:16" x14ac:dyDescent="0.2">
      <c r="P2007"/>
    </row>
    <row r="2008" spans="16:16" x14ac:dyDescent="0.2">
      <c r="P2008"/>
    </row>
    <row r="2009" spans="16:16" x14ac:dyDescent="0.2">
      <c r="P2009"/>
    </row>
    <row r="2010" spans="16:16" x14ac:dyDescent="0.2">
      <c r="P2010"/>
    </row>
    <row r="2011" spans="16:16" x14ac:dyDescent="0.2">
      <c r="P2011"/>
    </row>
    <row r="2012" spans="16:16" x14ac:dyDescent="0.2">
      <c r="P2012"/>
    </row>
    <row r="2013" spans="16:16" x14ac:dyDescent="0.2">
      <c r="P2013"/>
    </row>
    <row r="2014" spans="16:16" x14ac:dyDescent="0.2">
      <c r="P2014"/>
    </row>
    <row r="2015" spans="16:16" x14ac:dyDescent="0.2">
      <c r="P2015"/>
    </row>
    <row r="2016" spans="16:16" x14ac:dyDescent="0.2">
      <c r="P2016"/>
    </row>
    <row r="2017" spans="16:16" x14ac:dyDescent="0.2">
      <c r="P2017"/>
    </row>
    <row r="2018" spans="16:16" x14ac:dyDescent="0.2">
      <c r="P2018"/>
    </row>
    <row r="2019" spans="16:16" x14ac:dyDescent="0.2">
      <c r="P2019"/>
    </row>
    <row r="2020" spans="16:16" x14ac:dyDescent="0.2">
      <c r="P2020"/>
    </row>
    <row r="2021" spans="16:16" x14ac:dyDescent="0.2">
      <c r="P2021"/>
    </row>
    <row r="2022" spans="16:16" x14ac:dyDescent="0.2">
      <c r="P2022"/>
    </row>
    <row r="2023" spans="16:16" x14ac:dyDescent="0.2">
      <c r="P2023"/>
    </row>
    <row r="2024" spans="16:16" x14ac:dyDescent="0.2">
      <c r="P2024"/>
    </row>
    <row r="2025" spans="16:16" x14ac:dyDescent="0.2">
      <c r="P2025"/>
    </row>
    <row r="2026" spans="16:16" x14ac:dyDescent="0.2">
      <c r="P2026"/>
    </row>
    <row r="2027" spans="16:16" x14ac:dyDescent="0.2">
      <c r="P2027"/>
    </row>
    <row r="2028" spans="16:16" x14ac:dyDescent="0.2">
      <c r="P2028"/>
    </row>
    <row r="2029" spans="16:16" x14ac:dyDescent="0.2">
      <c r="P2029"/>
    </row>
    <row r="2030" spans="16:16" x14ac:dyDescent="0.2">
      <c r="P2030"/>
    </row>
    <row r="2031" spans="16:16" x14ac:dyDescent="0.2">
      <c r="P2031"/>
    </row>
    <row r="2032" spans="16:16" x14ac:dyDescent="0.2">
      <c r="P2032"/>
    </row>
    <row r="2033" spans="16:16" x14ac:dyDescent="0.2">
      <c r="P2033"/>
    </row>
    <row r="2034" spans="16:16" x14ac:dyDescent="0.2">
      <c r="P2034"/>
    </row>
    <row r="2035" spans="16:16" x14ac:dyDescent="0.2">
      <c r="P2035"/>
    </row>
    <row r="2036" spans="16:16" x14ac:dyDescent="0.2">
      <c r="P2036"/>
    </row>
    <row r="2037" spans="16:16" x14ac:dyDescent="0.2">
      <c r="P2037"/>
    </row>
    <row r="2038" spans="16:16" x14ac:dyDescent="0.2">
      <c r="P2038"/>
    </row>
    <row r="2039" spans="16:16" x14ac:dyDescent="0.2">
      <c r="P2039"/>
    </row>
    <row r="2040" spans="16:16" x14ac:dyDescent="0.2">
      <c r="P2040"/>
    </row>
    <row r="2041" spans="16:16" x14ac:dyDescent="0.2">
      <c r="P2041"/>
    </row>
    <row r="2042" spans="16:16" x14ac:dyDescent="0.2">
      <c r="P2042"/>
    </row>
    <row r="2043" spans="16:16" x14ac:dyDescent="0.2">
      <c r="P2043"/>
    </row>
    <row r="2044" spans="16:16" x14ac:dyDescent="0.2">
      <c r="P2044"/>
    </row>
    <row r="2045" spans="16:16" x14ac:dyDescent="0.2">
      <c r="P2045"/>
    </row>
    <row r="2046" spans="16:16" x14ac:dyDescent="0.2">
      <c r="P2046"/>
    </row>
    <row r="2047" spans="16:16" x14ac:dyDescent="0.2">
      <c r="P2047"/>
    </row>
    <row r="2048" spans="16:16" x14ac:dyDescent="0.2">
      <c r="P2048"/>
    </row>
    <row r="2049" spans="16:16" x14ac:dyDescent="0.2">
      <c r="P2049"/>
    </row>
    <row r="2050" spans="16:16" x14ac:dyDescent="0.2">
      <c r="P2050"/>
    </row>
    <row r="2051" spans="16:16" x14ac:dyDescent="0.2">
      <c r="P2051"/>
    </row>
    <row r="2052" spans="16:16" x14ac:dyDescent="0.2">
      <c r="P2052"/>
    </row>
    <row r="2053" spans="16:16" x14ac:dyDescent="0.2">
      <c r="P2053"/>
    </row>
    <row r="2054" spans="16:16" x14ac:dyDescent="0.2">
      <c r="P2054"/>
    </row>
    <row r="2055" spans="16:16" x14ac:dyDescent="0.2">
      <c r="P2055"/>
    </row>
    <row r="2056" spans="16:16" x14ac:dyDescent="0.2">
      <c r="P2056"/>
    </row>
    <row r="2057" spans="16:16" x14ac:dyDescent="0.2">
      <c r="P2057"/>
    </row>
    <row r="2058" spans="16:16" x14ac:dyDescent="0.2">
      <c r="P2058"/>
    </row>
    <row r="2059" spans="16:16" x14ac:dyDescent="0.2">
      <c r="P2059"/>
    </row>
    <row r="2060" spans="16:16" x14ac:dyDescent="0.2">
      <c r="P2060"/>
    </row>
    <row r="2061" spans="16:16" x14ac:dyDescent="0.2">
      <c r="P2061"/>
    </row>
    <row r="2062" spans="16:16" x14ac:dyDescent="0.2">
      <c r="P2062"/>
    </row>
    <row r="2063" spans="16:16" x14ac:dyDescent="0.2">
      <c r="P2063"/>
    </row>
    <row r="2064" spans="16:16" x14ac:dyDescent="0.2">
      <c r="P2064"/>
    </row>
    <row r="2065" spans="16:16" x14ac:dyDescent="0.2">
      <c r="P2065"/>
    </row>
    <row r="2066" spans="16:16" x14ac:dyDescent="0.2">
      <c r="P2066"/>
    </row>
    <row r="2067" spans="16:16" x14ac:dyDescent="0.2">
      <c r="P2067"/>
    </row>
    <row r="2068" spans="16:16" x14ac:dyDescent="0.2">
      <c r="P2068"/>
    </row>
    <row r="2069" spans="16:16" x14ac:dyDescent="0.2">
      <c r="P2069"/>
    </row>
    <row r="2070" spans="16:16" x14ac:dyDescent="0.2">
      <c r="P2070"/>
    </row>
    <row r="2071" spans="16:16" x14ac:dyDescent="0.2">
      <c r="P2071"/>
    </row>
    <row r="2072" spans="16:16" x14ac:dyDescent="0.2">
      <c r="P2072"/>
    </row>
    <row r="2073" spans="16:16" x14ac:dyDescent="0.2">
      <c r="P2073"/>
    </row>
    <row r="2074" spans="16:16" x14ac:dyDescent="0.2">
      <c r="P2074"/>
    </row>
    <row r="2075" spans="16:16" x14ac:dyDescent="0.2">
      <c r="P2075"/>
    </row>
    <row r="2076" spans="16:16" x14ac:dyDescent="0.2">
      <c r="P2076"/>
    </row>
    <row r="2077" spans="16:16" x14ac:dyDescent="0.2">
      <c r="P2077"/>
    </row>
    <row r="2078" spans="16:16" x14ac:dyDescent="0.2">
      <c r="P2078"/>
    </row>
    <row r="2079" spans="16:16" x14ac:dyDescent="0.2">
      <c r="P2079"/>
    </row>
    <row r="2080" spans="16:16" x14ac:dyDescent="0.2">
      <c r="P2080"/>
    </row>
    <row r="2081" spans="16:16" x14ac:dyDescent="0.2">
      <c r="P2081"/>
    </row>
    <row r="2082" spans="16:16" x14ac:dyDescent="0.2">
      <c r="P2082"/>
    </row>
    <row r="2083" spans="16:16" x14ac:dyDescent="0.2">
      <c r="P2083"/>
    </row>
    <row r="2084" spans="16:16" x14ac:dyDescent="0.2">
      <c r="P2084"/>
    </row>
    <row r="2085" spans="16:16" x14ac:dyDescent="0.2">
      <c r="P2085"/>
    </row>
    <row r="2086" spans="16:16" x14ac:dyDescent="0.2">
      <c r="P2086"/>
    </row>
    <row r="2087" spans="16:16" x14ac:dyDescent="0.2">
      <c r="P2087"/>
    </row>
    <row r="2088" spans="16:16" x14ac:dyDescent="0.2">
      <c r="P2088"/>
    </row>
    <row r="2089" spans="16:16" x14ac:dyDescent="0.2">
      <c r="P2089"/>
    </row>
    <row r="2090" spans="16:16" x14ac:dyDescent="0.2">
      <c r="P2090"/>
    </row>
    <row r="2091" spans="16:16" x14ac:dyDescent="0.2">
      <c r="P2091"/>
    </row>
    <row r="2092" spans="16:16" x14ac:dyDescent="0.2">
      <c r="P2092"/>
    </row>
    <row r="2093" spans="16:16" x14ac:dyDescent="0.2">
      <c r="P2093"/>
    </row>
    <row r="2094" spans="16:16" x14ac:dyDescent="0.2">
      <c r="P2094"/>
    </row>
    <row r="2095" spans="16:16" x14ac:dyDescent="0.2">
      <c r="P2095"/>
    </row>
    <row r="2096" spans="16:16" x14ac:dyDescent="0.2">
      <c r="P2096"/>
    </row>
    <row r="2097" spans="16:16" x14ac:dyDescent="0.2">
      <c r="P2097"/>
    </row>
    <row r="2098" spans="16:16" x14ac:dyDescent="0.2">
      <c r="P2098"/>
    </row>
    <row r="2099" spans="16:16" x14ac:dyDescent="0.2">
      <c r="P2099"/>
    </row>
    <row r="2100" spans="16:16" x14ac:dyDescent="0.2">
      <c r="P2100"/>
    </row>
    <row r="2101" spans="16:16" x14ac:dyDescent="0.2">
      <c r="P2101"/>
    </row>
    <row r="2102" spans="16:16" x14ac:dyDescent="0.2">
      <c r="P2102"/>
    </row>
    <row r="2103" spans="16:16" x14ac:dyDescent="0.2">
      <c r="P2103"/>
    </row>
    <row r="2104" spans="16:16" x14ac:dyDescent="0.2">
      <c r="P2104"/>
    </row>
    <row r="2105" spans="16:16" x14ac:dyDescent="0.2">
      <c r="P2105"/>
    </row>
    <row r="2106" spans="16:16" x14ac:dyDescent="0.2">
      <c r="P2106"/>
    </row>
    <row r="2107" spans="16:16" x14ac:dyDescent="0.2">
      <c r="P2107"/>
    </row>
    <row r="2108" spans="16:16" x14ac:dyDescent="0.2">
      <c r="P2108"/>
    </row>
    <row r="2109" spans="16:16" x14ac:dyDescent="0.2">
      <c r="P2109"/>
    </row>
    <row r="2110" spans="16:16" x14ac:dyDescent="0.2">
      <c r="P2110"/>
    </row>
    <row r="2111" spans="16:16" x14ac:dyDescent="0.2">
      <c r="P2111"/>
    </row>
    <row r="2112" spans="16:16" x14ac:dyDescent="0.2">
      <c r="P2112"/>
    </row>
    <row r="2113" spans="16:16" x14ac:dyDescent="0.2">
      <c r="P2113"/>
    </row>
    <row r="2114" spans="16:16" x14ac:dyDescent="0.2">
      <c r="P2114"/>
    </row>
    <row r="2115" spans="16:16" x14ac:dyDescent="0.2">
      <c r="P2115"/>
    </row>
    <row r="2116" spans="16:16" x14ac:dyDescent="0.2">
      <c r="P2116"/>
    </row>
    <row r="2117" spans="16:16" x14ac:dyDescent="0.2">
      <c r="P2117"/>
    </row>
    <row r="2118" spans="16:16" x14ac:dyDescent="0.2">
      <c r="P2118"/>
    </row>
    <row r="2119" spans="16:16" x14ac:dyDescent="0.2">
      <c r="P2119"/>
    </row>
    <row r="2120" spans="16:16" x14ac:dyDescent="0.2">
      <c r="P2120"/>
    </row>
    <row r="2121" spans="16:16" x14ac:dyDescent="0.2">
      <c r="P2121"/>
    </row>
    <row r="2122" spans="16:16" x14ac:dyDescent="0.2">
      <c r="P2122"/>
    </row>
    <row r="2123" spans="16:16" x14ac:dyDescent="0.2">
      <c r="P2123"/>
    </row>
    <row r="2124" spans="16:16" x14ac:dyDescent="0.2">
      <c r="P2124"/>
    </row>
    <row r="2125" spans="16:16" x14ac:dyDescent="0.2">
      <c r="P2125"/>
    </row>
    <row r="2126" spans="16:16" x14ac:dyDescent="0.2">
      <c r="P2126"/>
    </row>
    <row r="2127" spans="16:16" x14ac:dyDescent="0.2">
      <c r="P2127"/>
    </row>
    <row r="2128" spans="16:16" x14ac:dyDescent="0.2">
      <c r="P2128"/>
    </row>
    <row r="2129" spans="16:16" x14ac:dyDescent="0.2">
      <c r="P2129"/>
    </row>
    <row r="2130" spans="16:16" x14ac:dyDescent="0.2">
      <c r="P2130"/>
    </row>
    <row r="2131" spans="16:16" x14ac:dyDescent="0.2">
      <c r="P2131"/>
    </row>
    <row r="2132" spans="16:16" x14ac:dyDescent="0.2">
      <c r="P2132"/>
    </row>
    <row r="2133" spans="16:16" x14ac:dyDescent="0.2">
      <c r="P2133"/>
    </row>
    <row r="2134" spans="16:16" x14ac:dyDescent="0.2">
      <c r="P2134"/>
    </row>
    <row r="2135" spans="16:16" x14ac:dyDescent="0.2">
      <c r="P2135"/>
    </row>
    <row r="2136" spans="16:16" x14ac:dyDescent="0.2">
      <c r="P2136"/>
    </row>
    <row r="2137" spans="16:16" x14ac:dyDescent="0.2">
      <c r="P2137"/>
    </row>
    <row r="2138" spans="16:16" x14ac:dyDescent="0.2">
      <c r="P2138"/>
    </row>
    <row r="2139" spans="16:16" x14ac:dyDescent="0.2">
      <c r="P2139"/>
    </row>
    <row r="2140" spans="16:16" x14ac:dyDescent="0.2">
      <c r="P2140"/>
    </row>
    <row r="2141" spans="16:16" x14ac:dyDescent="0.2">
      <c r="P2141"/>
    </row>
    <row r="2142" spans="16:16" x14ac:dyDescent="0.2">
      <c r="P2142"/>
    </row>
    <row r="2143" spans="16:16" x14ac:dyDescent="0.2">
      <c r="P2143"/>
    </row>
    <row r="2144" spans="16:16" x14ac:dyDescent="0.2">
      <c r="P2144"/>
    </row>
    <row r="2145" spans="16:16" x14ac:dyDescent="0.2">
      <c r="P2145"/>
    </row>
    <row r="2146" spans="16:16" x14ac:dyDescent="0.2">
      <c r="P2146"/>
    </row>
    <row r="2147" spans="16:16" x14ac:dyDescent="0.2">
      <c r="P2147"/>
    </row>
    <row r="2148" spans="16:16" x14ac:dyDescent="0.2">
      <c r="P2148"/>
    </row>
    <row r="2149" spans="16:16" x14ac:dyDescent="0.2">
      <c r="P2149"/>
    </row>
    <row r="2150" spans="16:16" x14ac:dyDescent="0.2">
      <c r="P2150"/>
    </row>
    <row r="2151" spans="16:16" x14ac:dyDescent="0.2">
      <c r="P2151"/>
    </row>
    <row r="2152" spans="16:16" x14ac:dyDescent="0.2">
      <c r="P2152"/>
    </row>
    <row r="2153" spans="16:16" x14ac:dyDescent="0.2">
      <c r="P2153"/>
    </row>
    <row r="2154" spans="16:16" x14ac:dyDescent="0.2">
      <c r="P2154"/>
    </row>
    <row r="2155" spans="16:16" x14ac:dyDescent="0.2">
      <c r="P2155"/>
    </row>
    <row r="2156" spans="16:16" x14ac:dyDescent="0.2">
      <c r="P2156"/>
    </row>
    <row r="2157" spans="16:16" x14ac:dyDescent="0.2">
      <c r="P2157"/>
    </row>
    <row r="2158" spans="16:16" x14ac:dyDescent="0.2">
      <c r="P2158"/>
    </row>
    <row r="2159" spans="16:16" x14ac:dyDescent="0.2">
      <c r="P2159"/>
    </row>
    <row r="2160" spans="16:16" x14ac:dyDescent="0.2">
      <c r="P2160"/>
    </row>
    <row r="2161" spans="16:16" x14ac:dyDescent="0.2">
      <c r="P2161"/>
    </row>
    <row r="2162" spans="16:16" x14ac:dyDescent="0.2">
      <c r="P2162"/>
    </row>
    <row r="2163" spans="16:16" x14ac:dyDescent="0.2">
      <c r="P2163"/>
    </row>
    <row r="2164" spans="16:16" x14ac:dyDescent="0.2">
      <c r="P2164"/>
    </row>
    <row r="2165" spans="16:16" x14ac:dyDescent="0.2">
      <c r="P2165"/>
    </row>
    <row r="2166" spans="16:16" x14ac:dyDescent="0.2">
      <c r="P2166"/>
    </row>
    <row r="2167" spans="16:16" x14ac:dyDescent="0.2">
      <c r="P2167"/>
    </row>
    <row r="2168" spans="16:16" x14ac:dyDescent="0.2">
      <c r="P2168"/>
    </row>
    <row r="2169" spans="16:16" x14ac:dyDescent="0.2">
      <c r="P2169"/>
    </row>
    <row r="2170" spans="16:16" x14ac:dyDescent="0.2">
      <c r="P2170"/>
    </row>
    <row r="2171" spans="16:16" x14ac:dyDescent="0.2">
      <c r="P2171"/>
    </row>
    <row r="2172" spans="16:16" x14ac:dyDescent="0.2">
      <c r="P2172"/>
    </row>
    <row r="2173" spans="16:16" x14ac:dyDescent="0.2">
      <c r="P2173"/>
    </row>
    <row r="2174" spans="16:16" x14ac:dyDescent="0.2">
      <c r="P2174"/>
    </row>
    <row r="2175" spans="16:16" x14ac:dyDescent="0.2">
      <c r="P2175"/>
    </row>
    <row r="2176" spans="16:16" x14ac:dyDescent="0.2">
      <c r="P2176"/>
    </row>
    <row r="2177" spans="16:16" x14ac:dyDescent="0.2">
      <c r="P2177"/>
    </row>
    <row r="2178" spans="16:16" x14ac:dyDescent="0.2">
      <c r="P2178"/>
    </row>
    <row r="2179" spans="16:16" x14ac:dyDescent="0.2">
      <c r="P2179"/>
    </row>
    <row r="2180" spans="16:16" x14ac:dyDescent="0.2">
      <c r="P2180"/>
    </row>
    <row r="2181" spans="16:16" x14ac:dyDescent="0.2">
      <c r="P2181"/>
    </row>
    <row r="2182" spans="16:16" x14ac:dyDescent="0.2">
      <c r="P2182"/>
    </row>
    <row r="2183" spans="16:16" x14ac:dyDescent="0.2">
      <c r="P2183"/>
    </row>
    <row r="2184" spans="16:16" x14ac:dyDescent="0.2">
      <c r="P2184"/>
    </row>
    <row r="2185" spans="16:16" x14ac:dyDescent="0.2">
      <c r="P2185"/>
    </row>
    <row r="2186" spans="16:16" x14ac:dyDescent="0.2">
      <c r="P2186"/>
    </row>
    <row r="2187" spans="16:16" x14ac:dyDescent="0.2">
      <c r="P2187"/>
    </row>
    <row r="2188" spans="16:16" x14ac:dyDescent="0.2">
      <c r="P2188"/>
    </row>
    <row r="2189" spans="16:16" x14ac:dyDescent="0.2">
      <c r="P2189"/>
    </row>
    <row r="2190" spans="16:16" x14ac:dyDescent="0.2">
      <c r="P2190"/>
    </row>
    <row r="2191" spans="16:16" x14ac:dyDescent="0.2">
      <c r="P2191"/>
    </row>
    <row r="2192" spans="16:16" x14ac:dyDescent="0.2">
      <c r="P2192"/>
    </row>
    <row r="2193" spans="16:16" x14ac:dyDescent="0.2">
      <c r="P2193"/>
    </row>
    <row r="2194" spans="16:16" x14ac:dyDescent="0.2">
      <c r="P2194"/>
    </row>
    <row r="2195" spans="16:16" x14ac:dyDescent="0.2">
      <c r="P2195"/>
    </row>
    <row r="2196" spans="16:16" x14ac:dyDescent="0.2">
      <c r="P2196"/>
    </row>
    <row r="2197" spans="16:16" x14ac:dyDescent="0.2">
      <c r="P2197"/>
    </row>
    <row r="2198" spans="16:16" x14ac:dyDescent="0.2">
      <c r="P2198"/>
    </row>
    <row r="2199" spans="16:16" x14ac:dyDescent="0.2">
      <c r="P2199"/>
    </row>
    <row r="2200" spans="16:16" x14ac:dyDescent="0.2">
      <c r="P2200"/>
    </row>
    <row r="2201" spans="16:16" x14ac:dyDescent="0.2">
      <c r="P2201"/>
    </row>
    <row r="2202" spans="16:16" x14ac:dyDescent="0.2">
      <c r="P2202"/>
    </row>
    <row r="2203" spans="16:16" x14ac:dyDescent="0.2">
      <c r="P2203"/>
    </row>
    <row r="2204" spans="16:16" x14ac:dyDescent="0.2">
      <c r="P2204"/>
    </row>
    <row r="2205" spans="16:16" x14ac:dyDescent="0.2">
      <c r="P2205"/>
    </row>
    <row r="2206" spans="16:16" x14ac:dyDescent="0.2">
      <c r="P2206"/>
    </row>
    <row r="2207" spans="16:16" x14ac:dyDescent="0.2">
      <c r="P2207"/>
    </row>
    <row r="2208" spans="16:16" x14ac:dyDescent="0.2">
      <c r="P2208"/>
    </row>
    <row r="2209" spans="16:16" x14ac:dyDescent="0.2">
      <c r="P2209"/>
    </row>
    <row r="2210" spans="16:16" x14ac:dyDescent="0.2">
      <c r="P2210"/>
    </row>
    <row r="2211" spans="16:16" x14ac:dyDescent="0.2">
      <c r="P2211"/>
    </row>
    <row r="2212" spans="16:16" x14ac:dyDescent="0.2">
      <c r="P2212"/>
    </row>
    <row r="2213" spans="16:16" x14ac:dyDescent="0.2">
      <c r="P2213"/>
    </row>
    <row r="2214" spans="16:16" x14ac:dyDescent="0.2">
      <c r="P2214"/>
    </row>
    <row r="2215" spans="16:16" x14ac:dyDescent="0.2">
      <c r="P2215"/>
    </row>
    <row r="2216" spans="16:16" x14ac:dyDescent="0.2">
      <c r="P2216"/>
    </row>
    <row r="2217" spans="16:16" x14ac:dyDescent="0.2">
      <c r="P2217"/>
    </row>
    <row r="2218" spans="16:16" x14ac:dyDescent="0.2">
      <c r="P2218"/>
    </row>
    <row r="2219" spans="16:16" x14ac:dyDescent="0.2">
      <c r="P2219"/>
    </row>
    <row r="2220" spans="16:16" x14ac:dyDescent="0.2">
      <c r="P2220"/>
    </row>
    <row r="2221" spans="16:16" x14ac:dyDescent="0.2">
      <c r="P2221"/>
    </row>
    <row r="2222" spans="16:16" x14ac:dyDescent="0.2">
      <c r="P2222"/>
    </row>
    <row r="2223" spans="16:16" x14ac:dyDescent="0.2">
      <c r="P2223"/>
    </row>
    <row r="2224" spans="16:16" x14ac:dyDescent="0.2">
      <c r="P2224"/>
    </row>
    <row r="2225" spans="16:16" x14ac:dyDescent="0.2">
      <c r="P2225"/>
    </row>
    <row r="2226" spans="16:16" x14ac:dyDescent="0.2">
      <c r="P2226"/>
    </row>
    <row r="2227" spans="16:16" x14ac:dyDescent="0.2">
      <c r="P2227"/>
    </row>
    <row r="2228" spans="16:16" x14ac:dyDescent="0.2">
      <c r="P2228"/>
    </row>
    <row r="2229" spans="16:16" x14ac:dyDescent="0.2">
      <c r="P2229"/>
    </row>
    <row r="2230" spans="16:16" x14ac:dyDescent="0.2">
      <c r="P2230"/>
    </row>
    <row r="2231" spans="16:16" x14ac:dyDescent="0.2">
      <c r="P2231"/>
    </row>
    <row r="2232" spans="16:16" x14ac:dyDescent="0.2">
      <c r="P2232"/>
    </row>
    <row r="2233" spans="16:16" x14ac:dyDescent="0.2">
      <c r="P2233"/>
    </row>
    <row r="2234" spans="16:16" x14ac:dyDescent="0.2">
      <c r="P2234"/>
    </row>
    <row r="2235" spans="16:16" x14ac:dyDescent="0.2">
      <c r="P2235"/>
    </row>
    <row r="2236" spans="16:16" x14ac:dyDescent="0.2">
      <c r="P2236"/>
    </row>
    <row r="2237" spans="16:16" x14ac:dyDescent="0.2">
      <c r="P2237"/>
    </row>
    <row r="2238" spans="16:16" x14ac:dyDescent="0.2">
      <c r="P2238"/>
    </row>
    <row r="2239" spans="16:16" x14ac:dyDescent="0.2">
      <c r="P2239"/>
    </row>
    <row r="2240" spans="16:16" x14ac:dyDescent="0.2">
      <c r="P2240"/>
    </row>
    <row r="2241" spans="16:16" x14ac:dyDescent="0.2">
      <c r="P2241"/>
    </row>
    <row r="2242" spans="16:16" x14ac:dyDescent="0.2">
      <c r="P2242"/>
    </row>
    <row r="2243" spans="16:16" x14ac:dyDescent="0.2">
      <c r="P2243"/>
    </row>
    <row r="2244" spans="16:16" x14ac:dyDescent="0.2">
      <c r="P2244"/>
    </row>
    <row r="2245" spans="16:16" x14ac:dyDescent="0.2">
      <c r="P2245"/>
    </row>
    <row r="2246" spans="16:16" x14ac:dyDescent="0.2">
      <c r="P2246"/>
    </row>
    <row r="2247" spans="16:16" x14ac:dyDescent="0.2">
      <c r="P2247"/>
    </row>
    <row r="2248" spans="16:16" x14ac:dyDescent="0.2">
      <c r="P2248"/>
    </row>
    <row r="2249" spans="16:16" x14ac:dyDescent="0.2">
      <c r="P2249"/>
    </row>
    <row r="2250" spans="16:16" x14ac:dyDescent="0.2">
      <c r="P2250"/>
    </row>
    <row r="2251" spans="16:16" x14ac:dyDescent="0.2">
      <c r="P2251"/>
    </row>
    <row r="2252" spans="16:16" x14ac:dyDescent="0.2">
      <c r="P2252"/>
    </row>
    <row r="2253" spans="16:16" x14ac:dyDescent="0.2">
      <c r="P2253"/>
    </row>
    <row r="2254" spans="16:16" x14ac:dyDescent="0.2">
      <c r="P2254"/>
    </row>
    <row r="2255" spans="16:16" x14ac:dyDescent="0.2">
      <c r="P2255"/>
    </row>
    <row r="2256" spans="16:16" x14ac:dyDescent="0.2">
      <c r="P2256"/>
    </row>
    <row r="2257" spans="16:16" x14ac:dyDescent="0.2">
      <c r="P2257"/>
    </row>
    <row r="2258" spans="16:16" x14ac:dyDescent="0.2">
      <c r="P2258"/>
    </row>
    <row r="2259" spans="16:16" x14ac:dyDescent="0.2">
      <c r="P2259"/>
    </row>
    <row r="2260" spans="16:16" x14ac:dyDescent="0.2">
      <c r="P2260"/>
    </row>
    <row r="2261" spans="16:16" x14ac:dyDescent="0.2">
      <c r="P2261"/>
    </row>
    <row r="2262" spans="16:16" x14ac:dyDescent="0.2">
      <c r="P2262"/>
    </row>
    <row r="2263" spans="16:16" x14ac:dyDescent="0.2">
      <c r="P2263"/>
    </row>
    <row r="2264" spans="16:16" x14ac:dyDescent="0.2">
      <c r="P2264"/>
    </row>
    <row r="2265" spans="16:16" x14ac:dyDescent="0.2">
      <c r="P2265"/>
    </row>
    <row r="2266" spans="16:16" x14ac:dyDescent="0.2">
      <c r="P2266"/>
    </row>
    <row r="2267" spans="16:16" x14ac:dyDescent="0.2">
      <c r="P2267"/>
    </row>
    <row r="2268" spans="16:16" x14ac:dyDescent="0.2">
      <c r="P2268"/>
    </row>
    <row r="2269" spans="16:16" x14ac:dyDescent="0.2">
      <c r="P2269"/>
    </row>
    <row r="2270" spans="16:16" x14ac:dyDescent="0.2">
      <c r="P2270"/>
    </row>
    <row r="2271" spans="16:16" x14ac:dyDescent="0.2">
      <c r="P2271"/>
    </row>
    <row r="2272" spans="16:16" x14ac:dyDescent="0.2">
      <c r="P2272"/>
    </row>
    <row r="2273" spans="16:16" x14ac:dyDescent="0.2">
      <c r="P2273"/>
    </row>
    <row r="2274" spans="16:16" x14ac:dyDescent="0.2">
      <c r="P2274"/>
    </row>
    <row r="2275" spans="16:16" x14ac:dyDescent="0.2">
      <c r="P2275"/>
    </row>
    <row r="2276" spans="16:16" x14ac:dyDescent="0.2">
      <c r="P2276"/>
    </row>
    <row r="2277" spans="16:16" x14ac:dyDescent="0.2">
      <c r="P2277"/>
    </row>
    <row r="2278" spans="16:16" x14ac:dyDescent="0.2">
      <c r="P2278"/>
    </row>
    <row r="2279" spans="16:16" x14ac:dyDescent="0.2">
      <c r="P2279"/>
    </row>
    <row r="2280" spans="16:16" x14ac:dyDescent="0.2">
      <c r="P2280"/>
    </row>
    <row r="2281" spans="16:16" x14ac:dyDescent="0.2">
      <c r="P2281"/>
    </row>
    <row r="2282" spans="16:16" x14ac:dyDescent="0.2">
      <c r="P2282"/>
    </row>
    <row r="2283" spans="16:16" x14ac:dyDescent="0.2">
      <c r="P2283"/>
    </row>
    <row r="2284" spans="16:16" x14ac:dyDescent="0.2">
      <c r="P2284"/>
    </row>
    <row r="2285" spans="16:16" x14ac:dyDescent="0.2">
      <c r="P2285"/>
    </row>
    <row r="2286" spans="16:16" x14ac:dyDescent="0.2">
      <c r="P2286"/>
    </row>
    <row r="2287" spans="16:16" x14ac:dyDescent="0.2">
      <c r="P2287"/>
    </row>
    <row r="2288" spans="16:16" x14ac:dyDescent="0.2">
      <c r="P2288"/>
    </row>
    <row r="2289" spans="16:16" x14ac:dyDescent="0.2">
      <c r="P2289"/>
    </row>
    <row r="2290" spans="16:16" x14ac:dyDescent="0.2">
      <c r="P2290"/>
    </row>
    <row r="2291" spans="16:16" x14ac:dyDescent="0.2">
      <c r="P2291"/>
    </row>
    <row r="2292" spans="16:16" x14ac:dyDescent="0.2">
      <c r="P2292"/>
    </row>
    <row r="2293" spans="16:16" x14ac:dyDescent="0.2">
      <c r="P2293"/>
    </row>
    <row r="2294" spans="16:16" x14ac:dyDescent="0.2">
      <c r="P2294"/>
    </row>
    <row r="2295" spans="16:16" x14ac:dyDescent="0.2">
      <c r="P2295"/>
    </row>
    <row r="2296" spans="16:16" x14ac:dyDescent="0.2">
      <c r="P2296"/>
    </row>
    <row r="2297" spans="16:16" x14ac:dyDescent="0.2">
      <c r="P2297"/>
    </row>
    <row r="2298" spans="16:16" x14ac:dyDescent="0.2">
      <c r="P2298"/>
    </row>
    <row r="2299" spans="16:16" x14ac:dyDescent="0.2">
      <c r="P2299"/>
    </row>
    <row r="2300" spans="16:16" x14ac:dyDescent="0.2">
      <c r="P2300"/>
    </row>
    <row r="2301" spans="16:16" x14ac:dyDescent="0.2">
      <c r="P2301"/>
    </row>
    <row r="2302" spans="16:16" x14ac:dyDescent="0.2">
      <c r="P2302"/>
    </row>
    <row r="2303" spans="16:16" x14ac:dyDescent="0.2">
      <c r="P2303"/>
    </row>
    <row r="2304" spans="16:16" x14ac:dyDescent="0.2">
      <c r="P2304"/>
    </row>
    <row r="2305" spans="16:16" x14ac:dyDescent="0.2">
      <c r="P2305"/>
    </row>
    <row r="2306" spans="16:16" x14ac:dyDescent="0.2">
      <c r="P2306"/>
    </row>
    <row r="2307" spans="16:16" x14ac:dyDescent="0.2">
      <c r="P2307"/>
    </row>
    <row r="2308" spans="16:16" x14ac:dyDescent="0.2">
      <c r="P2308"/>
    </row>
    <row r="2309" spans="16:16" x14ac:dyDescent="0.2">
      <c r="P2309"/>
    </row>
    <row r="2310" spans="16:16" x14ac:dyDescent="0.2">
      <c r="P2310"/>
    </row>
    <row r="2311" spans="16:16" x14ac:dyDescent="0.2">
      <c r="P2311"/>
    </row>
    <row r="2312" spans="16:16" x14ac:dyDescent="0.2">
      <c r="P2312"/>
    </row>
    <row r="2313" spans="16:16" x14ac:dyDescent="0.2">
      <c r="P2313"/>
    </row>
    <row r="2314" spans="16:16" x14ac:dyDescent="0.2">
      <c r="P2314"/>
    </row>
    <row r="2315" spans="16:16" x14ac:dyDescent="0.2">
      <c r="P2315"/>
    </row>
    <row r="2316" spans="16:16" x14ac:dyDescent="0.2">
      <c r="P2316"/>
    </row>
    <row r="2317" spans="16:16" x14ac:dyDescent="0.2">
      <c r="P2317"/>
    </row>
    <row r="2318" spans="16:16" x14ac:dyDescent="0.2">
      <c r="P2318"/>
    </row>
    <row r="2319" spans="16:16" x14ac:dyDescent="0.2">
      <c r="P2319"/>
    </row>
    <row r="2320" spans="16:16" x14ac:dyDescent="0.2">
      <c r="P2320"/>
    </row>
    <row r="2321" spans="16:16" x14ac:dyDescent="0.2">
      <c r="P2321"/>
    </row>
    <row r="2322" spans="16:16" x14ac:dyDescent="0.2">
      <c r="P2322"/>
    </row>
    <row r="2323" spans="16:16" x14ac:dyDescent="0.2">
      <c r="P2323"/>
    </row>
    <row r="2324" spans="16:16" x14ac:dyDescent="0.2">
      <c r="P2324"/>
    </row>
    <row r="2325" spans="16:16" x14ac:dyDescent="0.2">
      <c r="P2325"/>
    </row>
    <row r="2326" spans="16:16" x14ac:dyDescent="0.2">
      <c r="P2326"/>
    </row>
    <row r="2327" spans="16:16" x14ac:dyDescent="0.2">
      <c r="P2327"/>
    </row>
    <row r="2328" spans="16:16" x14ac:dyDescent="0.2">
      <c r="P2328"/>
    </row>
    <row r="2329" spans="16:16" x14ac:dyDescent="0.2">
      <c r="P2329"/>
    </row>
    <row r="2330" spans="16:16" x14ac:dyDescent="0.2">
      <c r="P2330"/>
    </row>
    <row r="2331" spans="16:16" x14ac:dyDescent="0.2">
      <c r="P2331"/>
    </row>
    <row r="2332" spans="16:16" x14ac:dyDescent="0.2">
      <c r="P2332"/>
    </row>
    <row r="2333" spans="16:16" x14ac:dyDescent="0.2">
      <c r="P2333"/>
    </row>
    <row r="2334" spans="16:16" x14ac:dyDescent="0.2">
      <c r="P2334"/>
    </row>
    <row r="2335" spans="16:16" x14ac:dyDescent="0.2">
      <c r="P2335"/>
    </row>
    <row r="2336" spans="16:16" x14ac:dyDescent="0.2">
      <c r="P2336"/>
    </row>
    <row r="2337" spans="16:16" x14ac:dyDescent="0.2">
      <c r="P2337"/>
    </row>
    <row r="2338" spans="16:16" x14ac:dyDescent="0.2">
      <c r="P2338"/>
    </row>
    <row r="2339" spans="16:16" x14ac:dyDescent="0.2">
      <c r="P2339"/>
    </row>
    <row r="2340" spans="16:16" x14ac:dyDescent="0.2">
      <c r="P2340"/>
    </row>
    <row r="2341" spans="16:16" x14ac:dyDescent="0.2">
      <c r="P2341"/>
    </row>
    <row r="2342" spans="16:16" x14ac:dyDescent="0.2">
      <c r="P2342"/>
    </row>
    <row r="2343" spans="16:16" x14ac:dyDescent="0.2">
      <c r="P2343"/>
    </row>
    <row r="2344" spans="16:16" x14ac:dyDescent="0.2">
      <c r="P2344"/>
    </row>
    <row r="2345" spans="16:16" x14ac:dyDescent="0.2">
      <c r="P2345"/>
    </row>
    <row r="2346" spans="16:16" x14ac:dyDescent="0.2">
      <c r="P2346"/>
    </row>
    <row r="2347" spans="16:16" x14ac:dyDescent="0.2">
      <c r="P2347"/>
    </row>
    <row r="2348" spans="16:16" x14ac:dyDescent="0.2">
      <c r="P2348"/>
    </row>
    <row r="2349" spans="16:16" x14ac:dyDescent="0.2">
      <c r="P2349"/>
    </row>
    <row r="2350" spans="16:16" x14ac:dyDescent="0.2">
      <c r="P2350"/>
    </row>
    <row r="2351" spans="16:16" x14ac:dyDescent="0.2">
      <c r="P2351"/>
    </row>
    <row r="2352" spans="16:16" x14ac:dyDescent="0.2">
      <c r="P2352"/>
    </row>
    <row r="2353" spans="16:16" x14ac:dyDescent="0.2">
      <c r="P2353"/>
    </row>
    <row r="2354" spans="16:16" x14ac:dyDescent="0.2">
      <c r="P2354"/>
    </row>
    <row r="2355" spans="16:16" x14ac:dyDescent="0.2">
      <c r="P2355"/>
    </row>
    <row r="2356" spans="16:16" x14ac:dyDescent="0.2">
      <c r="P2356"/>
    </row>
    <row r="2357" spans="16:16" x14ac:dyDescent="0.2">
      <c r="P2357"/>
    </row>
    <row r="2358" spans="16:16" x14ac:dyDescent="0.2">
      <c r="P2358"/>
    </row>
    <row r="2359" spans="16:16" x14ac:dyDescent="0.2">
      <c r="P2359"/>
    </row>
    <row r="2360" spans="16:16" x14ac:dyDescent="0.2">
      <c r="P2360"/>
    </row>
    <row r="2361" spans="16:16" x14ac:dyDescent="0.2">
      <c r="P2361"/>
    </row>
    <row r="2362" spans="16:16" x14ac:dyDescent="0.2">
      <c r="P2362"/>
    </row>
    <row r="2363" spans="16:16" x14ac:dyDescent="0.2">
      <c r="P2363"/>
    </row>
    <row r="2364" spans="16:16" x14ac:dyDescent="0.2">
      <c r="P2364"/>
    </row>
    <row r="2365" spans="16:16" x14ac:dyDescent="0.2">
      <c r="P2365"/>
    </row>
    <row r="2366" spans="16:16" x14ac:dyDescent="0.2">
      <c r="P2366"/>
    </row>
    <row r="2367" spans="16:16" x14ac:dyDescent="0.2">
      <c r="P2367"/>
    </row>
    <row r="2368" spans="16:16" x14ac:dyDescent="0.2">
      <c r="P2368"/>
    </row>
    <row r="2369" spans="16:16" x14ac:dyDescent="0.2">
      <c r="P2369"/>
    </row>
    <row r="2370" spans="16:16" x14ac:dyDescent="0.2">
      <c r="P2370"/>
    </row>
    <row r="2371" spans="16:16" x14ac:dyDescent="0.2">
      <c r="P2371"/>
    </row>
    <row r="2372" spans="16:16" x14ac:dyDescent="0.2">
      <c r="P2372"/>
    </row>
    <row r="2373" spans="16:16" x14ac:dyDescent="0.2">
      <c r="P2373"/>
    </row>
    <row r="2374" spans="16:16" x14ac:dyDescent="0.2">
      <c r="P2374"/>
    </row>
    <row r="2375" spans="16:16" x14ac:dyDescent="0.2">
      <c r="P2375"/>
    </row>
    <row r="2376" spans="16:16" x14ac:dyDescent="0.2">
      <c r="P2376"/>
    </row>
    <row r="2377" spans="16:16" x14ac:dyDescent="0.2">
      <c r="P2377"/>
    </row>
    <row r="2378" spans="16:16" x14ac:dyDescent="0.2">
      <c r="P2378"/>
    </row>
    <row r="2379" spans="16:16" x14ac:dyDescent="0.2">
      <c r="P2379"/>
    </row>
    <row r="2380" spans="16:16" x14ac:dyDescent="0.2">
      <c r="P2380"/>
    </row>
    <row r="2381" spans="16:16" x14ac:dyDescent="0.2">
      <c r="P2381"/>
    </row>
    <row r="2382" spans="16:16" x14ac:dyDescent="0.2">
      <c r="P2382"/>
    </row>
    <row r="2383" spans="16:16" x14ac:dyDescent="0.2">
      <c r="P2383"/>
    </row>
    <row r="2384" spans="16:16" x14ac:dyDescent="0.2">
      <c r="P2384"/>
    </row>
    <row r="2385" spans="16:16" x14ac:dyDescent="0.2">
      <c r="P2385"/>
    </row>
    <row r="2386" spans="16:16" x14ac:dyDescent="0.2">
      <c r="P2386"/>
    </row>
    <row r="2387" spans="16:16" x14ac:dyDescent="0.2">
      <c r="P2387"/>
    </row>
    <row r="2388" spans="16:16" x14ac:dyDescent="0.2">
      <c r="P2388"/>
    </row>
    <row r="2389" spans="16:16" x14ac:dyDescent="0.2">
      <c r="P2389"/>
    </row>
    <row r="2390" spans="16:16" x14ac:dyDescent="0.2">
      <c r="P2390"/>
    </row>
    <row r="2391" spans="16:16" x14ac:dyDescent="0.2">
      <c r="P2391"/>
    </row>
    <row r="2392" spans="16:16" x14ac:dyDescent="0.2">
      <c r="P2392"/>
    </row>
    <row r="2393" spans="16:16" x14ac:dyDescent="0.2">
      <c r="P2393"/>
    </row>
    <row r="2394" spans="16:16" x14ac:dyDescent="0.2">
      <c r="P2394"/>
    </row>
    <row r="2395" spans="16:16" x14ac:dyDescent="0.2">
      <c r="P2395"/>
    </row>
    <row r="2396" spans="16:16" x14ac:dyDescent="0.2">
      <c r="P2396"/>
    </row>
    <row r="2397" spans="16:16" x14ac:dyDescent="0.2">
      <c r="P2397"/>
    </row>
    <row r="2398" spans="16:16" x14ac:dyDescent="0.2">
      <c r="P2398"/>
    </row>
    <row r="2399" spans="16:16" x14ac:dyDescent="0.2">
      <c r="P2399"/>
    </row>
    <row r="2400" spans="16:16" x14ac:dyDescent="0.2">
      <c r="P2400"/>
    </row>
    <row r="2401" spans="16:16" x14ac:dyDescent="0.2">
      <c r="P2401"/>
    </row>
    <row r="2402" spans="16:16" x14ac:dyDescent="0.2">
      <c r="P2402"/>
    </row>
    <row r="2403" spans="16:16" x14ac:dyDescent="0.2">
      <c r="P2403"/>
    </row>
    <row r="2404" spans="16:16" x14ac:dyDescent="0.2">
      <c r="P2404"/>
    </row>
    <row r="2405" spans="16:16" x14ac:dyDescent="0.2">
      <c r="P2405"/>
    </row>
    <row r="2406" spans="16:16" x14ac:dyDescent="0.2">
      <c r="P2406"/>
    </row>
    <row r="2407" spans="16:16" x14ac:dyDescent="0.2">
      <c r="P2407"/>
    </row>
    <row r="2408" spans="16:16" x14ac:dyDescent="0.2">
      <c r="P2408"/>
    </row>
    <row r="2409" spans="16:16" x14ac:dyDescent="0.2">
      <c r="P2409"/>
    </row>
    <row r="2410" spans="16:16" x14ac:dyDescent="0.2">
      <c r="P2410"/>
    </row>
    <row r="2411" spans="16:16" x14ac:dyDescent="0.2">
      <c r="P2411"/>
    </row>
    <row r="2412" spans="16:16" x14ac:dyDescent="0.2">
      <c r="P2412"/>
    </row>
    <row r="2413" spans="16:16" x14ac:dyDescent="0.2">
      <c r="P2413"/>
    </row>
    <row r="2414" spans="16:16" x14ac:dyDescent="0.2">
      <c r="P2414"/>
    </row>
    <row r="2415" spans="16:16" x14ac:dyDescent="0.2">
      <c r="P2415"/>
    </row>
    <row r="2416" spans="16:16" x14ac:dyDescent="0.2">
      <c r="P2416"/>
    </row>
    <row r="2417" spans="16:16" x14ac:dyDescent="0.2">
      <c r="P2417"/>
    </row>
    <row r="2418" spans="16:16" x14ac:dyDescent="0.2">
      <c r="P2418"/>
    </row>
    <row r="2419" spans="16:16" x14ac:dyDescent="0.2">
      <c r="P2419"/>
    </row>
    <row r="2420" spans="16:16" x14ac:dyDescent="0.2">
      <c r="P2420"/>
    </row>
    <row r="2421" spans="16:16" x14ac:dyDescent="0.2">
      <c r="P2421"/>
    </row>
    <row r="2422" spans="16:16" x14ac:dyDescent="0.2">
      <c r="P2422"/>
    </row>
    <row r="2423" spans="16:16" x14ac:dyDescent="0.2">
      <c r="P2423"/>
    </row>
    <row r="2424" spans="16:16" x14ac:dyDescent="0.2">
      <c r="P2424"/>
    </row>
    <row r="2425" spans="16:16" x14ac:dyDescent="0.2">
      <c r="P2425"/>
    </row>
    <row r="2426" spans="16:16" x14ac:dyDescent="0.2">
      <c r="P2426"/>
    </row>
    <row r="2427" spans="16:16" x14ac:dyDescent="0.2">
      <c r="P2427"/>
    </row>
    <row r="2428" spans="16:16" x14ac:dyDescent="0.2">
      <c r="P2428"/>
    </row>
    <row r="2429" spans="16:16" x14ac:dyDescent="0.2">
      <c r="P2429"/>
    </row>
    <row r="2430" spans="16:16" x14ac:dyDescent="0.2">
      <c r="P2430"/>
    </row>
    <row r="2431" spans="16:16" x14ac:dyDescent="0.2">
      <c r="P2431"/>
    </row>
    <row r="2432" spans="16:16" x14ac:dyDescent="0.2">
      <c r="P2432"/>
    </row>
    <row r="2433" spans="16:16" x14ac:dyDescent="0.2">
      <c r="P2433"/>
    </row>
    <row r="2434" spans="16:16" x14ac:dyDescent="0.2">
      <c r="P2434"/>
    </row>
    <row r="2435" spans="16:16" x14ac:dyDescent="0.2">
      <c r="P2435"/>
    </row>
    <row r="2436" spans="16:16" x14ac:dyDescent="0.2">
      <c r="P2436"/>
    </row>
    <row r="2437" spans="16:16" x14ac:dyDescent="0.2">
      <c r="P2437"/>
    </row>
    <row r="2438" spans="16:16" x14ac:dyDescent="0.2">
      <c r="P2438"/>
    </row>
    <row r="2439" spans="16:16" x14ac:dyDescent="0.2">
      <c r="P2439"/>
    </row>
    <row r="2440" spans="16:16" x14ac:dyDescent="0.2">
      <c r="P2440"/>
    </row>
    <row r="2441" spans="16:16" x14ac:dyDescent="0.2">
      <c r="P2441"/>
    </row>
    <row r="2442" spans="16:16" x14ac:dyDescent="0.2">
      <c r="P2442"/>
    </row>
    <row r="2443" spans="16:16" x14ac:dyDescent="0.2">
      <c r="P2443"/>
    </row>
    <row r="2444" spans="16:16" x14ac:dyDescent="0.2">
      <c r="P2444"/>
    </row>
    <row r="2445" spans="16:16" x14ac:dyDescent="0.2">
      <c r="P2445"/>
    </row>
    <row r="2446" spans="16:16" x14ac:dyDescent="0.2">
      <c r="P2446"/>
    </row>
    <row r="2447" spans="16:16" x14ac:dyDescent="0.2">
      <c r="P2447"/>
    </row>
    <row r="2448" spans="16:16" x14ac:dyDescent="0.2">
      <c r="P2448"/>
    </row>
    <row r="2449" spans="16:16" x14ac:dyDescent="0.2">
      <c r="P2449"/>
    </row>
    <row r="2450" spans="16:16" x14ac:dyDescent="0.2">
      <c r="P2450"/>
    </row>
    <row r="2451" spans="16:16" x14ac:dyDescent="0.2">
      <c r="P2451"/>
    </row>
    <row r="2452" spans="16:16" x14ac:dyDescent="0.2">
      <c r="P2452"/>
    </row>
    <row r="2453" spans="16:16" x14ac:dyDescent="0.2">
      <c r="P2453"/>
    </row>
    <row r="2454" spans="16:16" x14ac:dyDescent="0.2">
      <c r="P2454"/>
    </row>
    <row r="2455" spans="16:16" x14ac:dyDescent="0.2">
      <c r="P2455"/>
    </row>
    <row r="2456" spans="16:16" x14ac:dyDescent="0.2">
      <c r="P2456"/>
    </row>
    <row r="2457" spans="16:16" x14ac:dyDescent="0.2">
      <c r="P2457"/>
    </row>
    <row r="2458" spans="16:16" x14ac:dyDescent="0.2">
      <c r="P2458"/>
    </row>
    <row r="2459" spans="16:16" x14ac:dyDescent="0.2">
      <c r="P2459"/>
    </row>
    <row r="2460" spans="16:16" x14ac:dyDescent="0.2">
      <c r="P2460"/>
    </row>
    <row r="2461" spans="16:16" x14ac:dyDescent="0.2">
      <c r="P2461"/>
    </row>
    <row r="2462" spans="16:16" x14ac:dyDescent="0.2">
      <c r="P2462"/>
    </row>
    <row r="2463" spans="16:16" x14ac:dyDescent="0.2">
      <c r="P2463"/>
    </row>
    <row r="2464" spans="16:16" x14ac:dyDescent="0.2">
      <c r="P2464"/>
    </row>
    <row r="2465" spans="16:16" x14ac:dyDescent="0.2">
      <c r="P2465"/>
    </row>
    <row r="2466" spans="16:16" x14ac:dyDescent="0.2">
      <c r="P2466"/>
    </row>
    <row r="2467" spans="16:16" x14ac:dyDescent="0.2">
      <c r="P2467"/>
    </row>
    <row r="2468" spans="16:16" x14ac:dyDescent="0.2">
      <c r="P2468"/>
    </row>
    <row r="2469" spans="16:16" x14ac:dyDescent="0.2">
      <c r="P2469"/>
    </row>
    <row r="2470" spans="16:16" x14ac:dyDescent="0.2">
      <c r="P2470"/>
    </row>
    <row r="2471" spans="16:16" x14ac:dyDescent="0.2">
      <c r="P2471"/>
    </row>
    <row r="2472" spans="16:16" x14ac:dyDescent="0.2">
      <c r="P2472"/>
    </row>
    <row r="2473" spans="16:16" x14ac:dyDescent="0.2">
      <c r="P2473"/>
    </row>
    <row r="2474" spans="16:16" x14ac:dyDescent="0.2">
      <c r="P2474"/>
    </row>
    <row r="2475" spans="16:16" x14ac:dyDescent="0.2">
      <c r="P2475"/>
    </row>
    <row r="2476" spans="16:16" x14ac:dyDescent="0.2">
      <c r="P2476"/>
    </row>
    <row r="2477" spans="16:16" x14ac:dyDescent="0.2">
      <c r="P2477"/>
    </row>
    <row r="2478" spans="16:16" x14ac:dyDescent="0.2">
      <c r="P2478"/>
    </row>
    <row r="2479" spans="16:16" x14ac:dyDescent="0.2">
      <c r="P2479"/>
    </row>
    <row r="2480" spans="16:16" x14ac:dyDescent="0.2">
      <c r="P2480"/>
    </row>
    <row r="2481" spans="16:16" x14ac:dyDescent="0.2">
      <c r="P2481"/>
    </row>
    <row r="2482" spans="16:16" x14ac:dyDescent="0.2">
      <c r="P2482"/>
    </row>
    <row r="2483" spans="16:16" x14ac:dyDescent="0.2">
      <c r="P2483"/>
    </row>
    <row r="2484" spans="16:16" x14ac:dyDescent="0.2">
      <c r="P2484"/>
    </row>
    <row r="2485" spans="16:16" x14ac:dyDescent="0.2">
      <c r="P2485"/>
    </row>
    <row r="2486" spans="16:16" x14ac:dyDescent="0.2">
      <c r="P2486"/>
    </row>
    <row r="2487" spans="16:16" x14ac:dyDescent="0.2">
      <c r="P2487"/>
    </row>
    <row r="2488" spans="16:16" x14ac:dyDescent="0.2">
      <c r="P2488"/>
    </row>
    <row r="2489" spans="16:16" x14ac:dyDescent="0.2">
      <c r="P2489"/>
    </row>
    <row r="2490" spans="16:16" x14ac:dyDescent="0.2">
      <c r="P2490"/>
    </row>
    <row r="2491" spans="16:16" x14ac:dyDescent="0.2">
      <c r="P2491"/>
    </row>
    <row r="2492" spans="16:16" x14ac:dyDescent="0.2">
      <c r="P2492"/>
    </row>
    <row r="2493" spans="16:16" x14ac:dyDescent="0.2">
      <c r="P2493"/>
    </row>
    <row r="2494" spans="16:16" x14ac:dyDescent="0.2">
      <c r="P2494"/>
    </row>
    <row r="2495" spans="16:16" x14ac:dyDescent="0.2">
      <c r="P2495"/>
    </row>
    <row r="2496" spans="16:16" x14ac:dyDescent="0.2">
      <c r="P2496"/>
    </row>
    <row r="2497" spans="16:16" x14ac:dyDescent="0.2">
      <c r="P2497"/>
    </row>
    <row r="2498" spans="16:16" x14ac:dyDescent="0.2">
      <c r="P2498"/>
    </row>
    <row r="2499" spans="16:16" x14ac:dyDescent="0.2">
      <c r="P2499"/>
    </row>
    <row r="2500" spans="16:16" x14ac:dyDescent="0.2">
      <c r="P2500"/>
    </row>
    <row r="2501" spans="16:16" x14ac:dyDescent="0.2">
      <c r="P2501"/>
    </row>
    <row r="2502" spans="16:16" x14ac:dyDescent="0.2">
      <c r="P2502"/>
    </row>
    <row r="2503" spans="16:16" x14ac:dyDescent="0.2">
      <c r="P2503"/>
    </row>
    <row r="2504" spans="16:16" x14ac:dyDescent="0.2">
      <c r="P2504"/>
    </row>
    <row r="2505" spans="16:16" x14ac:dyDescent="0.2">
      <c r="P2505"/>
    </row>
    <row r="2506" spans="16:16" x14ac:dyDescent="0.2">
      <c r="P2506"/>
    </row>
    <row r="2507" spans="16:16" x14ac:dyDescent="0.2">
      <c r="P2507"/>
    </row>
    <row r="2508" spans="16:16" x14ac:dyDescent="0.2">
      <c r="P2508"/>
    </row>
    <row r="2509" spans="16:16" x14ac:dyDescent="0.2">
      <c r="P2509"/>
    </row>
    <row r="2510" spans="16:16" x14ac:dyDescent="0.2">
      <c r="P2510"/>
    </row>
    <row r="2511" spans="16:16" x14ac:dyDescent="0.2">
      <c r="P2511"/>
    </row>
    <row r="2512" spans="16:16" x14ac:dyDescent="0.2">
      <c r="P2512"/>
    </row>
    <row r="2513" spans="16:16" x14ac:dyDescent="0.2">
      <c r="P2513"/>
    </row>
    <row r="2514" spans="16:16" x14ac:dyDescent="0.2">
      <c r="P2514"/>
    </row>
    <row r="2515" spans="16:16" x14ac:dyDescent="0.2">
      <c r="P2515"/>
    </row>
    <row r="2516" spans="16:16" x14ac:dyDescent="0.2">
      <c r="P2516"/>
    </row>
    <row r="2517" spans="16:16" x14ac:dyDescent="0.2">
      <c r="P2517"/>
    </row>
    <row r="2518" spans="16:16" x14ac:dyDescent="0.2">
      <c r="P2518"/>
    </row>
    <row r="2519" spans="16:16" x14ac:dyDescent="0.2">
      <c r="P2519"/>
    </row>
    <row r="2520" spans="16:16" x14ac:dyDescent="0.2">
      <c r="P2520"/>
    </row>
    <row r="2521" spans="16:16" x14ac:dyDescent="0.2">
      <c r="P2521"/>
    </row>
    <row r="2522" spans="16:16" x14ac:dyDescent="0.2">
      <c r="P2522"/>
    </row>
    <row r="2523" spans="16:16" x14ac:dyDescent="0.2">
      <c r="P2523"/>
    </row>
    <row r="2524" spans="16:16" x14ac:dyDescent="0.2">
      <c r="P2524"/>
    </row>
    <row r="2525" spans="16:16" x14ac:dyDescent="0.2">
      <c r="P2525"/>
    </row>
    <row r="2526" spans="16:16" x14ac:dyDescent="0.2">
      <c r="P2526"/>
    </row>
    <row r="2527" spans="16:16" x14ac:dyDescent="0.2">
      <c r="P2527"/>
    </row>
    <row r="2528" spans="16:16" x14ac:dyDescent="0.2">
      <c r="P2528"/>
    </row>
    <row r="2529" spans="16:16" x14ac:dyDescent="0.2">
      <c r="P2529"/>
    </row>
    <row r="2530" spans="16:16" x14ac:dyDescent="0.2">
      <c r="P2530"/>
    </row>
    <row r="2531" spans="16:16" x14ac:dyDescent="0.2">
      <c r="P2531"/>
    </row>
    <row r="2532" spans="16:16" x14ac:dyDescent="0.2">
      <c r="P2532"/>
    </row>
    <row r="2533" spans="16:16" x14ac:dyDescent="0.2">
      <c r="P2533"/>
    </row>
    <row r="2534" spans="16:16" x14ac:dyDescent="0.2">
      <c r="P2534"/>
    </row>
    <row r="2535" spans="16:16" x14ac:dyDescent="0.2">
      <c r="P2535"/>
    </row>
    <row r="2536" spans="16:16" x14ac:dyDescent="0.2">
      <c r="P2536"/>
    </row>
    <row r="2537" spans="16:16" x14ac:dyDescent="0.2">
      <c r="P2537"/>
    </row>
    <row r="2538" spans="16:16" x14ac:dyDescent="0.2">
      <c r="P2538"/>
    </row>
    <row r="2539" spans="16:16" x14ac:dyDescent="0.2">
      <c r="P2539"/>
    </row>
    <row r="2540" spans="16:16" x14ac:dyDescent="0.2">
      <c r="P2540"/>
    </row>
    <row r="2541" spans="16:16" x14ac:dyDescent="0.2">
      <c r="P2541"/>
    </row>
    <row r="2542" spans="16:16" x14ac:dyDescent="0.2">
      <c r="P2542"/>
    </row>
    <row r="2543" spans="16:16" x14ac:dyDescent="0.2">
      <c r="P2543"/>
    </row>
    <row r="2544" spans="16:16" x14ac:dyDescent="0.2">
      <c r="P2544"/>
    </row>
    <row r="2545" spans="16:16" x14ac:dyDescent="0.2">
      <c r="P2545"/>
    </row>
    <row r="2546" spans="16:16" x14ac:dyDescent="0.2">
      <c r="P2546"/>
    </row>
    <row r="2547" spans="16:16" x14ac:dyDescent="0.2">
      <c r="P2547"/>
    </row>
    <row r="2548" spans="16:16" x14ac:dyDescent="0.2">
      <c r="P2548"/>
    </row>
    <row r="2549" spans="16:16" x14ac:dyDescent="0.2">
      <c r="P2549"/>
    </row>
    <row r="2550" spans="16:16" x14ac:dyDescent="0.2">
      <c r="P2550"/>
    </row>
    <row r="2551" spans="16:16" x14ac:dyDescent="0.2">
      <c r="P2551"/>
    </row>
    <row r="2552" spans="16:16" x14ac:dyDescent="0.2">
      <c r="P2552"/>
    </row>
    <row r="2553" spans="16:16" x14ac:dyDescent="0.2">
      <c r="P2553"/>
    </row>
    <row r="2554" spans="16:16" x14ac:dyDescent="0.2">
      <c r="P2554"/>
    </row>
    <row r="2555" spans="16:16" x14ac:dyDescent="0.2">
      <c r="P2555"/>
    </row>
    <row r="2556" spans="16:16" x14ac:dyDescent="0.2">
      <c r="P2556"/>
    </row>
    <row r="2557" spans="16:16" x14ac:dyDescent="0.2">
      <c r="P2557"/>
    </row>
    <row r="2558" spans="16:16" x14ac:dyDescent="0.2">
      <c r="P2558"/>
    </row>
    <row r="2559" spans="16:16" x14ac:dyDescent="0.2">
      <c r="P2559"/>
    </row>
    <row r="2560" spans="16:16" x14ac:dyDescent="0.2">
      <c r="P2560"/>
    </row>
    <row r="2561" spans="16:16" x14ac:dyDescent="0.2">
      <c r="P2561"/>
    </row>
    <row r="2562" spans="16:16" x14ac:dyDescent="0.2">
      <c r="P2562"/>
    </row>
    <row r="2563" spans="16:16" x14ac:dyDescent="0.2">
      <c r="P2563"/>
    </row>
    <row r="2564" spans="16:16" x14ac:dyDescent="0.2">
      <c r="P2564"/>
    </row>
    <row r="2565" spans="16:16" x14ac:dyDescent="0.2">
      <c r="P2565"/>
    </row>
    <row r="2566" spans="16:16" x14ac:dyDescent="0.2">
      <c r="P2566"/>
    </row>
    <row r="2567" spans="16:16" x14ac:dyDescent="0.2">
      <c r="P2567"/>
    </row>
    <row r="2568" spans="16:16" x14ac:dyDescent="0.2">
      <c r="P2568"/>
    </row>
    <row r="2569" spans="16:16" x14ac:dyDescent="0.2">
      <c r="P2569"/>
    </row>
    <row r="2570" spans="16:16" x14ac:dyDescent="0.2">
      <c r="P2570"/>
    </row>
    <row r="2571" spans="16:16" x14ac:dyDescent="0.2">
      <c r="P2571"/>
    </row>
    <row r="2572" spans="16:16" x14ac:dyDescent="0.2">
      <c r="P2572"/>
    </row>
    <row r="2573" spans="16:16" x14ac:dyDescent="0.2">
      <c r="P2573"/>
    </row>
    <row r="2574" spans="16:16" x14ac:dyDescent="0.2">
      <c r="P2574"/>
    </row>
    <row r="2575" spans="16:16" x14ac:dyDescent="0.2">
      <c r="P2575"/>
    </row>
    <row r="2576" spans="16:16" x14ac:dyDescent="0.2">
      <c r="P2576"/>
    </row>
    <row r="2577" spans="16:16" x14ac:dyDescent="0.2">
      <c r="P2577"/>
    </row>
    <row r="2578" spans="16:16" x14ac:dyDescent="0.2">
      <c r="P2578"/>
    </row>
    <row r="2579" spans="16:16" x14ac:dyDescent="0.2">
      <c r="P2579"/>
    </row>
    <row r="2580" spans="16:16" x14ac:dyDescent="0.2">
      <c r="P2580"/>
    </row>
    <row r="2581" spans="16:16" x14ac:dyDescent="0.2">
      <c r="P2581"/>
    </row>
    <row r="2582" spans="16:16" x14ac:dyDescent="0.2">
      <c r="P2582"/>
    </row>
    <row r="2583" spans="16:16" x14ac:dyDescent="0.2">
      <c r="P2583"/>
    </row>
    <row r="2584" spans="16:16" x14ac:dyDescent="0.2">
      <c r="P2584"/>
    </row>
    <row r="2585" spans="16:16" x14ac:dyDescent="0.2">
      <c r="P2585"/>
    </row>
    <row r="2586" spans="16:16" x14ac:dyDescent="0.2">
      <c r="P2586"/>
    </row>
    <row r="2587" spans="16:16" x14ac:dyDescent="0.2">
      <c r="P2587"/>
    </row>
    <row r="2588" spans="16:16" x14ac:dyDescent="0.2">
      <c r="P2588"/>
    </row>
    <row r="2589" spans="16:16" x14ac:dyDescent="0.2">
      <c r="P2589"/>
    </row>
    <row r="2590" spans="16:16" x14ac:dyDescent="0.2">
      <c r="P2590"/>
    </row>
    <row r="2591" spans="16:16" x14ac:dyDescent="0.2">
      <c r="P2591"/>
    </row>
    <row r="2592" spans="16:16" x14ac:dyDescent="0.2">
      <c r="P2592"/>
    </row>
    <row r="2593" spans="16:16" x14ac:dyDescent="0.2">
      <c r="P2593"/>
    </row>
    <row r="2594" spans="16:16" x14ac:dyDescent="0.2">
      <c r="P2594"/>
    </row>
    <row r="2595" spans="16:16" x14ac:dyDescent="0.2">
      <c r="P2595"/>
    </row>
    <row r="2596" spans="16:16" x14ac:dyDescent="0.2">
      <c r="P2596"/>
    </row>
    <row r="2597" spans="16:16" x14ac:dyDescent="0.2">
      <c r="P2597"/>
    </row>
    <row r="2598" spans="16:16" x14ac:dyDescent="0.2">
      <c r="P2598"/>
    </row>
    <row r="2599" spans="16:16" x14ac:dyDescent="0.2">
      <c r="P2599"/>
    </row>
    <row r="2600" spans="16:16" x14ac:dyDescent="0.2">
      <c r="P2600"/>
    </row>
    <row r="2601" spans="16:16" x14ac:dyDescent="0.2">
      <c r="P2601"/>
    </row>
    <row r="2602" spans="16:16" x14ac:dyDescent="0.2">
      <c r="P2602"/>
    </row>
    <row r="2603" spans="16:16" x14ac:dyDescent="0.2">
      <c r="P2603"/>
    </row>
    <row r="2604" spans="16:16" x14ac:dyDescent="0.2">
      <c r="P2604"/>
    </row>
    <row r="2605" spans="16:16" x14ac:dyDescent="0.2">
      <c r="P2605"/>
    </row>
    <row r="2606" spans="16:16" x14ac:dyDescent="0.2">
      <c r="P2606"/>
    </row>
    <row r="2607" spans="16:16" x14ac:dyDescent="0.2">
      <c r="P2607"/>
    </row>
    <row r="2608" spans="16:16" x14ac:dyDescent="0.2">
      <c r="P2608"/>
    </row>
    <row r="2609" spans="16:16" x14ac:dyDescent="0.2">
      <c r="P2609"/>
    </row>
    <row r="2610" spans="16:16" x14ac:dyDescent="0.2">
      <c r="P2610"/>
    </row>
    <row r="2611" spans="16:16" x14ac:dyDescent="0.2">
      <c r="P2611"/>
    </row>
    <row r="2612" spans="16:16" x14ac:dyDescent="0.2">
      <c r="P2612"/>
    </row>
    <row r="2613" spans="16:16" x14ac:dyDescent="0.2">
      <c r="P2613"/>
    </row>
    <row r="2614" spans="16:16" x14ac:dyDescent="0.2">
      <c r="P2614"/>
    </row>
    <row r="2615" spans="16:16" x14ac:dyDescent="0.2">
      <c r="P2615"/>
    </row>
    <row r="2616" spans="16:16" x14ac:dyDescent="0.2">
      <c r="P2616"/>
    </row>
    <row r="2617" spans="16:16" x14ac:dyDescent="0.2">
      <c r="P2617"/>
    </row>
    <row r="2618" spans="16:16" x14ac:dyDescent="0.2">
      <c r="P2618"/>
    </row>
    <row r="2619" spans="16:16" x14ac:dyDescent="0.2">
      <c r="P2619"/>
    </row>
    <row r="2620" spans="16:16" x14ac:dyDescent="0.2">
      <c r="P2620"/>
    </row>
    <row r="2621" spans="16:16" x14ac:dyDescent="0.2">
      <c r="P2621"/>
    </row>
    <row r="2622" spans="16:16" x14ac:dyDescent="0.2">
      <c r="P2622"/>
    </row>
    <row r="2623" spans="16:16" x14ac:dyDescent="0.2">
      <c r="P2623"/>
    </row>
    <row r="2624" spans="16:16" x14ac:dyDescent="0.2">
      <c r="P2624"/>
    </row>
    <row r="2625" spans="16:16" x14ac:dyDescent="0.2">
      <c r="P2625"/>
    </row>
    <row r="2626" spans="16:16" x14ac:dyDescent="0.2">
      <c r="P2626"/>
    </row>
    <row r="2627" spans="16:16" x14ac:dyDescent="0.2">
      <c r="P2627"/>
    </row>
    <row r="2628" spans="16:16" x14ac:dyDescent="0.2">
      <c r="P2628"/>
    </row>
    <row r="2629" spans="16:16" x14ac:dyDescent="0.2">
      <c r="P2629"/>
    </row>
    <row r="2630" spans="16:16" x14ac:dyDescent="0.2">
      <c r="P2630"/>
    </row>
    <row r="2631" spans="16:16" x14ac:dyDescent="0.2">
      <c r="P2631"/>
    </row>
    <row r="2632" spans="16:16" x14ac:dyDescent="0.2">
      <c r="P2632"/>
    </row>
    <row r="2633" spans="16:16" x14ac:dyDescent="0.2">
      <c r="P2633"/>
    </row>
    <row r="2634" spans="16:16" x14ac:dyDescent="0.2">
      <c r="P2634"/>
    </row>
    <row r="2635" spans="16:16" x14ac:dyDescent="0.2">
      <c r="P2635"/>
    </row>
    <row r="2636" spans="16:16" x14ac:dyDescent="0.2">
      <c r="P2636"/>
    </row>
    <row r="2637" spans="16:16" x14ac:dyDescent="0.2">
      <c r="P2637"/>
    </row>
    <row r="2638" spans="16:16" x14ac:dyDescent="0.2">
      <c r="P2638"/>
    </row>
    <row r="2639" spans="16:16" x14ac:dyDescent="0.2">
      <c r="P2639"/>
    </row>
    <row r="2640" spans="16:16" x14ac:dyDescent="0.2">
      <c r="P2640"/>
    </row>
    <row r="2641" spans="16:16" x14ac:dyDescent="0.2">
      <c r="P2641"/>
    </row>
    <row r="2642" spans="16:16" x14ac:dyDescent="0.2">
      <c r="P2642"/>
    </row>
    <row r="2643" spans="16:16" x14ac:dyDescent="0.2">
      <c r="P2643"/>
    </row>
    <row r="2644" spans="16:16" x14ac:dyDescent="0.2">
      <c r="P2644"/>
    </row>
    <row r="2645" spans="16:16" x14ac:dyDescent="0.2">
      <c r="P2645"/>
    </row>
    <row r="2646" spans="16:16" x14ac:dyDescent="0.2">
      <c r="P2646"/>
    </row>
    <row r="2647" spans="16:16" x14ac:dyDescent="0.2">
      <c r="P2647"/>
    </row>
    <row r="2648" spans="16:16" x14ac:dyDescent="0.2">
      <c r="P2648"/>
    </row>
    <row r="2649" spans="16:16" x14ac:dyDescent="0.2">
      <c r="P2649"/>
    </row>
    <row r="2650" spans="16:16" x14ac:dyDescent="0.2">
      <c r="P2650"/>
    </row>
    <row r="2651" spans="16:16" x14ac:dyDescent="0.2">
      <c r="P2651"/>
    </row>
    <row r="2652" spans="16:16" x14ac:dyDescent="0.2">
      <c r="P2652"/>
    </row>
    <row r="2653" spans="16:16" x14ac:dyDescent="0.2">
      <c r="P2653"/>
    </row>
    <row r="2654" spans="16:16" x14ac:dyDescent="0.2">
      <c r="P2654"/>
    </row>
    <row r="2655" spans="16:16" x14ac:dyDescent="0.2">
      <c r="P2655"/>
    </row>
    <row r="2656" spans="16:16" x14ac:dyDescent="0.2">
      <c r="P2656"/>
    </row>
    <row r="2657" spans="16:16" x14ac:dyDescent="0.2">
      <c r="P2657"/>
    </row>
    <row r="2658" spans="16:16" x14ac:dyDescent="0.2">
      <c r="P2658"/>
    </row>
    <row r="2659" spans="16:16" x14ac:dyDescent="0.2">
      <c r="P2659"/>
    </row>
    <row r="2660" spans="16:16" x14ac:dyDescent="0.2">
      <c r="P2660"/>
    </row>
    <row r="2661" spans="16:16" x14ac:dyDescent="0.2">
      <c r="P2661"/>
    </row>
    <row r="2662" spans="16:16" x14ac:dyDescent="0.2">
      <c r="P2662"/>
    </row>
    <row r="2663" spans="16:16" x14ac:dyDescent="0.2">
      <c r="P2663"/>
    </row>
    <row r="2664" spans="16:16" x14ac:dyDescent="0.2">
      <c r="P2664"/>
    </row>
    <row r="2665" spans="16:16" x14ac:dyDescent="0.2">
      <c r="P2665"/>
    </row>
    <row r="2666" spans="16:16" x14ac:dyDescent="0.2">
      <c r="P2666"/>
    </row>
    <row r="2667" spans="16:16" x14ac:dyDescent="0.2">
      <c r="P2667"/>
    </row>
    <row r="2668" spans="16:16" x14ac:dyDescent="0.2">
      <c r="P2668"/>
    </row>
    <row r="2669" spans="16:16" x14ac:dyDescent="0.2">
      <c r="P2669"/>
    </row>
    <row r="2670" spans="16:16" x14ac:dyDescent="0.2">
      <c r="P2670"/>
    </row>
    <row r="2671" spans="16:16" x14ac:dyDescent="0.2">
      <c r="P2671"/>
    </row>
    <row r="2672" spans="16:16" x14ac:dyDescent="0.2">
      <c r="P2672"/>
    </row>
    <row r="2673" spans="16:16" x14ac:dyDescent="0.2">
      <c r="P2673"/>
    </row>
    <row r="2674" spans="16:16" x14ac:dyDescent="0.2">
      <c r="P2674"/>
    </row>
    <row r="2675" spans="16:16" x14ac:dyDescent="0.2">
      <c r="P2675"/>
    </row>
    <row r="2676" spans="16:16" x14ac:dyDescent="0.2">
      <c r="P2676"/>
    </row>
    <row r="2677" spans="16:16" x14ac:dyDescent="0.2">
      <c r="P2677"/>
    </row>
    <row r="2678" spans="16:16" x14ac:dyDescent="0.2">
      <c r="P2678"/>
    </row>
    <row r="2679" spans="16:16" x14ac:dyDescent="0.2">
      <c r="P2679"/>
    </row>
    <row r="2680" spans="16:16" x14ac:dyDescent="0.2">
      <c r="P2680"/>
    </row>
    <row r="2681" spans="16:16" x14ac:dyDescent="0.2">
      <c r="P2681"/>
    </row>
    <row r="2682" spans="16:16" x14ac:dyDescent="0.2">
      <c r="P2682"/>
    </row>
    <row r="2683" spans="16:16" x14ac:dyDescent="0.2">
      <c r="P2683"/>
    </row>
    <row r="2684" spans="16:16" x14ac:dyDescent="0.2">
      <c r="P2684"/>
    </row>
    <row r="2685" spans="16:16" x14ac:dyDescent="0.2">
      <c r="P2685"/>
    </row>
    <row r="2686" spans="16:16" x14ac:dyDescent="0.2">
      <c r="P2686"/>
    </row>
    <row r="2687" spans="16:16" x14ac:dyDescent="0.2">
      <c r="P2687"/>
    </row>
    <row r="2688" spans="16:16" x14ac:dyDescent="0.2">
      <c r="P2688"/>
    </row>
    <row r="2689" spans="16:16" x14ac:dyDescent="0.2">
      <c r="P2689"/>
    </row>
    <row r="2690" spans="16:16" x14ac:dyDescent="0.2">
      <c r="P2690"/>
    </row>
    <row r="2691" spans="16:16" x14ac:dyDescent="0.2">
      <c r="P2691"/>
    </row>
    <row r="2692" spans="16:16" x14ac:dyDescent="0.2">
      <c r="P2692"/>
    </row>
    <row r="2693" spans="16:16" x14ac:dyDescent="0.2">
      <c r="P2693"/>
    </row>
    <row r="2694" spans="16:16" x14ac:dyDescent="0.2">
      <c r="P2694"/>
    </row>
    <row r="2695" spans="16:16" x14ac:dyDescent="0.2">
      <c r="P2695"/>
    </row>
    <row r="2696" spans="16:16" x14ac:dyDescent="0.2">
      <c r="P2696"/>
    </row>
    <row r="2697" spans="16:16" x14ac:dyDescent="0.2">
      <c r="P2697"/>
    </row>
    <row r="2698" spans="16:16" x14ac:dyDescent="0.2">
      <c r="P2698"/>
    </row>
    <row r="2699" spans="16:16" x14ac:dyDescent="0.2">
      <c r="P2699"/>
    </row>
    <row r="2700" spans="16:16" x14ac:dyDescent="0.2">
      <c r="P2700"/>
    </row>
    <row r="2701" spans="16:16" x14ac:dyDescent="0.2">
      <c r="P2701"/>
    </row>
    <row r="2702" spans="16:16" x14ac:dyDescent="0.2">
      <c r="P2702"/>
    </row>
    <row r="2703" spans="16:16" x14ac:dyDescent="0.2">
      <c r="P2703"/>
    </row>
    <row r="2704" spans="16:16" x14ac:dyDescent="0.2">
      <c r="P2704"/>
    </row>
    <row r="2705" spans="16:16" x14ac:dyDescent="0.2">
      <c r="P2705"/>
    </row>
    <row r="2706" spans="16:16" x14ac:dyDescent="0.2">
      <c r="P2706"/>
    </row>
    <row r="2707" spans="16:16" x14ac:dyDescent="0.2">
      <c r="P2707"/>
    </row>
    <row r="2708" spans="16:16" x14ac:dyDescent="0.2">
      <c r="P2708"/>
    </row>
    <row r="2709" spans="16:16" x14ac:dyDescent="0.2">
      <c r="P2709"/>
    </row>
    <row r="2710" spans="16:16" x14ac:dyDescent="0.2">
      <c r="P2710"/>
    </row>
    <row r="2711" spans="16:16" x14ac:dyDescent="0.2">
      <c r="P2711"/>
    </row>
    <row r="2712" spans="16:16" x14ac:dyDescent="0.2">
      <c r="P2712"/>
    </row>
    <row r="2713" spans="16:16" x14ac:dyDescent="0.2">
      <c r="P2713"/>
    </row>
    <row r="2714" spans="16:16" x14ac:dyDescent="0.2">
      <c r="P2714"/>
    </row>
    <row r="2715" spans="16:16" x14ac:dyDescent="0.2">
      <c r="P2715"/>
    </row>
    <row r="2716" spans="16:16" x14ac:dyDescent="0.2">
      <c r="P2716"/>
    </row>
    <row r="2717" spans="16:16" x14ac:dyDescent="0.2">
      <c r="P2717"/>
    </row>
    <row r="2718" spans="16:16" x14ac:dyDescent="0.2">
      <c r="P2718"/>
    </row>
    <row r="2719" spans="16:16" x14ac:dyDescent="0.2">
      <c r="P2719"/>
    </row>
    <row r="2720" spans="16:16" x14ac:dyDescent="0.2">
      <c r="P2720"/>
    </row>
    <row r="2721" spans="16:16" x14ac:dyDescent="0.2">
      <c r="P2721"/>
    </row>
    <row r="2722" spans="16:16" x14ac:dyDescent="0.2">
      <c r="P2722"/>
    </row>
    <row r="2723" spans="16:16" x14ac:dyDescent="0.2">
      <c r="P2723"/>
    </row>
    <row r="2724" spans="16:16" x14ac:dyDescent="0.2">
      <c r="P2724"/>
    </row>
    <row r="2725" spans="16:16" x14ac:dyDescent="0.2">
      <c r="P2725"/>
    </row>
    <row r="2726" spans="16:16" x14ac:dyDescent="0.2">
      <c r="P2726"/>
    </row>
    <row r="2727" spans="16:16" x14ac:dyDescent="0.2">
      <c r="P2727"/>
    </row>
    <row r="2728" spans="16:16" x14ac:dyDescent="0.2">
      <c r="P2728"/>
    </row>
    <row r="2729" spans="16:16" x14ac:dyDescent="0.2">
      <c r="P2729"/>
    </row>
    <row r="2730" spans="16:16" x14ac:dyDescent="0.2">
      <c r="P2730"/>
    </row>
    <row r="2731" spans="16:16" x14ac:dyDescent="0.2">
      <c r="P2731"/>
    </row>
    <row r="2732" spans="16:16" x14ac:dyDescent="0.2">
      <c r="P2732"/>
    </row>
    <row r="2733" spans="16:16" x14ac:dyDescent="0.2">
      <c r="P2733"/>
    </row>
    <row r="2734" spans="16:16" x14ac:dyDescent="0.2">
      <c r="P2734"/>
    </row>
    <row r="2735" spans="16:16" x14ac:dyDescent="0.2">
      <c r="P2735"/>
    </row>
    <row r="2736" spans="16:16" x14ac:dyDescent="0.2">
      <c r="P2736"/>
    </row>
    <row r="2737" spans="16:16" x14ac:dyDescent="0.2">
      <c r="P2737"/>
    </row>
    <row r="2738" spans="16:16" x14ac:dyDescent="0.2">
      <c r="P2738"/>
    </row>
    <row r="2739" spans="16:16" x14ac:dyDescent="0.2">
      <c r="P2739"/>
    </row>
    <row r="2740" spans="16:16" x14ac:dyDescent="0.2">
      <c r="P2740"/>
    </row>
    <row r="2741" spans="16:16" x14ac:dyDescent="0.2">
      <c r="P2741"/>
    </row>
    <row r="2742" spans="16:16" x14ac:dyDescent="0.2">
      <c r="P2742"/>
    </row>
    <row r="2743" spans="16:16" x14ac:dyDescent="0.2">
      <c r="P2743"/>
    </row>
    <row r="2744" spans="16:16" x14ac:dyDescent="0.2">
      <c r="P2744"/>
    </row>
    <row r="2745" spans="16:16" x14ac:dyDescent="0.2">
      <c r="P2745"/>
    </row>
    <row r="2746" spans="16:16" x14ac:dyDescent="0.2">
      <c r="P2746"/>
    </row>
    <row r="2747" spans="16:16" x14ac:dyDescent="0.2">
      <c r="P2747"/>
    </row>
    <row r="2748" spans="16:16" x14ac:dyDescent="0.2">
      <c r="P2748"/>
    </row>
    <row r="2749" spans="16:16" x14ac:dyDescent="0.2">
      <c r="P2749"/>
    </row>
    <row r="2750" spans="16:16" x14ac:dyDescent="0.2">
      <c r="P2750"/>
    </row>
    <row r="2751" spans="16:16" x14ac:dyDescent="0.2">
      <c r="P2751"/>
    </row>
    <row r="2752" spans="16:16" x14ac:dyDescent="0.2">
      <c r="P2752"/>
    </row>
    <row r="2753" spans="16:16" x14ac:dyDescent="0.2">
      <c r="P2753"/>
    </row>
    <row r="2754" spans="16:16" x14ac:dyDescent="0.2">
      <c r="P2754"/>
    </row>
    <row r="2755" spans="16:16" x14ac:dyDescent="0.2">
      <c r="P2755"/>
    </row>
    <row r="2756" spans="16:16" x14ac:dyDescent="0.2">
      <c r="P2756"/>
    </row>
    <row r="2757" spans="16:16" x14ac:dyDescent="0.2">
      <c r="P2757"/>
    </row>
    <row r="2758" spans="16:16" x14ac:dyDescent="0.2">
      <c r="P2758"/>
    </row>
    <row r="2759" spans="16:16" x14ac:dyDescent="0.2">
      <c r="P2759"/>
    </row>
    <row r="2760" spans="16:16" x14ac:dyDescent="0.2">
      <c r="P2760"/>
    </row>
    <row r="2761" spans="16:16" x14ac:dyDescent="0.2">
      <c r="P2761"/>
    </row>
    <row r="2762" spans="16:16" x14ac:dyDescent="0.2">
      <c r="P2762"/>
    </row>
    <row r="2763" spans="16:16" x14ac:dyDescent="0.2">
      <c r="P2763"/>
    </row>
    <row r="2764" spans="16:16" x14ac:dyDescent="0.2">
      <c r="P2764"/>
    </row>
    <row r="2765" spans="16:16" x14ac:dyDescent="0.2">
      <c r="P2765"/>
    </row>
    <row r="2766" spans="16:16" x14ac:dyDescent="0.2">
      <c r="P2766"/>
    </row>
    <row r="2767" spans="16:16" x14ac:dyDescent="0.2">
      <c r="P2767"/>
    </row>
    <row r="2768" spans="16:16" x14ac:dyDescent="0.2">
      <c r="P2768"/>
    </row>
    <row r="2769" spans="16:16" x14ac:dyDescent="0.2">
      <c r="P2769"/>
    </row>
    <row r="2770" spans="16:16" x14ac:dyDescent="0.2">
      <c r="P2770"/>
    </row>
    <row r="2771" spans="16:16" x14ac:dyDescent="0.2">
      <c r="P2771"/>
    </row>
    <row r="2772" spans="16:16" x14ac:dyDescent="0.2">
      <c r="P2772"/>
    </row>
    <row r="2773" spans="16:16" x14ac:dyDescent="0.2">
      <c r="P2773"/>
    </row>
    <row r="2774" spans="16:16" x14ac:dyDescent="0.2">
      <c r="P2774"/>
    </row>
    <row r="2775" spans="16:16" x14ac:dyDescent="0.2">
      <c r="P2775"/>
    </row>
    <row r="2776" spans="16:16" x14ac:dyDescent="0.2">
      <c r="P2776"/>
    </row>
    <row r="2777" spans="16:16" x14ac:dyDescent="0.2">
      <c r="P2777"/>
    </row>
    <row r="2778" spans="16:16" x14ac:dyDescent="0.2">
      <c r="P2778"/>
    </row>
    <row r="2779" spans="16:16" x14ac:dyDescent="0.2">
      <c r="P2779"/>
    </row>
    <row r="2780" spans="16:16" x14ac:dyDescent="0.2">
      <c r="P2780"/>
    </row>
    <row r="2781" spans="16:16" x14ac:dyDescent="0.2">
      <c r="P2781"/>
    </row>
    <row r="2782" spans="16:16" x14ac:dyDescent="0.2">
      <c r="P2782"/>
    </row>
    <row r="2783" spans="16:16" x14ac:dyDescent="0.2">
      <c r="P2783"/>
    </row>
    <row r="2784" spans="16:16" x14ac:dyDescent="0.2">
      <c r="P2784"/>
    </row>
    <row r="2785" spans="16:16" x14ac:dyDescent="0.2">
      <c r="P2785"/>
    </row>
    <row r="2786" spans="16:16" x14ac:dyDescent="0.2">
      <c r="P2786"/>
    </row>
    <row r="2787" spans="16:16" x14ac:dyDescent="0.2">
      <c r="P2787"/>
    </row>
    <row r="2788" spans="16:16" x14ac:dyDescent="0.2">
      <c r="P2788"/>
    </row>
    <row r="2789" spans="16:16" x14ac:dyDescent="0.2">
      <c r="P2789"/>
    </row>
    <row r="2790" spans="16:16" x14ac:dyDescent="0.2">
      <c r="P2790"/>
    </row>
    <row r="2791" spans="16:16" x14ac:dyDescent="0.2">
      <c r="P2791"/>
    </row>
    <row r="2792" spans="16:16" x14ac:dyDescent="0.2">
      <c r="P2792"/>
    </row>
    <row r="2793" spans="16:16" x14ac:dyDescent="0.2">
      <c r="P2793"/>
    </row>
    <row r="2794" spans="16:16" x14ac:dyDescent="0.2">
      <c r="P2794"/>
    </row>
    <row r="2795" spans="16:16" x14ac:dyDescent="0.2">
      <c r="P2795"/>
    </row>
    <row r="2796" spans="16:16" x14ac:dyDescent="0.2">
      <c r="P2796"/>
    </row>
    <row r="2797" spans="16:16" x14ac:dyDescent="0.2">
      <c r="P2797"/>
    </row>
    <row r="2798" spans="16:16" x14ac:dyDescent="0.2">
      <c r="P2798"/>
    </row>
    <row r="2799" spans="16:16" x14ac:dyDescent="0.2">
      <c r="P2799"/>
    </row>
    <row r="2800" spans="16:16" x14ac:dyDescent="0.2">
      <c r="P2800"/>
    </row>
    <row r="2801" spans="16:16" x14ac:dyDescent="0.2">
      <c r="P2801"/>
    </row>
    <row r="2802" spans="16:16" x14ac:dyDescent="0.2">
      <c r="P2802"/>
    </row>
    <row r="2803" spans="16:16" x14ac:dyDescent="0.2">
      <c r="P2803"/>
    </row>
    <row r="2804" spans="16:16" x14ac:dyDescent="0.2">
      <c r="P2804"/>
    </row>
    <row r="2805" spans="16:16" x14ac:dyDescent="0.2">
      <c r="P2805"/>
    </row>
    <row r="2806" spans="16:16" x14ac:dyDescent="0.2">
      <c r="P2806"/>
    </row>
    <row r="2807" spans="16:16" x14ac:dyDescent="0.2">
      <c r="P2807"/>
    </row>
    <row r="2808" spans="16:16" x14ac:dyDescent="0.2">
      <c r="P2808"/>
    </row>
    <row r="2809" spans="16:16" x14ac:dyDescent="0.2">
      <c r="P2809"/>
    </row>
    <row r="2810" spans="16:16" x14ac:dyDescent="0.2">
      <c r="P2810"/>
    </row>
    <row r="2811" spans="16:16" x14ac:dyDescent="0.2">
      <c r="P2811"/>
    </row>
    <row r="2812" spans="16:16" x14ac:dyDescent="0.2">
      <c r="P2812"/>
    </row>
    <row r="2813" spans="16:16" x14ac:dyDescent="0.2">
      <c r="P2813"/>
    </row>
    <row r="2814" spans="16:16" x14ac:dyDescent="0.2">
      <c r="P2814"/>
    </row>
    <row r="2815" spans="16:16" x14ac:dyDescent="0.2">
      <c r="P2815"/>
    </row>
    <row r="2816" spans="16:16" x14ac:dyDescent="0.2">
      <c r="P2816"/>
    </row>
    <row r="2817" spans="16:16" x14ac:dyDescent="0.2">
      <c r="P2817"/>
    </row>
    <row r="2818" spans="16:16" x14ac:dyDescent="0.2">
      <c r="P2818"/>
    </row>
    <row r="2819" spans="16:16" x14ac:dyDescent="0.2">
      <c r="P2819"/>
    </row>
    <row r="2820" spans="16:16" x14ac:dyDescent="0.2">
      <c r="P2820"/>
    </row>
    <row r="2821" spans="16:16" x14ac:dyDescent="0.2">
      <c r="P2821"/>
    </row>
    <row r="2822" spans="16:16" x14ac:dyDescent="0.2">
      <c r="P2822"/>
    </row>
    <row r="2823" spans="16:16" x14ac:dyDescent="0.2">
      <c r="P2823"/>
    </row>
    <row r="2824" spans="16:16" x14ac:dyDescent="0.2">
      <c r="P2824"/>
    </row>
    <row r="2825" spans="16:16" x14ac:dyDescent="0.2">
      <c r="P2825"/>
    </row>
    <row r="2826" spans="16:16" x14ac:dyDescent="0.2">
      <c r="P2826"/>
    </row>
    <row r="2827" spans="16:16" x14ac:dyDescent="0.2">
      <c r="P2827"/>
    </row>
    <row r="2828" spans="16:16" x14ac:dyDescent="0.2">
      <c r="P2828"/>
    </row>
    <row r="2829" spans="16:16" x14ac:dyDescent="0.2">
      <c r="P2829"/>
    </row>
    <row r="2830" spans="16:16" x14ac:dyDescent="0.2">
      <c r="P2830"/>
    </row>
    <row r="2831" spans="16:16" x14ac:dyDescent="0.2">
      <c r="P2831"/>
    </row>
    <row r="2832" spans="16:16" x14ac:dyDescent="0.2">
      <c r="P2832"/>
    </row>
    <row r="2833" spans="16:16" x14ac:dyDescent="0.2">
      <c r="P2833"/>
    </row>
    <row r="2834" spans="16:16" x14ac:dyDescent="0.2">
      <c r="P2834"/>
    </row>
    <row r="2835" spans="16:16" x14ac:dyDescent="0.2">
      <c r="P2835"/>
    </row>
    <row r="2836" spans="16:16" x14ac:dyDescent="0.2">
      <c r="P2836"/>
    </row>
    <row r="2837" spans="16:16" x14ac:dyDescent="0.2">
      <c r="P2837"/>
    </row>
    <row r="2838" spans="16:16" x14ac:dyDescent="0.2">
      <c r="P2838"/>
    </row>
    <row r="2839" spans="16:16" x14ac:dyDescent="0.2">
      <c r="P2839"/>
    </row>
    <row r="2840" spans="16:16" x14ac:dyDescent="0.2">
      <c r="P2840"/>
    </row>
    <row r="2841" spans="16:16" x14ac:dyDescent="0.2">
      <c r="P2841"/>
    </row>
    <row r="2842" spans="16:16" x14ac:dyDescent="0.2">
      <c r="P2842"/>
    </row>
    <row r="2843" spans="16:16" x14ac:dyDescent="0.2">
      <c r="P2843"/>
    </row>
    <row r="2844" spans="16:16" x14ac:dyDescent="0.2">
      <c r="P2844"/>
    </row>
    <row r="2845" spans="16:16" x14ac:dyDescent="0.2">
      <c r="P2845"/>
    </row>
    <row r="2846" spans="16:16" x14ac:dyDescent="0.2">
      <c r="P2846"/>
    </row>
    <row r="2847" spans="16:16" x14ac:dyDescent="0.2">
      <c r="P2847"/>
    </row>
    <row r="2848" spans="16:16" x14ac:dyDescent="0.2">
      <c r="P2848"/>
    </row>
    <row r="2849" spans="16:16" x14ac:dyDescent="0.2">
      <c r="P2849"/>
    </row>
    <row r="2850" spans="16:16" x14ac:dyDescent="0.2">
      <c r="P2850"/>
    </row>
    <row r="2851" spans="16:16" x14ac:dyDescent="0.2">
      <c r="P2851"/>
    </row>
    <row r="2852" spans="16:16" x14ac:dyDescent="0.2">
      <c r="P2852"/>
    </row>
    <row r="2853" spans="16:16" x14ac:dyDescent="0.2">
      <c r="P2853"/>
    </row>
    <row r="2854" spans="16:16" x14ac:dyDescent="0.2">
      <c r="P2854"/>
    </row>
    <row r="2855" spans="16:16" x14ac:dyDescent="0.2">
      <c r="P2855"/>
    </row>
    <row r="2856" spans="16:16" x14ac:dyDescent="0.2">
      <c r="P2856"/>
    </row>
    <row r="2857" spans="16:16" x14ac:dyDescent="0.2">
      <c r="P2857"/>
    </row>
    <row r="2858" spans="16:16" x14ac:dyDescent="0.2">
      <c r="P2858"/>
    </row>
    <row r="2859" spans="16:16" x14ac:dyDescent="0.2">
      <c r="P2859"/>
    </row>
    <row r="2860" spans="16:16" x14ac:dyDescent="0.2">
      <c r="P2860"/>
    </row>
    <row r="2861" spans="16:16" x14ac:dyDescent="0.2">
      <c r="P2861"/>
    </row>
    <row r="2862" spans="16:16" x14ac:dyDescent="0.2">
      <c r="P2862"/>
    </row>
    <row r="2863" spans="16:16" x14ac:dyDescent="0.2">
      <c r="P2863"/>
    </row>
    <row r="2864" spans="16:16" x14ac:dyDescent="0.2">
      <c r="P2864"/>
    </row>
    <row r="2865" spans="16:16" x14ac:dyDescent="0.2">
      <c r="P2865"/>
    </row>
    <row r="2866" spans="16:16" x14ac:dyDescent="0.2">
      <c r="P2866"/>
    </row>
    <row r="2867" spans="16:16" x14ac:dyDescent="0.2">
      <c r="P2867"/>
    </row>
    <row r="2868" spans="16:16" x14ac:dyDescent="0.2">
      <c r="P2868"/>
    </row>
    <row r="2869" spans="16:16" x14ac:dyDescent="0.2">
      <c r="P2869"/>
    </row>
    <row r="2870" spans="16:16" x14ac:dyDescent="0.2">
      <c r="P2870"/>
    </row>
    <row r="2871" spans="16:16" x14ac:dyDescent="0.2">
      <c r="P2871"/>
    </row>
    <row r="2872" spans="16:16" x14ac:dyDescent="0.2">
      <c r="P2872"/>
    </row>
    <row r="2873" spans="16:16" x14ac:dyDescent="0.2">
      <c r="P2873"/>
    </row>
    <row r="2874" spans="16:16" x14ac:dyDescent="0.2">
      <c r="P2874"/>
    </row>
    <row r="2875" spans="16:16" x14ac:dyDescent="0.2">
      <c r="P2875"/>
    </row>
    <row r="2876" spans="16:16" x14ac:dyDescent="0.2">
      <c r="P2876"/>
    </row>
    <row r="2877" spans="16:16" x14ac:dyDescent="0.2">
      <c r="P2877"/>
    </row>
    <row r="2878" spans="16:16" x14ac:dyDescent="0.2">
      <c r="P2878"/>
    </row>
    <row r="2879" spans="16:16" x14ac:dyDescent="0.2">
      <c r="P2879"/>
    </row>
    <row r="2880" spans="16:16" x14ac:dyDescent="0.2">
      <c r="P2880"/>
    </row>
    <row r="2881" spans="16:16" x14ac:dyDescent="0.2">
      <c r="P2881"/>
    </row>
    <row r="2882" spans="16:16" x14ac:dyDescent="0.2">
      <c r="P2882"/>
    </row>
    <row r="2883" spans="16:16" x14ac:dyDescent="0.2">
      <c r="P2883"/>
    </row>
    <row r="2884" spans="16:16" x14ac:dyDescent="0.2">
      <c r="P2884"/>
    </row>
    <row r="2885" spans="16:16" x14ac:dyDescent="0.2">
      <c r="P2885"/>
    </row>
    <row r="2886" spans="16:16" x14ac:dyDescent="0.2">
      <c r="P2886"/>
    </row>
    <row r="2887" spans="16:16" x14ac:dyDescent="0.2">
      <c r="P2887"/>
    </row>
    <row r="2888" spans="16:16" x14ac:dyDescent="0.2">
      <c r="P2888"/>
    </row>
    <row r="2889" spans="16:16" x14ac:dyDescent="0.2">
      <c r="P2889"/>
    </row>
    <row r="2890" spans="16:16" x14ac:dyDescent="0.2">
      <c r="P2890"/>
    </row>
    <row r="2891" spans="16:16" x14ac:dyDescent="0.2">
      <c r="P2891"/>
    </row>
    <row r="2892" spans="16:16" x14ac:dyDescent="0.2">
      <c r="P2892"/>
    </row>
    <row r="2893" spans="16:16" x14ac:dyDescent="0.2">
      <c r="P2893"/>
    </row>
    <row r="2894" spans="16:16" x14ac:dyDescent="0.2">
      <c r="P2894"/>
    </row>
    <row r="2895" spans="16:16" x14ac:dyDescent="0.2">
      <c r="P2895"/>
    </row>
    <row r="2896" spans="16:16" x14ac:dyDescent="0.2">
      <c r="P2896"/>
    </row>
    <row r="2897" spans="16:16" x14ac:dyDescent="0.2">
      <c r="P2897"/>
    </row>
    <row r="2898" spans="16:16" x14ac:dyDescent="0.2">
      <c r="P2898"/>
    </row>
    <row r="2899" spans="16:16" x14ac:dyDescent="0.2">
      <c r="P2899"/>
    </row>
    <row r="2900" spans="16:16" x14ac:dyDescent="0.2">
      <c r="P2900"/>
    </row>
    <row r="2901" spans="16:16" x14ac:dyDescent="0.2">
      <c r="P2901"/>
    </row>
    <row r="2902" spans="16:16" x14ac:dyDescent="0.2">
      <c r="P2902"/>
    </row>
    <row r="2903" spans="16:16" x14ac:dyDescent="0.2">
      <c r="P2903"/>
    </row>
    <row r="2904" spans="16:16" x14ac:dyDescent="0.2">
      <c r="P2904"/>
    </row>
    <row r="2905" spans="16:16" x14ac:dyDescent="0.2">
      <c r="P2905"/>
    </row>
    <row r="2906" spans="16:16" x14ac:dyDescent="0.2">
      <c r="P2906"/>
    </row>
    <row r="2907" spans="16:16" x14ac:dyDescent="0.2">
      <c r="P2907"/>
    </row>
    <row r="2908" spans="16:16" x14ac:dyDescent="0.2">
      <c r="P2908"/>
    </row>
    <row r="2909" spans="16:16" x14ac:dyDescent="0.2">
      <c r="P2909"/>
    </row>
    <row r="2910" spans="16:16" x14ac:dyDescent="0.2">
      <c r="P2910"/>
    </row>
    <row r="2911" spans="16:16" x14ac:dyDescent="0.2">
      <c r="P2911"/>
    </row>
    <row r="2912" spans="16:16" x14ac:dyDescent="0.2">
      <c r="P2912"/>
    </row>
    <row r="2913" spans="16:16" x14ac:dyDescent="0.2">
      <c r="P2913"/>
    </row>
    <row r="2914" spans="16:16" x14ac:dyDescent="0.2">
      <c r="P2914"/>
    </row>
    <row r="2915" spans="16:16" x14ac:dyDescent="0.2">
      <c r="P2915"/>
    </row>
    <row r="2916" spans="16:16" x14ac:dyDescent="0.2">
      <c r="P2916"/>
    </row>
    <row r="2917" spans="16:16" x14ac:dyDescent="0.2">
      <c r="P2917"/>
    </row>
    <row r="2918" spans="16:16" x14ac:dyDescent="0.2">
      <c r="P2918"/>
    </row>
    <row r="2919" spans="16:16" x14ac:dyDescent="0.2">
      <c r="P2919"/>
    </row>
    <row r="2920" spans="16:16" x14ac:dyDescent="0.2">
      <c r="P2920"/>
    </row>
    <row r="2921" spans="16:16" x14ac:dyDescent="0.2">
      <c r="P2921"/>
    </row>
    <row r="2922" spans="16:16" x14ac:dyDescent="0.2">
      <c r="P2922"/>
    </row>
    <row r="2923" spans="16:16" x14ac:dyDescent="0.2">
      <c r="P2923"/>
    </row>
    <row r="2924" spans="16:16" x14ac:dyDescent="0.2">
      <c r="P2924"/>
    </row>
    <row r="2925" spans="16:16" x14ac:dyDescent="0.2">
      <c r="P2925"/>
    </row>
    <row r="2926" spans="16:16" x14ac:dyDescent="0.2">
      <c r="P2926"/>
    </row>
    <row r="2927" spans="16:16" x14ac:dyDescent="0.2">
      <c r="P2927"/>
    </row>
    <row r="2928" spans="16:16" x14ac:dyDescent="0.2">
      <c r="P2928"/>
    </row>
    <row r="2929" spans="16:16" x14ac:dyDescent="0.2">
      <c r="P2929"/>
    </row>
    <row r="2930" spans="16:16" x14ac:dyDescent="0.2">
      <c r="P2930"/>
    </row>
    <row r="2931" spans="16:16" x14ac:dyDescent="0.2">
      <c r="P2931"/>
    </row>
    <row r="2932" spans="16:16" x14ac:dyDescent="0.2">
      <c r="P2932"/>
    </row>
    <row r="2933" spans="16:16" x14ac:dyDescent="0.2">
      <c r="P2933"/>
    </row>
    <row r="2934" spans="16:16" x14ac:dyDescent="0.2">
      <c r="P2934"/>
    </row>
    <row r="2935" spans="16:16" x14ac:dyDescent="0.2">
      <c r="P2935"/>
    </row>
    <row r="2936" spans="16:16" x14ac:dyDescent="0.2">
      <c r="P2936"/>
    </row>
    <row r="2937" spans="16:16" x14ac:dyDescent="0.2">
      <c r="P2937"/>
    </row>
    <row r="2938" spans="16:16" x14ac:dyDescent="0.2">
      <c r="P2938"/>
    </row>
    <row r="2939" spans="16:16" x14ac:dyDescent="0.2">
      <c r="P2939"/>
    </row>
    <row r="2940" spans="16:16" x14ac:dyDescent="0.2">
      <c r="P2940"/>
    </row>
    <row r="2941" spans="16:16" x14ac:dyDescent="0.2">
      <c r="P2941"/>
    </row>
    <row r="2942" spans="16:16" x14ac:dyDescent="0.2">
      <c r="P2942"/>
    </row>
    <row r="2943" spans="16:16" x14ac:dyDescent="0.2">
      <c r="P2943"/>
    </row>
    <row r="2944" spans="16:16" x14ac:dyDescent="0.2">
      <c r="P2944"/>
    </row>
    <row r="2945" spans="16:16" x14ac:dyDescent="0.2">
      <c r="P2945"/>
    </row>
    <row r="2946" spans="16:16" x14ac:dyDescent="0.2">
      <c r="P2946"/>
    </row>
    <row r="2947" spans="16:16" x14ac:dyDescent="0.2">
      <c r="P2947"/>
    </row>
    <row r="2948" spans="16:16" x14ac:dyDescent="0.2">
      <c r="P2948"/>
    </row>
    <row r="2949" spans="16:16" x14ac:dyDescent="0.2">
      <c r="P2949"/>
    </row>
    <row r="2950" spans="16:16" x14ac:dyDescent="0.2">
      <c r="P2950"/>
    </row>
    <row r="2951" spans="16:16" x14ac:dyDescent="0.2">
      <c r="P2951"/>
    </row>
    <row r="2952" spans="16:16" x14ac:dyDescent="0.2">
      <c r="P2952"/>
    </row>
    <row r="2953" spans="16:16" x14ac:dyDescent="0.2">
      <c r="P2953"/>
    </row>
    <row r="2954" spans="16:16" x14ac:dyDescent="0.2">
      <c r="P2954"/>
    </row>
    <row r="2955" spans="16:16" x14ac:dyDescent="0.2">
      <c r="P2955"/>
    </row>
    <row r="2956" spans="16:16" x14ac:dyDescent="0.2">
      <c r="P2956"/>
    </row>
    <row r="2957" spans="16:16" x14ac:dyDescent="0.2">
      <c r="P2957"/>
    </row>
    <row r="2958" spans="16:16" x14ac:dyDescent="0.2">
      <c r="P2958"/>
    </row>
    <row r="2959" spans="16:16" x14ac:dyDescent="0.2">
      <c r="P2959"/>
    </row>
    <row r="2960" spans="16:16" x14ac:dyDescent="0.2">
      <c r="P2960"/>
    </row>
    <row r="2961" spans="16:16" x14ac:dyDescent="0.2">
      <c r="P2961"/>
    </row>
    <row r="2962" spans="16:16" x14ac:dyDescent="0.2">
      <c r="P2962"/>
    </row>
    <row r="2963" spans="16:16" x14ac:dyDescent="0.2">
      <c r="P2963"/>
    </row>
    <row r="2964" spans="16:16" x14ac:dyDescent="0.2">
      <c r="P2964"/>
    </row>
    <row r="2965" spans="16:16" x14ac:dyDescent="0.2">
      <c r="P2965"/>
    </row>
    <row r="2966" spans="16:16" x14ac:dyDescent="0.2">
      <c r="P2966"/>
    </row>
    <row r="2967" spans="16:16" x14ac:dyDescent="0.2">
      <c r="P2967"/>
    </row>
    <row r="2968" spans="16:16" x14ac:dyDescent="0.2">
      <c r="P2968"/>
    </row>
    <row r="2969" spans="16:16" x14ac:dyDescent="0.2">
      <c r="P2969"/>
    </row>
    <row r="2970" spans="16:16" x14ac:dyDescent="0.2">
      <c r="P2970"/>
    </row>
    <row r="2971" spans="16:16" x14ac:dyDescent="0.2">
      <c r="P2971"/>
    </row>
    <row r="2972" spans="16:16" x14ac:dyDescent="0.2">
      <c r="P2972"/>
    </row>
    <row r="2973" spans="16:16" x14ac:dyDescent="0.2">
      <c r="P2973"/>
    </row>
    <row r="2974" spans="16:16" x14ac:dyDescent="0.2">
      <c r="P2974"/>
    </row>
    <row r="2975" spans="16:16" x14ac:dyDescent="0.2">
      <c r="P2975"/>
    </row>
    <row r="2976" spans="16:16" x14ac:dyDescent="0.2">
      <c r="P2976"/>
    </row>
    <row r="2977" spans="16:16" x14ac:dyDescent="0.2">
      <c r="P2977"/>
    </row>
    <row r="2978" spans="16:16" x14ac:dyDescent="0.2">
      <c r="P2978"/>
    </row>
    <row r="2979" spans="16:16" x14ac:dyDescent="0.2">
      <c r="P2979"/>
    </row>
    <row r="2980" spans="16:16" x14ac:dyDescent="0.2">
      <c r="P2980"/>
    </row>
    <row r="2981" spans="16:16" x14ac:dyDescent="0.2">
      <c r="P2981"/>
    </row>
    <row r="2982" spans="16:16" x14ac:dyDescent="0.2">
      <c r="P2982"/>
    </row>
    <row r="2983" spans="16:16" x14ac:dyDescent="0.2">
      <c r="P2983"/>
    </row>
    <row r="2984" spans="16:16" x14ac:dyDescent="0.2">
      <c r="P2984"/>
    </row>
    <row r="2985" spans="16:16" x14ac:dyDescent="0.2">
      <c r="P2985"/>
    </row>
    <row r="2986" spans="16:16" x14ac:dyDescent="0.2">
      <c r="P2986"/>
    </row>
    <row r="2987" spans="16:16" x14ac:dyDescent="0.2">
      <c r="P2987"/>
    </row>
    <row r="2988" spans="16:16" x14ac:dyDescent="0.2">
      <c r="P2988"/>
    </row>
    <row r="2989" spans="16:16" x14ac:dyDescent="0.2">
      <c r="P2989"/>
    </row>
    <row r="2990" spans="16:16" x14ac:dyDescent="0.2">
      <c r="P2990"/>
    </row>
    <row r="2991" spans="16:16" x14ac:dyDescent="0.2">
      <c r="P2991"/>
    </row>
    <row r="2992" spans="16:16" x14ac:dyDescent="0.2">
      <c r="P2992"/>
    </row>
    <row r="2993" spans="16:16" x14ac:dyDescent="0.2">
      <c r="P2993"/>
    </row>
    <row r="2994" spans="16:16" x14ac:dyDescent="0.2">
      <c r="P2994"/>
    </row>
    <row r="2995" spans="16:16" x14ac:dyDescent="0.2">
      <c r="P2995"/>
    </row>
    <row r="2996" spans="16:16" x14ac:dyDescent="0.2">
      <c r="P2996"/>
    </row>
    <row r="2997" spans="16:16" x14ac:dyDescent="0.2">
      <c r="P2997"/>
    </row>
    <row r="2998" spans="16:16" x14ac:dyDescent="0.2">
      <c r="P2998"/>
    </row>
    <row r="2999" spans="16:16" x14ac:dyDescent="0.2">
      <c r="P2999"/>
    </row>
    <row r="3000" spans="16:16" x14ac:dyDescent="0.2">
      <c r="P3000"/>
    </row>
    <row r="3001" spans="16:16" x14ac:dyDescent="0.2">
      <c r="P3001"/>
    </row>
    <row r="3002" spans="16:16" x14ac:dyDescent="0.2">
      <c r="P3002"/>
    </row>
    <row r="3003" spans="16:16" x14ac:dyDescent="0.2">
      <c r="P3003"/>
    </row>
    <row r="3004" spans="16:16" x14ac:dyDescent="0.2">
      <c r="P3004"/>
    </row>
    <row r="3005" spans="16:16" x14ac:dyDescent="0.2">
      <c r="P3005"/>
    </row>
    <row r="3006" spans="16:16" x14ac:dyDescent="0.2">
      <c r="P3006"/>
    </row>
    <row r="3007" spans="16:16" x14ac:dyDescent="0.2">
      <c r="P3007"/>
    </row>
    <row r="3008" spans="16:16" x14ac:dyDescent="0.2">
      <c r="P3008"/>
    </row>
    <row r="3009" spans="16:16" x14ac:dyDescent="0.2">
      <c r="P3009"/>
    </row>
    <row r="3010" spans="16:16" x14ac:dyDescent="0.2">
      <c r="P3010"/>
    </row>
    <row r="3011" spans="16:16" x14ac:dyDescent="0.2">
      <c r="P3011"/>
    </row>
    <row r="3012" spans="16:16" x14ac:dyDescent="0.2">
      <c r="P3012"/>
    </row>
    <row r="3013" spans="16:16" x14ac:dyDescent="0.2">
      <c r="P3013"/>
    </row>
    <row r="3014" spans="16:16" x14ac:dyDescent="0.2">
      <c r="P3014"/>
    </row>
    <row r="3015" spans="16:16" x14ac:dyDescent="0.2">
      <c r="P3015"/>
    </row>
    <row r="3016" spans="16:16" x14ac:dyDescent="0.2">
      <c r="P3016"/>
    </row>
    <row r="3017" spans="16:16" x14ac:dyDescent="0.2">
      <c r="P3017"/>
    </row>
    <row r="3018" spans="16:16" x14ac:dyDescent="0.2">
      <c r="P3018"/>
    </row>
    <row r="3019" spans="16:16" x14ac:dyDescent="0.2">
      <c r="P3019"/>
    </row>
    <row r="3020" spans="16:16" x14ac:dyDescent="0.2">
      <c r="P3020"/>
    </row>
    <row r="3021" spans="16:16" x14ac:dyDescent="0.2">
      <c r="P3021"/>
    </row>
    <row r="3022" spans="16:16" x14ac:dyDescent="0.2">
      <c r="P3022"/>
    </row>
    <row r="3023" spans="16:16" x14ac:dyDescent="0.2">
      <c r="P3023"/>
    </row>
    <row r="3024" spans="16:16" x14ac:dyDescent="0.2">
      <c r="P3024"/>
    </row>
    <row r="3025" spans="16:16" x14ac:dyDescent="0.2">
      <c r="P3025"/>
    </row>
    <row r="3026" spans="16:16" x14ac:dyDescent="0.2">
      <c r="P3026"/>
    </row>
    <row r="3027" spans="16:16" x14ac:dyDescent="0.2">
      <c r="P3027"/>
    </row>
    <row r="3028" spans="16:16" x14ac:dyDescent="0.2">
      <c r="P3028"/>
    </row>
    <row r="3029" spans="16:16" x14ac:dyDescent="0.2">
      <c r="P3029"/>
    </row>
    <row r="3030" spans="16:16" x14ac:dyDescent="0.2">
      <c r="P3030"/>
    </row>
    <row r="3031" spans="16:16" x14ac:dyDescent="0.2">
      <c r="P3031"/>
    </row>
    <row r="3032" spans="16:16" x14ac:dyDescent="0.2">
      <c r="P3032"/>
    </row>
    <row r="3033" spans="16:16" x14ac:dyDescent="0.2">
      <c r="P3033"/>
    </row>
    <row r="3034" spans="16:16" x14ac:dyDescent="0.2">
      <c r="P3034"/>
    </row>
    <row r="3035" spans="16:16" x14ac:dyDescent="0.2">
      <c r="P3035"/>
    </row>
    <row r="3036" spans="16:16" x14ac:dyDescent="0.2">
      <c r="P3036"/>
    </row>
    <row r="3037" spans="16:16" x14ac:dyDescent="0.2">
      <c r="P3037"/>
    </row>
    <row r="3038" spans="16:16" x14ac:dyDescent="0.2">
      <c r="P3038"/>
    </row>
    <row r="3039" spans="16:16" x14ac:dyDescent="0.2">
      <c r="P3039"/>
    </row>
    <row r="3040" spans="16:16" x14ac:dyDescent="0.2">
      <c r="P3040"/>
    </row>
    <row r="3041" spans="16:16" x14ac:dyDescent="0.2">
      <c r="P3041"/>
    </row>
    <row r="3042" spans="16:16" x14ac:dyDescent="0.2">
      <c r="P3042"/>
    </row>
    <row r="3043" spans="16:16" x14ac:dyDescent="0.2">
      <c r="P3043"/>
    </row>
    <row r="3044" spans="16:16" x14ac:dyDescent="0.2">
      <c r="P3044"/>
    </row>
    <row r="3045" spans="16:16" x14ac:dyDescent="0.2">
      <c r="P3045"/>
    </row>
    <row r="3046" spans="16:16" x14ac:dyDescent="0.2">
      <c r="P3046"/>
    </row>
    <row r="3047" spans="16:16" x14ac:dyDescent="0.2">
      <c r="P3047"/>
    </row>
    <row r="3048" spans="16:16" x14ac:dyDescent="0.2">
      <c r="P3048"/>
    </row>
    <row r="3049" spans="16:16" x14ac:dyDescent="0.2">
      <c r="P3049"/>
    </row>
    <row r="3050" spans="16:16" x14ac:dyDescent="0.2">
      <c r="P3050"/>
    </row>
    <row r="3051" spans="16:16" x14ac:dyDescent="0.2">
      <c r="P3051"/>
    </row>
    <row r="3052" spans="16:16" x14ac:dyDescent="0.2">
      <c r="P3052"/>
    </row>
    <row r="3053" spans="16:16" x14ac:dyDescent="0.2">
      <c r="P3053"/>
    </row>
    <row r="3054" spans="16:16" x14ac:dyDescent="0.2">
      <c r="P3054"/>
    </row>
    <row r="3055" spans="16:16" x14ac:dyDescent="0.2">
      <c r="P3055"/>
    </row>
    <row r="3056" spans="16:16" x14ac:dyDescent="0.2">
      <c r="P3056"/>
    </row>
    <row r="3057" spans="16:16" x14ac:dyDescent="0.2">
      <c r="P3057"/>
    </row>
    <row r="3058" spans="16:16" x14ac:dyDescent="0.2">
      <c r="P3058"/>
    </row>
    <row r="3059" spans="16:16" x14ac:dyDescent="0.2">
      <c r="P3059"/>
    </row>
    <row r="3060" spans="16:16" x14ac:dyDescent="0.2">
      <c r="P3060"/>
    </row>
    <row r="3061" spans="16:16" x14ac:dyDescent="0.2">
      <c r="P3061"/>
    </row>
    <row r="3062" spans="16:16" x14ac:dyDescent="0.2">
      <c r="P3062"/>
    </row>
    <row r="3063" spans="16:16" x14ac:dyDescent="0.2">
      <c r="P3063"/>
    </row>
    <row r="3064" spans="16:16" x14ac:dyDescent="0.2">
      <c r="P3064"/>
    </row>
    <row r="3065" spans="16:16" x14ac:dyDescent="0.2">
      <c r="P3065"/>
    </row>
    <row r="3066" spans="16:16" x14ac:dyDescent="0.2">
      <c r="P3066"/>
    </row>
    <row r="3067" spans="16:16" x14ac:dyDescent="0.2">
      <c r="P3067"/>
    </row>
    <row r="3068" spans="16:16" x14ac:dyDescent="0.2">
      <c r="P3068"/>
    </row>
    <row r="3069" spans="16:16" x14ac:dyDescent="0.2">
      <c r="P3069"/>
    </row>
    <row r="3070" spans="16:16" x14ac:dyDescent="0.2">
      <c r="P3070"/>
    </row>
    <row r="3071" spans="16:16" x14ac:dyDescent="0.2">
      <c r="P3071"/>
    </row>
    <row r="3072" spans="16:16" x14ac:dyDescent="0.2">
      <c r="P3072"/>
    </row>
    <row r="3073" spans="16:16" x14ac:dyDescent="0.2">
      <c r="P3073"/>
    </row>
    <row r="3074" spans="16:16" x14ac:dyDescent="0.2">
      <c r="P3074"/>
    </row>
    <row r="3075" spans="16:16" x14ac:dyDescent="0.2">
      <c r="P3075"/>
    </row>
    <row r="3076" spans="16:16" x14ac:dyDescent="0.2">
      <c r="P3076"/>
    </row>
    <row r="3077" spans="16:16" x14ac:dyDescent="0.2">
      <c r="P3077"/>
    </row>
    <row r="3078" spans="16:16" x14ac:dyDescent="0.2">
      <c r="P3078"/>
    </row>
    <row r="3079" spans="16:16" x14ac:dyDescent="0.2">
      <c r="P3079"/>
    </row>
    <row r="3080" spans="16:16" x14ac:dyDescent="0.2">
      <c r="P3080"/>
    </row>
    <row r="3081" spans="16:16" x14ac:dyDescent="0.2">
      <c r="P3081"/>
    </row>
    <row r="3082" spans="16:16" x14ac:dyDescent="0.2">
      <c r="P3082"/>
    </row>
    <row r="3083" spans="16:16" x14ac:dyDescent="0.2">
      <c r="P3083"/>
    </row>
    <row r="3084" spans="16:16" x14ac:dyDescent="0.2">
      <c r="P3084"/>
    </row>
    <row r="3085" spans="16:16" x14ac:dyDescent="0.2">
      <c r="P3085"/>
    </row>
    <row r="3086" spans="16:16" x14ac:dyDescent="0.2">
      <c r="P3086"/>
    </row>
    <row r="3087" spans="16:16" x14ac:dyDescent="0.2">
      <c r="P3087"/>
    </row>
    <row r="3088" spans="16:16" x14ac:dyDescent="0.2">
      <c r="P3088"/>
    </row>
    <row r="3089" spans="16:16" x14ac:dyDescent="0.2">
      <c r="P3089"/>
    </row>
    <row r="3090" spans="16:16" x14ac:dyDescent="0.2">
      <c r="P3090"/>
    </row>
    <row r="3091" spans="16:16" x14ac:dyDescent="0.2">
      <c r="P3091"/>
    </row>
    <row r="3092" spans="16:16" x14ac:dyDescent="0.2">
      <c r="P3092"/>
    </row>
    <row r="3093" spans="16:16" x14ac:dyDescent="0.2">
      <c r="P3093"/>
    </row>
    <row r="3094" spans="16:16" x14ac:dyDescent="0.2">
      <c r="P3094"/>
    </row>
    <row r="3095" spans="16:16" x14ac:dyDescent="0.2">
      <c r="P3095"/>
    </row>
    <row r="3096" spans="16:16" x14ac:dyDescent="0.2">
      <c r="P3096"/>
    </row>
    <row r="3097" spans="16:16" x14ac:dyDescent="0.2">
      <c r="P3097"/>
    </row>
    <row r="3098" spans="16:16" x14ac:dyDescent="0.2">
      <c r="P3098"/>
    </row>
    <row r="3099" spans="16:16" x14ac:dyDescent="0.2">
      <c r="P3099"/>
    </row>
    <row r="3100" spans="16:16" x14ac:dyDescent="0.2">
      <c r="P3100"/>
    </row>
    <row r="3101" spans="16:16" x14ac:dyDescent="0.2">
      <c r="P3101"/>
    </row>
    <row r="3102" spans="16:16" x14ac:dyDescent="0.2">
      <c r="P3102"/>
    </row>
    <row r="3103" spans="16:16" x14ac:dyDescent="0.2">
      <c r="P3103"/>
    </row>
    <row r="3104" spans="16:16" x14ac:dyDescent="0.2">
      <c r="P3104"/>
    </row>
    <row r="3105" spans="16:16" x14ac:dyDescent="0.2">
      <c r="P3105"/>
    </row>
    <row r="3106" spans="16:16" x14ac:dyDescent="0.2">
      <c r="P3106"/>
    </row>
    <row r="3107" spans="16:16" x14ac:dyDescent="0.2">
      <c r="P3107"/>
    </row>
    <row r="3108" spans="16:16" x14ac:dyDescent="0.2">
      <c r="P3108"/>
    </row>
    <row r="3109" spans="16:16" x14ac:dyDescent="0.2">
      <c r="P3109"/>
    </row>
    <row r="3110" spans="16:16" x14ac:dyDescent="0.2">
      <c r="P3110"/>
    </row>
    <row r="3111" spans="16:16" x14ac:dyDescent="0.2">
      <c r="P3111"/>
    </row>
    <row r="3112" spans="16:16" x14ac:dyDescent="0.2">
      <c r="P3112"/>
    </row>
    <row r="3113" spans="16:16" x14ac:dyDescent="0.2">
      <c r="P3113"/>
    </row>
    <row r="3114" spans="16:16" x14ac:dyDescent="0.2">
      <c r="P3114"/>
    </row>
    <row r="3115" spans="16:16" x14ac:dyDescent="0.2">
      <c r="P3115"/>
    </row>
    <row r="3116" spans="16:16" x14ac:dyDescent="0.2">
      <c r="P3116"/>
    </row>
    <row r="3117" spans="16:16" x14ac:dyDescent="0.2">
      <c r="P3117"/>
    </row>
    <row r="3118" spans="16:16" x14ac:dyDescent="0.2">
      <c r="P3118"/>
    </row>
    <row r="3119" spans="16:16" x14ac:dyDescent="0.2">
      <c r="P3119"/>
    </row>
    <row r="3120" spans="16:16" x14ac:dyDescent="0.2">
      <c r="P3120"/>
    </row>
    <row r="3121" spans="16:16" x14ac:dyDescent="0.2">
      <c r="P3121"/>
    </row>
    <row r="3122" spans="16:16" x14ac:dyDescent="0.2">
      <c r="P3122"/>
    </row>
    <row r="3123" spans="16:16" x14ac:dyDescent="0.2">
      <c r="P3123"/>
    </row>
    <row r="3124" spans="16:16" x14ac:dyDescent="0.2">
      <c r="P3124"/>
    </row>
    <row r="3125" spans="16:16" x14ac:dyDescent="0.2">
      <c r="P3125"/>
    </row>
    <row r="3126" spans="16:16" x14ac:dyDescent="0.2">
      <c r="P3126"/>
    </row>
    <row r="3127" spans="16:16" x14ac:dyDescent="0.2">
      <c r="P3127"/>
    </row>
    <row r="3128" spans="16:16" x14ac:dyDescent="0.2">
      <c r="P3128"/>
    </row>
    <row r="3129" spans="16:16" x14ac:dyDescent="0.2">
      <c r="P3129"/>
    </row>
    <row r="3130" spans="16:16" x14ac:dyDescent="0.2">
      <c r="P3130"/>
    </row>
    <row r="3131" spans="16:16" x14ac:dyDescent="0.2">
      <c r="P3131"/>
    </row>
    <row r="3132" spans="16:16" x14ac:dyDescent="0.2">
      <c r="P3132"/>
    </row>
    <row r="3133" spans="16:16" x14ac:dyDescent="0.2">
      <c r="P3133"/>
    </row>
    <row r="3134" spans="16:16" x14ac:dyDescent="0.2">
      <c r="P3134"/>
    </row>
    <row r="3135" spans="16:16" x14ac:dyDescent="0.2">
      <c r="P3135"/>
    </row>
    <row r="3136" spans="16:16" x14ac:dyDescent="0.2">
      <c r="P3136"/>
    </row>
    <row r="3137" spans="16:16" x14ac:dyDescent="0.2">
      <c r="P3137"/>
    </row>
    <row r="3138" spans="16:16" x14ac:dyDescent="0.2">
      <c r="P3138"/>
    </row>
    <row r="3139" spans="16:16" x14ac:dyDescent="0.2">
      <c r="P3139"/>
    </row>
    <row r="3140" spans="16:16" x14ac:dyDescent="0.2">
      <c r="P3140"/>
    </row>
    <row r="3141" spans="16:16" x14ac:dyDescent="0.2">
      <c r="P3141"/>
    </row>
    <row r="3142" spans="16:16" x14ac:dyDescent="0.2">
      <c r="P3142"/>
    </row>
    <row r="3143" spans="16:16" x14ac:dyDescent="0.2">
      <c r="P3143"/>
    </row>
    <row r="3144" spans="16:16" x14ac:dyDescent="0.2">
      <c r="P3144"/>
    </row>
    <row r="3145" spans="16:16" x14ac:dyDescent="0.2">
      <c r="P3145"/>
    </row>
    <row r="3146" spans="16:16" x14ac:dyDescent="0.2">
      <c r="P3146"/>
    </row>
    <row r="3147" spans="16:16" x14ac:dyDescent="0.2">
      <c r="P3147"/>
    </row>
    <row r="3148" spans="16:16" x14ac:dyDescent="0.2">
      <c r="P3148"/>
    </row>
    <row r="3149" spans="16:16" x14ac:dyDescent="0.2">
      <c r="P3149"/>
    </row>
    <row r="3150" spans="16:16" x14ac:dyDescent="0.2">
      <c r="P3150"/>
    </row>
    <row r="3151" spans="16:16" x14ac:dyDescent="0.2">
      <c r="P3151"/>
    </row>
    <row r="3152" spans="16:16" x14ac:dyDescent="0.2">
      <c r="P3152"/>
    </row>
    <row r="3153" spans="16:16" x14ac:dyDescent="0.2">
      <c r="P3153"/>
    </row>
    <row r="3154" spans="16:16" x14ac:dyDescent="0.2">
      <c r="P3154"/>
    </row>
    <row r="3155" spans="16:16" x14ac:dyDescent="0.2">
      <c r="P3155"/>
    </row>
    <row r="3156" spans="16:16" x14ac:dyDescent="0.2">
      <c r="P3156"/>
    </row>
    <row r="3157" spans="16:16" x14ac:dyDescent="0.2">
      <c r="P3157"/>
    </row>
    <row r="3158" spans="16:16" x14ac:dyDescent="0.2">
      <c r="P3158"/>
    </row>
    <row r="3159" spans="16:16" x14ac:dyDescent="0.2">
      <c r="P3159"/>
    </row>
    <row r="3160" spans="16:16" x14ac:dyDescent="0.2">
      <c r="P3160"/>
    </row>
    <row r="3161" spans="16:16" x14ac:dyDescent="0.2">
      <c r="P3161"/>
    </row>
    <row r="3162" spans="16:16" x14ac:dyDescent="0.2">
      <c r="P3162"/>
    </row>
    <row r="3163" spans="16:16" x14ac:dyDescent="0.2">
      <c r="P3163"/>
    </row>
    <row r="3164" spans="16:16" x14ac:dyDescent="0.2">
      <c r="P3164"/>
    </row>
    <row r="3165" spans="16:16" x14ac:dyDescent="0.2">
      <c r="P3165"/>
    </row>
    <row r="3166" spans="16:16" x14ac:dyDescent="0.2">
      <c r="P3166"/>
    </row>
    <row r="3167" spans="16:16" x14ac:dyDescent="0.2">
      <c r="P3167"/>
    </row>
    <row r="3168" spans="16:16" x14ac:dyDescent="0.2">
      <c r="P3168"/>
    </row>
    <row r="3169" spans="16:16" x14ac:dyDescent="0.2">
      <c r="P3169"/>
    </row>
    <row r="3170" spans="16:16" x14ac:dyDescent="0.2">
      <c r="P3170"/>
    </row>
    <row r="3171" spans="16:16" x14ac:dyDescent="0.2">
      <c r="P3171"/>
    </row>
    <row r="3172" spans="16:16" x14ac:dyDescent="0.2">
      <c r="P3172"/>
    </row>
    <row r="3173" spans="16:16" x14ac:dyDescent="0.2">
      <c r="P3173"/>
    </row>
    <row r="3174" spans="16:16" x14ac:dyDescent="0.2">
      <c r="P3174"/>
    </row>
    <row r="3175" spans="16:16" x14ac:dyDescent="0.2">
      <c r="P3175"/>
    </row>
    <row r="3176" spans="16:16" x14ac:dyDescent="0.2">
      <c r="P3176"/>
    </row>
    <row r="3177" spans="16:16" x14ac:dyDescent="0.2">
      <c r="P3177"/>
    </row>
    <row r="3178" spans="16:16" x14ac:dyDescent="0.2">
      <c r="P3178"/>
    </row>
    <row r="3179" spans="16:16" x14ac:dyDescent="0.2">
      <c r="P3179"/>
    </row>
    <row r="3180" spans="16:16" x14ac:dyDescent="0.2">
      <c r="P3180"/>
    </row>
    <row r="3181" spans="16:16" x14ac:dyDescent="0.2">
      <c r="P3181"/>
    </row>
    <row r="3182" spans="16:16" x14ac:dyDescent="0.2">
      <c r="P3182"/>
    </row>
    <row r="3183" spans="16:16" x14ac:dyDescent="0.2">
      <c r="P3183"/>
    </row>
    <row r="3184" spans="16:16" x14ac:dyDescent="0.2">
      <c r="P3184"/>
    </row>
    <row r="3185" spans="16:16" x14ac:dyDescent="0.2">
      <c r="P3185"/>
    </row>
    <row r="3186" spans="16:16" x14ac:dyDescent="0.2">
      <c r="P3186"/>
    </row>
    <row r="3187" spans="16:16" x14ac:dyDescent="0.2">
      <c r="P3187"/>
    </row>
    <row r="3188" spans="16:16" x14ac:dyDescent="0.2">
      <c r="P3188"/>
    </row>
    <row r="3189" spans="16:16" x14ac:dyDescent="0.2">
      <c r="P3189"/>
    </row>
    <row r="3190" spans="16:16" x14ac:dyDescent="0.2">
      <c r="P3190"/>
    </row>
    <row r="3191" spans="16:16" x14ac:dyDescent="0.2">
      <c r="P3191"/>
    </row>
    <row r="3192" spans="16:16" x14ac:dyDescent="0.2">
      <c r="P3192"/>
    </row>
    <row r="3193" spans="16:16" x14ac:dyDescent="0.2">
      <c r="P3193"/>
    </row>
    <row r="3194" spans="16:16" x14ac:dyDescent="0.2">
      <c r="P3194"/>
    </row>
    <row r="3195" spans="16:16" x14ac:dyDescent="0.2">
      <c r="P3195"/>
    </row>
    <row r="3196" spans="16:16" x14ac:dyDescent="0.2">
      <c r="P3196"/>
    </row>
    <row r="3197" spans="16:16" x14ac:dyDescent="0.2">
      <c r="P3197"/>
    </row>
    <row r="3198" spans="16:16" x14ac:dyDescent="0.2">
      <c r="P3198"/>
    </row>
    <row r="3199" spans="16:16" x14ac:dyDescent="0.2">
      <c r="P3199"/>
    </row>
    <row r="3200" spans="16:16" x14ac:dyDescent="0.2">
      <c r="P3200"/>
    </row>
    <row r="3201" spans="16:16" x14ac:dyDescent="0.2">
      <c r="P3201"/>
    </row>
    <row r="3202" spans="16:16" x14ac:dyDescent="0.2">
      <c r="P3202"/>
    </row>
    <row r="3203" spans="16:16" x14ac:dyDescent="0.2">
      <c r="P3203"/>
    </row>
    <row r="3204" spans="16:16" x14ac:dyDescent="0.2">
      <c r="P3204"/>
    </row>
    <row r="3205" spans="16:16" x14ac:dyDescent="0.2">
      <c r="P3205"/>
    </row>
    <row r="3206" spans="16:16" x14ac:dyDescent="0.2">
      <c r="P3206"/>
    </row>
    <row r="3207" spans="16:16" x14ac:dyDescent="0.2">
      <c r="P3207"/>
    </row>
    <row r="3208" spans="16:16" x14ac:dyDescent="0.2">
      <c r="P3208"/>
    </row>
    <row r="3209" spans="16:16" x14ac:dyDescent="0.2">
      <c r="P3209"/>
    </row>
    <row r="3210" spans="16:16" x14ac:dyDescent="0.2">
      <c r="P3210"/>
    </row>
    <row r="3211" spans="16:16" x14ac:dyDescent="0.2">
      <c r="P3211"/>
    </row>
    <row r="3212" spans="16:16" x14ac:dyDescent="0.2">
      <c r="P3212"/>
    </row>
    <row r="3213" spans="16:16" x14ac:dyDescent="0.2">
      <c r="P3213"/>
    </row>
    <row r="3214" spans="16:16" x14ac:dyDescent="0.2">
      <c r="P3214"/>
    </row>
    <row r="3215" spans="16:16" x14ac:dyDescent="0.2">
      <c r="P3215"/>
    </row>
    <row r="3216" spans="16:16" x14ac:dyDescent="0.2">
      <c r="P3216"/>
    </row>
    <row r="3217" spans="16:16" x14ac:dyDescent="0.2">
      <c r="P3217"/>
    </row>
    <row r="3218" spans="16:16" x14ac:dyDescent="0.2">
      <c r="P3218"/>
    </row>
    <row r="3219" spans="16:16" x14ac:dyDescent="0.2">
      <c r="P3219"/>
    </row>
    <row r="3220" spans="16:16" x14ac:dyDescent="0.2">
      <c r="P3220"/>
    </row>
    <row r="3221" spans="16:16" x14ac:dyDescent="0.2">
      <c r="P3221"/>
    </row>
    <row r="3222" spans="16:16" x14ac:dyDescent="0.2">
      <c r="P3222"/>
    </row>
    <row r="3223" spans="16:16" x14ac:dyDescent="0.2">
      <c r="P3223"/>
    </row>
    <row r="3224" spans="16:16" x14ac:dyDescent="0.2">
      <c r="P3224"/>
    </row>
    <row r="3225" spans="16:16" x14ac:dyDescent="0.2">
      <c r="P3225"/>
    </row>
    <row r="3226" spans="16:16" x14ac:dyDescent="0.2">
      <c r="P3226"/>
    </row>
    <row r="3227" spans="16:16" x14ac:dyDescent="0.2">
      <c r="P3227"/>
    </row>
    <row r="3228" spans="16:16" x14ac:dyDescent="0.2">
      <c r="P3228"/>
    </row>
    <row r="3229" spans="16:16" x14ac:dyDescent="0.2">
      <c r="P3229"/>
    </row>
    <row r="3230" spans="16:16" x14ac:dyDescent="0.2">
      <c r="P3230"/>
    </row>
    <row r="3231" spans="16:16" x14ac:dyDescent="0.2">
      <c r="P3231"/>
    </row>
    <row r="3232" spans="16:16" x14ac:dyDescent="0.2">
      <c r="P3232"/>
    </row>
    <row r="3233" spans="16:16" x14ac:dyDescent="0.2">
      <c r="P3233"/>
    </row>
    <row r="3234" spans="16:16" x14ac:dyDescent="0.2">
      <c r="P3234"/>
    </row>
    <row r="3235" spans="16:16" x14ac:dyDescent="0.2">
      <c r="P3235"/>
    </row>
    <row r="3236" spans="16:16" x14ac:dyDescent="0.2">
      <c r="P3236"/>
    </row>
    <row r="3237" spans="16:16" x14ac:dyDescent="0.2">
      <c r="P3237"/>
    </row>
    <row r="3238" spans="16:16" x14ac:dyDescent="0.2">
      <c r="P3238"/>
    </row>
    <row r="3239" spans="16:16" x14ac:dyDescent="0.2">
      <c r="P3239"/>
    </row>
    <row r="3240" spans="16:16" x14ac:dyDescent="0.2">
      <c r="P3240"/>
    </row>
    <row r="3241" spans="16:16" x14ac:dyDescent="0.2">
      <c r="P3241"/>
    </row>
    <row r="3242" spans="16:16" x14ac:dyDescent="0.2">
      <c r="P3242"/>
    </row>
    <row r="3243" spans="16:16" x14ac:dyDescent="0.2">
      <c r="P3243"/>
    </row>
    <row r="3244" spans="16:16" x14ac:dyDescent="0.2">
      <c r="P3244"/>
    </row>
    <row r="3245" spans="16:16" x14ac:dyDescent="0.2">
      <c r="P3245"/>
    </row>
    <row r="3246" spans="16:16" x14ac:dyDescent="0.2">
      <c r="P3246"/>
    </row>
    <row r="3247" spans="16:16" x14ac:dyDescent="0.2">
      <c r="P3247"/>
    </row>
    <row r="3248" spans="16:16" x14ac:dyDescent="0.2">
      <c r="P3248"/>
    </row>
    <row r="3249" spans="16:16" x14ac:dyDescent="0.2">
      <c r="P3249"/>
    </row>
    <row r="3250" spans="16:16" x14ac:dyDescent="0.2">
      <c r="P3250"/>
    </row>
    <row r="3251" spans="16:16" x14ac:dyDescent="0.2">
      <c r="P3251"/>
    </row>
    <row r="3252" spans="16:16" x14ac:dyDescent="0.2">
      <c r="P3252"/>
    </row>
    <row r="3253" spans="16:16" x14ac:dyDescent="0.2">
      <c r="P3253"/>
    </row>
    <row r="3254" spans="16:16" x14ac:dyDescent="0.2">
      <c r="P3254"/>
    </row>
    <row r="3255" spans="16:16" x14ac:dyDescent="0.2">
      <c r="P3255"/>
    </row>
    <row r="3256" spans="16:16" x14ac:dyDescent="0.2">
      <c r="P3256"/>
    </row>
    <row r="3257" spans="16:16" x14ac:dyDescent="0.2">
      <c r="P3257"/>
    </row>
    <row r="3258" spans="16:16" x14ac:dyDescent="0.2">
      <c r="P3258"/>
    </row>
    <row r="3259" spans="16:16" x14ac:dyDescent="0.2">
      <c r="P3259"/>
    </row>
    <row r="3260" spans="16:16" x14ac:dyDescent="0.2">
      <c r="P3260"/>
    </row>
    <row r="3261" spans="16:16" x14ac:dyDescent="0.2">
      <c r="P3261"/>
    </row>
    <row r="3262" spans="16:16" x14ac:dyDescent="0.2">
      <c r="P3262"/>
    </row>
    <row r="3263" spans="16:16" x14ac:dyDescent="0.2">
      <c r="P3263"/>
    </row>
    <row r="3264" spans="16:16" x14ac:dyDescent="0.2">
      <c r="P3264"/>
    </row>
    <row r="3265" spans="16:16" x14ac:dyDescent="0.2">
      <c r="P3265"/>
    </row>
    <row r="3266" spans="16:16" x14ac:dyDescent="0.2">
      <c r="P3266"/>
    </row>
    <row r="3267" spans="16:16" x14ac:dyDescent="0.2">
      <c r="P3267"/>
    </row>
    <row r="3268" spans="16:16" x14ac:dyDescent="0.2">
      <c r="P3268"/>
    </row>
    <row r="3269" spans="16:16" x14ac:dyDescent="0.2">
      <c r="P3269"/>
    </row>
    <row r="3270" spans="16:16" x14ac:dyDescent="0.2">
      <c r="P3270"/>
    </row>
    <row r="3271" spans="16:16" x14ac:dyDescent="0.2">
      <c r="P3271"/>
    </row>
    <row r="3272" spans="16:16" x14ac:dyDescent="0.2">
      <c r="P3272"/>
    </row>
    <row r="3273" spans="16:16" x14ac:dyDescent="0.2">
      <c r="P3273"/>
    </row>
    <row r="3274" spans="16:16" x14ac:dyDescent="0.2">
      <c r="P3274"/>
    </row>
    <row r="3275" spans="16:16" x14ac:dyDescent="0.2">
      <c r="P3275"/>
    </row>
    <row r="3276" spans="16:16" x14ac:dyDescent="0.2">
      <c r="P3276"/>
    </row>
    <row r="3277" spans="16:16" x14ac:dyDescent="0.2">
      <c r="P3277"/>
    </row>
    <row r="3278" spans="16:16" x14ac:dyDescent="0.2">
      <c r="P3278"/>
    </row>
    <row r="3279" spans="16:16" x14ac:dyDescent="0.2">
      <c r="P3279"/>
    </row>
    <row r="3280" spans="16:16" x14ac:dyDescent="0.2">
      <c r="P3280"/>
    </row>
    <row r="3281" spans="16:16" x14ac:dyDescent="0.2">
      <c r="P3281"/>
    </row>
    <row r="3282" spans="16:16" x14ac:dyDescent="0.2">
      <c r="P3282"/>
    </row>
    <row r="3283" spans="16:16" x14ac:dyDescent="0.2">
      <c r="P3283"/>
    </row>
    <row r="3284" spans="16:16" x14ac:dyDescent="0.2">
      <c r="P3284"/>
    </row>
    <row r="3285" spans="16:16" x14ac:dyDescent="0.2">
      <c r="P3285"/>
    </row>
    <row r="3286" spans="16:16" x14ac:dyDescent="0.2">
      <c r="P3286"/>
    </row>
    <row r="3287" spans="16:16" x14ac:dyDescent="0.2">
      <c r="P3287"/>
    </row>
    <row r="3288" spans="16:16" x14ac:dyDescent="0.2">
      <c r="P3288"/>
    </row>
    <row r="3289" spans="16:16" x14ac:dyDescent="0.2">
      <c r="P3289"/>
    </row>
    <row r="3290" spans="16:16" x14ac:dyDescent="0.2">
      <c r="P3290"/>
    </row>
    <row r="3291" spans="16:16" x14ac:dyDescent="0.2">
      <c r="P3291"/>
    </row>
    <row r="3292" spans="16:16" x14ac:dyDescent="0.2">
      <c r="P3292"/>
    </row>
    <row r="3293" spans="16:16" x14ac:dyDescent="0.2">
      <c r="P3293"/>
    </row>
    <row r="3294" spans="16:16" x14ac:dyDescent="0.2">
      <c r="P3294"/>
    </row>
    <row r="3295" spans="16:16" x14ac:dyDescent="0.2">
      <c r="P3295"/>
    </row>
    <row r="3296" spans="16:16" x14ac:dyDescent="0.2">
      <c r="P3296"/>
    </row>
    <row r="3297" spans="16:16" x14ac:dyDescent="0.2">
      <c r="P3297"/>
    </row>
    <row r="3298" spans="16:16" x14ac:dyDescent="0.2">
      <c r="P3298"/>
    </row>
    <row r="3299" spans="16:16" x14ac:dyDescent="0.2">
      <c r="P3299"/>
    </row>
    <row r="3300" spans="16:16" x14ac:dyDescent="0.2">
      <c r="P3300"/>
    </row>
    <row r="3301" spans="16:16" x14ac:dyDescent="0.2">
      <c r="P3301"/>
    </row>
    <row r="3302" spans="16:16" x14ac:dyDescent="0.2">
      <c r="P3302"/>
    </row>
    <row r="3303" spans="16:16" x14ac:dyDescent="0.2">
      <c r="P3303"/>
    </row>
    <row r="3304" spans="16:16" x14ac:dyDescent="0.2">
      <c r="P3304"/>
    </row>
    <row r="3305" spans="16:16" x14ac:dyDescent="0.2">
      <c r="P3305"/>
    </row>
    <row r="3306" spans="16:16" x14ac:dyDescent="0.2">
      <c r="P3306"/>
    </row>
    <row r="3307" spans="16:16" x14ac:dyDescent="0.2">
      <c r="P3307"/>
    </row>
    <row r="3308" spans="16:16" x14ac:dyDescent="0.2">
      <c r="P3308"/>
    </row>
    <row r="3309" spans="16:16" x14ac:dyDescent="0.2">
      <c r="P3309"/>
    </row>
    <row r="3310" spans="16:16" x14ac:dyDescent="0.2">
      <c r="P3310"/>
    </row>
    <row r="3311" spans="16:16" x14ac:dyDescent="0.2">
      <c r="P3311"/>
    </row>
    <row r="3312" spans="16:16" x14ac:dyDescent="0.2">
      <c r="P3312"/>
    </row>
    <row r="3313" spans="16:16" x14ac:dyDescent="0.2">
      <c r="P3313"/>
    </row>
    <row r="3314" spans="16:16" x14ac:dyDescent="0.2">
      <c r="P3314"/>
    </row>
    <row r="3315" spans="16:16" x14ac:dyDescent="0.2">
      <c r="P3315"/>
    </row>
    <row r="3316" spans="16:16" x14ac:dyDescent="0.2">
      <c r="P3316"/>
    </row>
    <row r="3317" spans="16:16" x14ac:dyDescent="0.2">
      <c r="P3317"/>
    </row>
    <row r="3318" spans="16:16" x14ac:dyDescent="0.2">
      <c r="P3318"/>
    </row>
    <row r="3319" spans="16:16" x14ac:dyDescent="0.2">
      <c r="P3319"/>
    </row>
    <row r="3320" spans="16:16" x14ac:dyDescent="0.2">
      <c r="P3320"/>
    </row>
    <row r="3321" spans="16:16" x14ac:dyDescent="0.2">
      <c r="P3321"/>
    </row>
    <row r="3322" spans="16:16" x14ac:dyDescent="0.2">
      <c r="P3322"/>
    </row>
    <row r="3323" spans="16:16" x14ac:dyDescent="0.2">
      <c r="P3323"/>
    </row>
    <row r="3324" spans="16:16" x14ac:dyDescent="0.2">
      <c r="P3324"/>
    </row>
    <row r="3325" spans="16:16" x14ac:dyDescent="0.2">
      <c r="P3325"/>
    </row>
    <row r="3326" spans="16:16" x14ac:dyDescent="0.2">
      <c r="P3326"/>
    </row>
    <row r="3327" spans="16:16" x14ac:dyDescent="0.2">
      <c r="P3327"/>
    </row>
    <row r="3328" spans="16:16" x14ac:dyDescent="0.2">
      <c r="P3328"/>
    </row>
    <row r="3329" spans="16:16" x14ac:dyDescent="0.2">
      <c r="P3329"/>
    </row>
    <row r="3330" spans="16:16" x14ac:dyDescent="0.2">
      <c r="P3330"/>
    </row>
    <row r="3331" spans="16:16" x14ac:dyDescent="0.2">
      <c r="P3331"/>
    </row>
    <row r="3332" spans="16:16" x14ac:dyDescent="0.2">
      <c r="P3332"/>
    </row>
    <row r="3333" spans="16:16" x14ac:dyDescent="0.2">
      <c r="P3333"/>
    </row>
    <row r="3334" spans="16:16" x14ac:dyDescent="0.2">
      <c r="P3334"/>
    </row>
    <row r="3335" spans="16:16" x14ac:dyDescent="0.2">
      <c r="P3335"/>
    </row>
    <row r="3336" spans="16:16" x14ac:dyDescent="0.2">
      <c r="P3336"/>
    </row>
    <row r="3337" spans="16:16" x14ac:dyDescent="0.2">
      <c r="P3337"/>
    </row>
    <row r="3338" spans="16:16" x14ac:dyDescent="0.2">
      <c r="P3338"/>
    </row>
    <row r="3339" spans="16:16" x14ac:dyDescent="0.2">
      <c r="P3339"/>
    </row>
    <row r="3340" spans="16:16" x14ac:dyDescent="0.2">
      <c r="P3340"/>
    </row>
    <row r="3341" spans="16:16" x14ac:dyDescent="0.2">
      <c r="P3341"/>
    </row>
    <row r="3342" spans="16:16" x14ac:dyDescent="0.2">
      <c r="P3342"/>
    </row>
    <row r="3343" spans="16:16" x14ac:dyDescent="0.2">
      <c r="P3343"/>
    </row>
    <row r="3344" spans="16:16" x14ac:dyDescent="0.2">
      <c r="P3344"/>
    </row>
    <row r="3345" spans="16:16" x14ac:dyDescent="0.2">
      <c r="P3345"/>
    </row>
    <row r="3346" spans="16:16" x14ac:dyDescent="0.2">
      <c r="P3346"/>
    </row>
    <row r="3347" spans="16:16" x14ac:dyDescent="0.2">
      <c r="P3347"/>
    </row>
    <row r="3348" spans="16:16" x14ac:dyDescent="0.2">
      <c r="P3348"/>
    </row>
    <row r="3349" spans="16:16" x14ac:dyDescent="0.2">
      <c r="P3349"/>
    </row>
    <row r="3350" spans="16:16" x14ac:dyDescent="0.2">
      <c r="P3350"/>
    </row>
    <row r="3351" spans="16:16" x14ac:dyDescent="0.2">
      <c r="P3351"/>
    </row>
    <row r="3352" spans="16:16" x14ac:dyDescent="0.2">
      <c r="P3352"/>
    </row>
    <row r="3353" spans="16:16" x14ac:dyDescent="0.2">
      <c r="P3353"/>
    </row>
    <row r="3354" spans="16:16" x14ac:dyDescent="0.2">
      <c r="P3354"/>
    </row>
    <row r="3355" spans="16:16" x14ac:dyDescent="0.2">
      <c r="P3355"/>
    </row>
    <row r="3356" spans="16:16" x14ac:dyDescent="0.2">
      <c r="P3356"/>
    </row>
    <row r="3357" spans="16:16" x14ac:dyDescent="0.2">
      <c r="P3357"/>
    </row>
    <row r="3358" spans="16:16" x14ac:dyDescent="0.2">
      <c r="P3358"/>
    </row>
    <row r="3359" spans="16:16" x14ac:dyDescent="0.2">
      <c r="P3359"/>
    </row>
    <row r="3360" spans="16:16" x14ac:dyDescent="0.2">
      <c r="P3360"/>
    </row>
    <row r="3361" spans="16:16" x14ac:dyDescent="0.2">
      <c r="P3361"/>
    </row>
    <row r="3362" spans="16:16" x14ac:dyDescent="0.2">
      <c r="P3362"/>
    </row>
    <row r="3363" spans="16:16" x14ac:dyDescent="0.2">
      <c r="P3363"/>
    </row>
    <row r="3364" spans="16:16" x14ac:dyDescent="0.2">
      <c r="P3364"/>
    </row>
    <row r="3365" spans="16:16" x14ac:dyDescent="0.2">
      <c r="P3365"/>
    </row>
    <row r="3366" spans="16:16" x14ac:dyDescent="0.2">
      <c r="P3366"/>
    </row>
    <row r="3367" spans="16:16" x14ac:dyDescent="0.2">
      <c r="P3367"/>
    </row>
    <row r="3368" spans="16:16" x14ac:dyDescent="0.2">
      <c r="P3368"/>
    </row>
    <row r="3369" spans="16:16" x14ac:dyDescent="0.2">
      <c r="P3369"/>
    </row>
    <row r="3370" spans="16:16" x14ac:dyDescent="0.2">
      <c r="P3370"/>
    </row>
    <row r="3371" spans="16:16" x14ac:dyDescent="0.2">
      <c r="P3371"/>
    </row>
    <row r="3372" spans="16:16" x14ac:dyDescent="0.2">
      <c r="P3372"/>
    </row>
    <row r="3373" spans="16:16" x14ac:dyDescent="0.2">
      <c r="P3373"/>
    </row>
    <row r="3374" spans="16:16" x14ac:dyDescent="0.2">
      <c r="P3374"/>
    </row>
    <row r="3375" spans="16:16" x14ac:dyDescent="0.2">
      <c r="P3375"/>
    </row>
    <row r="3376" spans="16:16" x14ac:dyDescent="0.2">
      <c r="P3376"/>
    </row>
    <row r="3377" spans="16:16" x14ac:dyDescent="0.2">
      <c r="P3377"/>
    </row>
    <row r="3378" spans="16:16" x14ac:dyDescent="0.2">
      <c r="P3378"/>
    </row>
    <row r="3379" spans="16:16" x14ac:dyDescent="0.2">
      <c r="P3379"/>
    </row>
    <row r="3380" spans="16:16" x14ac:dyDescent="0.2">
      <c r="P3380"/>
    </row>
    <row r="3381" spans="16:16" x14ac:dyDescent="0.2">
      <c r="P3381"/>
    </row>
    <row r="3382" spans="16:16" x14ac:dyDescent="0.2">
      <c r="P3382"/>
    </row>
    <row r="3383" spans="16:16" x14ac:dyDescent="0.2">
      <c r="P3383"/>
    </row>
    <row r="3384" spans="16:16" x14ac:dyDescent="0.2">
      <c r="P3384"/>
    </row>
    <row r="3385" spans="16:16" x14ac:dyDescent="0.2">
      <c r="P3385"/>
    </row>
    <row r="3386" spans="16:16" x14ac:dyDescent="0.2">
      <c r="P3386"/>
    </row>
    <row r="3387" spans="16:16" x14ac:dyDescent="0.2">
      <c r="P3387"/>
    </row>
    <row r="3388" spans="16:16" x14ac:dyDescent="0.2">
      <c r="P3388"/>
    </row>
    <row r="3389" spans="16:16" x14ac:dyDescent="0.2">
      <c r="P3389"/>
    </row>
    <row r="3390" spans="16:16" x14ac:dyDescent="0.2">
      <c r="P3390"/>
    </row>
    <row r="3391" spans="16:16" x14ac:dyDescent="0.2">
      <c r="P3391"/>
    </row>
    <row r="3392" spans="16:16" x14ac:dyDescent="0.2">
      <c r="P3392"/>
    </row>
    <row r="3393" spans="16:16" x14ac:dyDescent="0.2">
      <c r="P3393"/>
    </row>
    <row r="3394" spans="16:16" x14ac:dyDescent="0.2">
      <c r="P3394"/>
    </row>
    <row r="3395" spans="16:16" x14ac:dyDescent="0.2">
      <c r="P3395"/>
    </row>
    <row r="3396" spans="16:16" x14ac:dyDescent="0.2">
      <c r="P3396"/>
    </row>
    <row r="3397" spans="16:16" x14ac:dyDescent="0.2">
      <c r="P3397"/>
    </row>
    <row r="3398" spans="16:16" x14ac:dyDescent="0.2">
      <c r="P3398"/>
    </row>
    <row r="3399" spans="16:16" x14ac:dyDescent="0.2">
      <c r="P3399"/>
    </row>
    <row r="3400" spans="16:16" x14ac:dyDescent="0.2">
      <c r="P3400"/>
    </row>
    <row r="3401" spans="16:16" x14ac:dyDescent="0.2">
      <c r="P3401"/>
    </row>
    <row r="3402" spans="16:16" x14ac:dyDescent="0.2">
      <c r="P3402"/>
    </row>
    <row r="3403" spans="16:16" x14ac:dyDescent="0.2">
      <c r="P3403"/>
    </row>
    <row r="3404" spans="16:16" x14ac:dyDescent="0.2">
      <c r="P3404"/>
    </row>
    <row r="3405" spans="16:16" x14ac:dyDescent="0.2">
      <c r="P3405"/>
    </row>
    <row r="3406" spans="16:16" x14ac:dyDescent="0.2">
      <c r="P3406"/>
    </row>
    <row r="3407" spans="16:16" x14ac:dyDescent="0.2">
      <c r="P3407"/>
    </row>
    <row r="3408" spans="16:16" x14ac:dyDescent="0.2">
      <c r="P3408"/>
    </row>
    <row r="3409" spans="16:16" x14ac:dyDescent="0.2">
      <c r="P3409"/>
    </row>
    <row r="3410" spans="16:16" x14ac:dyDescent="0.2">
      <c r="P3410"/>
    </row>
    <row r="3411" spans="16:16" x14ac:dyDescent="0.2">
      <c r="P3411"/>
    </row>
    <row r="3412" spans="16:16" x14ac:dyDescent="0.2">
      <c r="P3412"/>
    </row>
    <row r="3413" spans="16:16" x14ac:dyDescent="0.2">
      <c r="P3413"/>
    </row>
    <row r="3414" spans="16:16" x14ac:dyDescent="0.2">
      <c r="P3414"/>
    </row>
    <row r="3415" spans="16:16" x14ac:dyDescent="0.2">
      <c r="P3415"/>
    </row>
    <row r="3416" spans="16:16" x14ac:dyDescent="0.2">
      <c r="P3416"/>
    </row>
    <row r="3417" spans="16:16" x14ac:dyDescent="0.2">
      <c r="P3417"/>
    </row>
    <row r="3418" spans="16:16" x14ac:dyDescent="0.2">
      <c r="P3418"/>
    </row>
    <row r="3419" spans="16:16" x14ac:dyDescent="0.2">
      <c r="P3419"/>
    </row>
    <row r="3420" spans="16:16" x14ac:dyDescent="0.2">
      <c r="P3420"/>
    </row>
    <row r="3421" spans="16:16" x14ac:dyDescent="0.2">
      <c r="P3421"/>
    </row>
    <row r="3422" spans="16:16" x14ac:dyDescent="0.2">
      <c r="P3422"/>
    </row>
    <row r="3423" spans="16:16" x14ac:dyDescent="0.2">
      <c r="P3423"/>
    </row>
    <row r="3424" spans="16:16" x14ac:dyDescent="0.2">
      <c r="P3424"/>
    </row>
    <row r="3425" spans="16:16" x14ac:dyDescent="0.2">
      <c r="P3425"/>
    </row>
    <row r="3426" spans="16:16" x14ac:dyDescent="0.2">
      <c r="P3426"/>
    </row>
    <row r="3427" spans="16:16" x14ac:dyDescent="0.2">
      <c r="P3427"/>
    </row>
    <row r="3428" spans="16:16" x14ac:dyDescent="0.2">
      <c r="P3428"/>
    </row>
    <row r="3429" spans="16:16" x14ac:dyDescent="0.2">
      <c r="P3429"/>
    </row>
    <row r="3430" spans="16:16" x14ac:dyDescent="0.2">
      <c r="P3430"/>
    </row>
    <row r="3431" spans="16:16" x14ac:dyDescent="0.2">
      <c r="P3431"/>
    </row>
    <row r="3432" spans="16:16" x14ac:dyDescent="0.2">
      <c r="P3432"/>
    </row>
    <row r="3433" spans="16:16" x14ac:dyDescent="0.2">
      <c r="P3433"/>
    </row>
    <row r="3434" spans="16:16" x14ac:dyDescent="0.2">
      <c r="P3434"/>
    </row>
    <row r="3435" spans="16:16" x14ac:dyDescent="0.2">
      <c r="P3435"/>
    </row>
    <row r="3436" spans="16:16" x14ac:dyDescent="0.2">
      <c r="P3436"/>
    </row>
    <row r="3437" spans="16:16" x14ac:dyDescent="0.2">
      <c r="P3437"/>
    </row>
    <row r="3438" spans="16:16" x14ac:dyDescent="0.2">
      <c r="P3438"/>
    </row>
    <row r="3439" spans="16:16" x14ac:dyDescent="0.2">
      <c r="P3439"/>
    </row>
    <row r="3440" spans="16:16" x14ac:dyDescent="0.2">
      <c r="P3440"/>
    </row>
    <row r="3441" spans="16:16" x14ac:dyDescent="0.2">
      <c r="P3441"/>
    </row>
    <row r="3442" spans="16:16" x14ac:dyDescent="0.2">
      <c r="P3442"/>
    </row>
    <row r="3443" spans="16:16" x14ac:dyDescent="0.2">
      <c r="P3443"/>
    </row>
    <row r="3444" spans="16:16" x14ac:dyDescent="0.2">
      <c r="P3444"/>
    </row>
    <row r="3445" spans="16:16" x14ac:dyDescent="0.2">
      <c r="P3445"/>
    </row>
    <row r="3446" spans="16:16" x14ac:dyDescent="0.2">
      <c r="P3446"/>
    </row>
    <row r="3447" spans="16:16" x14ac:dyDescent="0.2">
      <c r="P3447"/>
    </row>
    <row r="3448" spans="16:16" x14ac:dyDescent="0.2">
      <c r="P3448"/>
    </row>
    <row r="3449" spans="16:16" x14ac:dyDescent="0.2">
      <c r="P3449"/>
    </row>
    <row r="3450" spans="16:16" x14ac:dyDescent="0.2">
      <c r="P3450"/>
    </row>
    <row r="3451" spans="16:16" x14ac:dyDescent="0.2">
      <c r="P3451"/>
    </row>
    <row r="3452" spans="16:16" x14ac:dyDescent="0.2">
      <c r="P3452"/>
    </row>
    <row r="3453" spans="16:16" x14ac:dyDescent="0.2">
      <c r="P3453"/>
    </row>
    <row r="3454" spans="16:16" x14ac:dyDescent="0.2">
      <c r="P3454"/>
    </row>
    <row r="3455" spans="16:16" x14ac:dyDescent="0.2">
      <c r="P3455"/>
    </row>
    <row r="3456" spans="16:16" x14ac:dyDescent="0.2">
      <c r="P3456"/>
    </row>
    <row r="3457" spans="16:16" x14ac:dyDescent="0.2">
      <c r="P3457"/>
    </row>
    <row r="3458" spans="16:16" x14ac:dyDescent="0.2">
      <c r="P3458"/>
    </row>
    <row r="3459" spans="16:16" x14ac:dyDescent="0.2">
      <c r="P3459"/>
    </row>
    <row r="3460" spans="16:16" x14ac:dyDescent="0.2">
      <c r="P3460"/>
    </row>
    <row r="3461" spans="16:16" x14ac:dyDescent="0.2">
      <c r="P3461"/>
    </row>
    <row r="3462" spans="16:16" x14ac:dyDescent="0.2">
      <c r="P3462"/>
    </row>
    <row r="3463" spans="16:16" x14ac:dyDescent="0.2">
      <c r="P3463"/>
    </row>
    <row r="3464" spans="16:16" x14ac:dyDescent="0.2">
      <c r="P3464"/>
    </row>
    <row r="3465" spans="16:16" x14ac:dyDescent="0.2">
      <c r="P3465"/>
    </row>
    <row r="3466" spans="16:16" x14ac:dyDescent="0.2">
      <c r="P3466"/>
    </row>
    <row r="3467" spans="16:16" x14ac:dyDescent="0.2">
      <c r="P3467"/>
    </row>
    <row r="3468" spans="16:16" x14ac:dyDescent="0.2">
      <c r="P3468"/>
    </row>
    <row r="3469" spans="16:16" x14ac:dyDescent="0.2">
      <c r="P3469"/>
    </row>
    <row r="3470" spans="16:16" x14ac:dyDescent="0.2">
      <c r="P3470"/>
    </row>
    <row r="3471" spans="16:16" x14ac:dyDescent="0.2">
      <c r="P3471"/>
    </row>
    <row r="3472" spans="16:16" x14ac:dyDescent="0.2">
      <c r="P3472"/>
    </row>
    <row r="3473" spans="16:16" x14ac:dyDescent="0.2">
      <c r="P3473"/>
    </row>
    <row r="3474" spans="16:16" x14ac:dyDescent="0.2">
      <c r="P3474"/>
    </row>
    <row r="3475" spans="16:16" x14ac:dyDescent="0.2">
      <c r="P3475"/>
    </row>
    <row r="3476" spans="16:16" x14ac:dyDescent="0.2">
      <c r="P3476"/>
    </row>
    <row r="3477" spans="16:16" x14ac:dyDescent="0.2">
      <c r="P3477"/>
    </row>
    <row r="3478" spans="16:16" x14ac:dyDescent="0.2">
      <c r="P3478"/>
    </row>
    <row r="3479" spans="16:16" x14ac:dyDescent="0.2">
      <c r="P3479"/>
    </row>
    <row r="3480" spans="16:16" x14ac:dyDescent="0.2">
      <c r="P3480"/>
    </row>
    <row r="3481" spans="16:16" x14ac:dyDescent="0.2">
      <c r="P3481"/>
    </row>
    <row r="3482" spans="16:16" x14ac:dyDescent="0.2">
      <c r="P3482"/>
    </row>
    <row r="3483" spans="16:16" x14ac:dyDescent="0.2">
      <c r="P3483"/>
    </row>
    <row r="3484" spans="16:16" x14ac:dyDescent="0.2">
      <c r="P3484"/>
    </row>
    <row r="3485" spans="16:16" x14ac:dyDescent="0.2">
      <c r="P3485"/>
    </row>
    <row r="3486" spans="16:16" x14ac:dyDescent="0.2">
      <c r="P3486"/>
    </row>
    <row r="3487" spans="16:16" x14ac:dyDescent="0.2">
      <c r="P3487"/>
    </row>
    <row r="3488" spans="16:16" x14ac:dyDescent="0.2">
      <c r="P3488"/>
    </row>
    <row r="3489" spans="16:16" x14ac:dyDescent="0.2">
      <c r="P3489"/>
    </row>
    <row r="3490" spans="16:16" x14ac:dyDescent="0.2">
      <c r="P3490"/>
    </row>
    <row r="3491" spans="16:16" x14ac:dyDescent="0.2">
      <c r="P3491"/>
    </row>
    <row r="3492" spans="16:16" x14ac:dyDescent="0.2">
      <c r="P3492"/>
    </row>
    <row r="3493" spans="16:16" x14ac:dyDescent="0.2">
      <c r="P3493"/>
    </row>
    <row r="3494" spans="16:16" x14ac:dyDescent="0.2">
      <c r="P3494"/>
    </row>
    <row r="3495" spans="16:16" x14ac:dyDescent="0.2">
      <c r="P3495"/>
    </row>
    <row r="3496" spans="16:16" x14ac:dyDescent="0.2">
      <c r="P3496"/>
    </row>
    <row r="3497" spans="16:16" x14ac:dyDescent="0.2">
      <c r="P3497"/>
    </row>
    <row r="3498" spans="16:16" x14ac:dyDescent="0.2">
      <c r="P3498"/>
    </row>
    <row r="3499" spans="16:16" x14ac:dyDescent="0.2">
      <c r="P3499"/>
    </row>
    <row r="3500" spans="16:16" x14ac:dyDescent="0.2">
      <c r="P3500"/>
    </row>
    <row r="3501" spans="16:16" x14ac:dyDescent="0.2">
      <c r="P3501"/>
    </row>
    <row r="3502" spans="16:16" x14ac:dyDescent="0.2">
      <c r="P3502"/>
    </row>
    <row r="3503" spans="16:16" x14ac:dyDescent="0.2">
      <c r="P3503"/>
    </row>
    <row r="3504" spans="16:16" x14ac:dyDescent="0.2">
      <c r="P3504"/>
    </row>
    <row r="3505" spans="16:16" x14ac:dyDescent="0.2">
      <c r="P3505"/>
    </row>
    <row r="3506" spans="16:16" x14ac:dyDescent="0.2">
      <c r="P3506"/>
    </row>
    <row r="3507" spans="16:16" x14ac:dyDescent="0.2">
      <c r="P3507"/>
    </row>
    <row r="3508" spans="16:16" x14ac:dyDescent="0.2">
      <c r="P3508"/>
    </row>
    <row r="3509" spans="16:16" x14ac:dyDescent="0.2">
      <c r="P3509"/>
    </row>
    <row r="3510" spans="16:16" x14ac:dyDescent="0.2">
      <c r="P3510"/>
    </row>
    <row r="3511" spans="16:16" x14ac:dyDescent="0.2">
      <c r="P3511"/>
    </row>
    <row r="3512" spans="16:16" x14ac:dyDescent="0.2">
      <c r="P3512"/>
    </row>
    <row r="3513" spans="16:16" x14ac:dyDescent="0.2">
      <c r="P3513"/>
    </row>
    <row r="3514" spans="16:16" x14ac:dyDescent="0.2">
      <c r="P3514"/>
    </row>
    <row r="3515" spans="16:16" x14ac:dyDescent="0.2">
      <c r="P3515"/>
    </row>
    <row r="3516" spans="16:16" x14ac:dyDescent="0.2">
      <c r="P3516"/>
    </row>
    <row r="3517" spans="16:16" x14ac:dyDescent="0.2">
      <c r="P3517"/>
    </row>
    <row r="3518" spans="16:16" x14ac:dyDescent="0.2">
      <c r="P3518"/>
    </row>
    <row r="3519" spans="16:16" x14ac:dyDescent="0.2">
      <c r="P3519"/>
    </row>
    <row r="3520" spans="16:16" x14ac:dyDescent="0.2">
      <c r="P3520"/>
    </row>
    <row r="3521" spans="16:16" x14ac:dyDescent="0.2">
      <c r="P3521"/>
    </row>
    <row r="3522" spans="16:16" x14ac:dyDescent="0.2">
      <c r="P3522"/>
    </row>
    <row r="3523" spans="16:16" x14ac:dyDescent="0.2">
      <c r="P3523"/>
    </row>
    <row r="3524" spans="16:16" x14ac:dyDescent="0.2">
      <c r="P3524"/>
    </row>
    <row r="3525" spans="16:16" x14ac:dyDescent="0.2">
      <c r="P3525"/>
    </row>
    <row r="3526" spans="16:16" x14ac:dyDescent="0.2">
      <c r="P3526"/>
    </row>
    <row r="3527" spans="16:16" x14ac:dyDescent="0.2">
      <c r="P3527"/>
    </row>
    <row r="3528" spans="16:16" x14ac:dyDescent="0.2">
      <c r="P3528"/>
    </row>
    <row r="3529" spans="16:16" x14ac:dyDescent="0.2">
      <c r="P3529"/>
    </row>
    <row r="3530" spans="16:16" x14ac:dyDescent="0.2">
      <c r="P3530"/>
    </row>
    <row r="3531" spans="16:16" x14ac:dyDescent="0.2">
      <c r="P3531"/>
    </row>
    <row r="3532" spans="16:16" x14ac:dyDescent="0.2">
      <c r="P3532"/>
    </row>
    <row r="3533" spans="16:16" x14ac:dyDescent="0.2">
      <c r="P3533"/>
    </row>
    <row r="3534" spans="16:16" x14ac:dyDescent="0.2">
      <c r="P3534"/>
    </row>
    <row r="3535" spans="16:16" x14ac:dyDescent="0.2">
      <c r="P3535"/>
    </row>
    <row r="3536" spans="16:16" x14ac:dyDescent="0.2">
      <c r="P3536"/>
    </row>
    <row r="3537" spans="16:16" x14ac:dyDescent="0.2">
      <c r="P3537"/>
    </row>
    <row r="3538" spans="16:16" x14ac:dyDescent="0.2">
      <c r="P3538"/>
    </row>
    <row r="3539" spans="16:16" x14ac:dyDescent="0.2">
      <c r="P3539"/>
    </row>
    <row r="3540" spans="16:16" x14ac:dyDescent="0.2">
      <c r="P3540"/>
    </row>
    <row r="3541" spans="16:16" x14ac:dyDescent="0.2">
      <c r="P3541"/>
    </row>
    <row r="3542" spans="16:16" x14ac:dyDescent="0.2">
      <c r="P3542"/>
    </row>
    <row r="3543" spans="16:16" x14ac:dyDescent="0.2">
      <c r="P3543"/>
    </row>
    <row r="3544" spans="16:16" x14ac:dyDescent="0.2">
      <c r="P3544"/>
    </row>
    <row r="3545" spans="16:16" x14ac:dyDescent="0.2">
      <c r="P3545"/>
    </row>
    <row r="3546" spans="16:16" x14ac:dyDescent="0.2">
      <c r="P3546"/>
    </row>
    <row r="3547" spans="16:16" x14ac:dyDescent="0.2">
      <c r="P3547"/>
    </row>
    <row r="3548" spans="16:16" x14ac:dyDescent="0.2">
      <c r="P3548"/>
    </row>
    <row r="3549" spans="16:16" x14ac:dyDescent="0.2">
      <c r="P3549"/>
    </row>
    <row r="3550" spans="16:16" x14ac:dyDescent="0.2">
      <c r="P3550"/>
    </row>
    <row r="3551" spans="16:16" x14ac:dyDescent="0.2">
      <c r="P3551"/>
    </row>
    <row r="3552" spans="16:16" x14ac:dyDescent="0.2">
      <c r="P3552"/>
    </row>
    <row r="3553" spans="16:16" x14ac:dyDescent="0.2">
      <c r="P3553"/>
    </row>
    <row r="3554" spans="16:16" x14ac:dyDescent="0.2">
      <c r="P3554"/>
    </row>
    <row r="3555" spans="16:16" x14ac:dyDescent="0.2">
      <c r="P3555"/>
    </row>
    <row r="3556" spans="16:16" x14ac:dyDescent="0.2">
      <c r="P3556"/>
    </row>
    <row r="3557" spans="16:16" x14ac:dyDescent="0.2">
      <c r="P3557"/>
    </row>
    <row r="3558" spans="16:16" x14ac:dyDescent="0.2">
      <c r="P3558"/>
    </row>
    <row r="3559" spans="16:16" x14ac:dyDescent="0.2">
      <c r="P3559"/>
    </row>
    <row r="3560" spans="16:16" x14ac:dyDescent="0.2">
      <c r="P3560"/>
    </row>
    <row r="3561" spans="16:16" x14ac:dyDescent="0.2">
      <c r="P3561"/>
    </row>
    <row r="3562" spans="16:16" x14ac:dyDescent="0.2">
      <c r="P3562"/>
    </row>
    <row r="3563" spans="16:16" x14ac:dyDescent="0.2">
      <c r="P3563"/>
    </row>
    <row r="3564" spans="16:16" x14ac:dyDescent="0.2">
      <c r="P3564"/>
    </row>
    <row r="3565" spans="16:16" x14ac:dyDescent="0.2">
      <c r="P3565"/>
    </row>
    <row r="3566" spans="16:16" x14ac:dyDescent="0.2">
      <c r="P3566"/>
    </row>
    <row r="3567" spans="16:16" x14ac:dyDescent="0.2">
      <c r="P3567"/>
    </row>
    <row r="3568" spans="16:16" x14ac:dyDescent="0.2">
      <c r="P3568"/>
    </row>
    <row r="3569" spans="16:16" x14ac:dyDescent="0.2">
      <c r="P3569"/>
    </row>
    <row r="3570" spans="16:16" x14ac:dyDescent="0.2">
      <c r="P3570"/>
    </row>
    <row r="3571" spans="16:16" x14ac:dyDescent="0.2">
      <c r="P3571"/>
    </row>
    <row r="3572" spans="16:16" x14ac:dyDescent="0.2">
      <c r="P3572"/>
    </row>
    <row r="3573" spans="16:16" x14ac:dyDescent="0.2">
      <c r="P3573"/>
    </row>
    <row r="3574" spans="16:16" x14ac:dyDescent="0.2">
      <c r="P3574"/>
    </row>
    <row r="3575" spans="16:16" x14ac:dyDescent="0.2">
      <c r="P3575"/>
    </row>
    <row r="3576" spans="16:16" x14ac:dyDescent="0.2">
      <c r="P3576"/>
    </row>
    <row r="3577" spans="16:16" x14ac:dyDescent="0.2">
      <c r="P3577"/>
    </row>
    <row r="3578" spans="16:16" x14ac:dyDescent="0.2">
      <c r="P3578"/>
    </row>
    <row r="3579" spans="16:16" x14ac:dyDescent="0.2">
      <c r="P3579"/>
    </row>
    <row r="3580" spans="16:16" x14ac:dyDescent="0.2">
      <c r="P3580"/>
    </row>
    <row r="3581" spans="16:16" x14ac:dyDescent="0.2">
      <c r="P3581"/>
    </row>
    <row r="3582" spans="16:16" x14ac:dyDescent="0.2">
      <c r="P3582"/>
    </row>
    <row r="3583" spans="16:16" x14ac:dyDescent="0.2">
      <c r="P3583"/>
    </row>
    <row r="3584" spans="16:16" x14ac:dyDescent="0.2">
      <c r="P3584"/>
    </row>
    <row r="3585" spans="16:16" x14ac:dyDescent="0.2">
      <c r="P3585"/>
    </row>
    <row r="3586" spans="16:16" x14ac:dyDescent="0.2">
      <c r="P3586"/>
    </row>
    <row r="3587" spans="16:16" x14ac:dyDescent="0.2">
      <c r="P3587"/>
    </row>
    <row r="3588" spans="16:16" x14ac:dyDescent="0.2">
      <c r="P3588"/>
    </row>
    <row r="3589" spans="16:16" x14ac:dyDescent="0.2">
      <c r="P3589"/>
    </row>
    <row r="3590" spans="16:16" x14ac:dyDescent="0.2">
      <c r="P3590"/>
    </row>
    <row r="3591" spans="16:16" x14ac:dyDescent="0.2">
      <c r="P3591"/>
    </row>
    <row r="3592" spans="16:16" x14ac:dyDescent="0.2">
      <c r="P3592"/>
    </row>
    <row r="3593" spans="16:16" x14ac:dyDescent="0.2">
      <c r="P3593"/>
    </row>
    <row r="3594" spans="16:16" x14ac:dyDescent="0.2">
      <c r="P3594"/>
    </row>
    <row r="3595" spans="16:16" x14ac:dyDescent="0.2">
      <c r="P3595"/>
    </row>
    <row r="3596" spans="16:16" x14ac:dyDescent="0.2">
      <c r="P3596"/>
    </row>
    <row r="3597" spans="16:16" x14ac:dyDescent="0.2">
      <c r="P3597"/>
    </row>
    <row r="3598" spans="16:16" x14ac:dyDescent="0.2">
      <c r="P3598"/>
    </row>
    <row r="3599" spans="16:16" x14ac:dyDescent="0.2">
      <c r="P3599"/>
    </row>
    <row r="3600" spans="16:16" x14ac:dyDescent="0.2">
      <c r="P3600"/>
    </row>
    <row r="3601" spans="16:16" x14ac:dyDescent="0.2">
      <c r="P3601"/>
    </row>
    <row r="3602" spans="16:16" x14ac:dyDescent="0.2">
      <c r="P3602"/>
    </row>
    <row r="3603" spans="16:16" x14ac:dyDescent="0.2">
      <c r="P3603"/>
    </row>
    <row r="3604" spans="16:16" x14ac:dyDescent="0.2">
      <c r="P3604"/>
    </row>
    <row r="3605" spans="16:16" x14ac:dyDescent="0.2">
      <c r="P3605"/>
    </row>
    <row r="3606" spans="16:16" x14ac:dyDescent="0.2">
      <c r="P3606"/>
    </row>
    <row r="3607" spans="16:16" x14ac:dyDescent="0.2">
      <c r="P3607"/>
    </row>
    <row r="3608" spans="16:16" x14ac:dyDescent="0.2">
      <c r="P3608"/>
    </row>
    <row r="3609" spans="16:16" x14ac:dyDescent="0.2">
      <c r="P3609"/>
    </row>
    <row r="3610" spans="16:16" x14ac:dyDescent="0.2">
      <c r="P3610"/>
    </row>
    <row r="3611" spans="16:16" x14ac:dyDescent="0.2">
      <c r="P3611"/>
    </row>
    <row r="3612" spans="16:16" x14ac:dyDescent="0.2">
      <c r="P3612"/>
    </row>
    <row r="3613" spans="16:16" x14ac:dyDescent="0.2">
      <c r="P3613"/>
    </row>
    <row r="3614" spans="16:16" x14ac:dyDescent="0.2">
      <c r="P3614"/>
    </row>
    <row r="3615" spans="16:16" x14ac:dyDescent="0.2">
      <c r="P3615"/>
    </row>
    <row r="3616" spans="16:16" x14ac:dyDescent="0.2">
      <c r="P3616"/>
    </row>
    <row r="3617" spans="16:16" x14ac:dyDescent="0.2">
      <c r="P3617"/>
    </row>
    <row r="3618" spans="16:16" x14ac:dyDescent="0.2">
      <c r="P3618"/>
    </row>
    <row r="3619" spans="16:16" x14ac:dyDescent="0.2">
      <c r="P3619"/>
    </row>
    <row r="3620" spans="16:16" x14ac:dyDescent="0.2">
      <c r="P3620"/>
    </row>
    <row r="3621" spans="16:16" x14ac:dyDescent="0.2">
      <c r="P3621"/>
    </row>
    <row r="3622" spans="16:16" x14ac:dyDescent="0.2">
      <c r="P3622"/>
    </row>
    <row r="3623" spans="16:16" x14ac:dyDescent="0.2">
      <c r="P3623"/>
    </row>
    <row r="3624" spans="16:16" x14ac:dyDescent="0.2">
      <c r="P3624"/>
    </row>
    <row r="3625" spans="16:16" x14ac:dyDescent="0.2">
      <c r="P3625"/>
    </row>
    <row r="3626" spans="16:16" x14ac:dyDescent="0.2">
      <c r="P3626"/>
    </row>
    <row r="3627" spans="16:16" x14ac:dyDescent="0.2">
      <c r="P3627"/>
    </row>
    <row r="3628" spans="16:16" x14ac:dyDescent="0.2">
      <c r="P3628"/>
    </row>
    <row r="3629" spans="16:16" x14ac:dyDescent="0.2">
      <c r="P3629"/>
    </row>
    <row r="3630" spans="16:16" x14ac:dyDescent="0.2">
      <c r="P3630"/>
    </row>
    <row r="3631" spans="16:16" x14ac:dyDescent="0.2">
      <c r="P3631"/>
    </row>
    <row r="3632" spans="16:16" x14ac:dyDescent="0.2">
      <c r="P3632"/>
    </row>
    <row r="3633" spans="16:16" x14ac:dyDescent="0.2">
      <c r="P3633"/>
    </row>
    <row r="3634" spans="16:16" x14ac:dyDescent="0.2">
      <c r="P3634"/>
    </row>
    <row r="3635" spans="16:16" x14ac:dyDescent="0.2">
      <c r="P3635"/>
    </row>
    <row r="3636" spans="16:16" x14ac:dyDescent="0.2">
      <c r="P3636"/>
    </row>
    <row r="3637" spans="16:16" x14ac:dyDescent="0.2">
      <c r="P3637"/>
    </row>
    <row r="3638" spans="16:16" x14ac:dyDescent="0.2">
      <c r="P3638"/>
    </row>
    <row r="3639" spans="16:16" x14ac:dyDescent="0.2">
      <c r="P3639"/>
    </row>
    <row r="3640" spans="16:16" x14ac:dyDescent="0.2">
      <c r="P3640"/>
    </row>
    <row r="3641" spans="16:16" x14ac:dyDescent="0.2">
      <c r="P3641"/>
    </row>
    <row r="3642" spans="16:16" x14ac:dyDescent="0.2">
      <c r="P3642"/>
    </row>
    <row r="3643" spans="16:16" x14ac:dyDescent="0.2">
      <c r="P3643"/>
    </row>
    <row r="3644" spans="16:16" x14ac:dyDescent="0.2">
      <c r="P3644"/>
    </row>
    <row r="3645" spans="16:16" x14ac:dyDescent="0.2">
      <c r="P3645"/>
    </row>
    <row r="3646" spans="16:16" x14ac:dyDescent="0.2">
      <c r="P3646"/>
    </row>
    <row r="3647" spans="16:16" x14ac:dyDescent="0.2">
      <c r="P3647"/>
    </row>
    <row r="3648" spans="16:16" x14ac:dyDescent="0.2">
      <c r="P3648"/>
    </row>
    <row r="3649" spans="16:16" x14ac:dyDescent="0.2">
      <c r="P3649"/>
    </row>
    <row r="3650" spans="16:16" x14ac:dyDescent="0.2">
      <c r="P3650"/>
    </row>
    <row r="3651" spans="16:16" x14ac:dyDescent="0.2">
      <c r="P3651"/>
    </row>
    <row r="3652" spans="16:16" x14ac:dyDescent="0.2">
      <c r="P3652"/>
    </row>
    <row r="3653" spans="16:16" x14ac:dyDescent="0.2">
      <c r="P3653"/>
    </row>
    <row r="3654" spans="16:16" x14ac:dyDescent="0.2">
      <c r="P3654"/>
    </row>
    <row r="3655" spans="16:16" x14ac:dyDescent="0.2">
      <c r="P3655"/>
    </row>
    <row r="3656" spans="16:16" x14ac:dyDescent="0.2">
      <c r="P3656"/>
    </row>
    <row r="3657" spans="16:16" x14ac:dyDescent="0.2">
      <c r="P3657"/>
    </row>
    <row r="3658" spans="16:16" x14ac:dyDescent="0.2">
      <c r="P3658"/>
    </row>
    <row r="3659" spans="16:16" x14ac:dyDescent="0.2">
      <c r="P3659"/>
    </row>
    <row r="3660" spans="16:16" x14ac:dyDescent="0.2">
      <c r="P3660"/>
    </row>
    <row r="3661" spans="16:16" x14ac:dyDescent="0.2">
      <c r="P3661"/>
    </row>
    <row r="3662" spans="16:16" x14ac:dyDescent="0.2">
      <c r="P3662"/>
    </row>
    <row r="3663" spans="16:16" x14ac:dyDescent="0.2">
      <c r="P3663"/>
    </row>
    <row r="3664" spans="16:16" x14ac:dyDescent="0.2">
      <c r="P3664"/>
    </row>
    <row r="3665" spans="16:16" x14ac:dyDescent="0.2">
      <c r="P3665"/>
    </row>
    <row r="3666" spans="16:16" x14ac:dyDescent="0.2">
      <c r="P3666"/>
    </row>
    <row r="3667" spans="16:16" x14ac:dyDescent="0.2">
      <c r="P3667"/>
    </row>
    <row r="3668" spans="16:16" x14ac:dyDescent="0.2">
      <c r="P3668"/>
    </row>
    <row r="3669" spans="16:16" x14ac:dyDescent="0.2">
      <c r="P3669"/>
    </row>
    <row r="3670" spans="16:16" x14ac:dyDescent="0.2">
      <c r="P3670"/>
    </row>
    <row r="3671" spans="16:16" x14ac:dyDescent="0.2">
      <c r="P3671"/>
    </row>
    <row r="3672" spans="16:16" x14ac:dyDescent="0.2">
      <c r="P3672"/>
    </row>
    <row r="3673" spans="16:16" x14ac:dyDescent="0.2">
      <c r="P3673"/>
    </row>
    <row r="3674" spans="16:16" x14ac:dyDescent="0.2">
      <c r="P3674"/>
    </row>
    <row r="3675" spans="16:16" x14ac:dyDescent="0.2">
      <c r="P3675"/>
    </row>
    <row r="3676" spans="16:16" x14ac:dyDescent="0.2">
      <c r="P3676"/>
    </row>
    <row r="3677" spans="16:16" x14ac:dyDescent="0.2">
      <c r="P3677"/>
    </row>
    <row r="3678" spans="16:16" x14ac:dyDescent="0.2">
      <c r="P3678"/>
    </row>
    <row r="3679" spans="16:16" x14ac:dyDescent="0.2">
      <c r="P3679"/>
    </row>
    <row r="3680" spans="16:16" x14ac:dyDescent="0.2">
      <c r="P3680"/>
    </row>
    <row r="3681" spans="16:16" x14ac:dyDescent="0.2">
      <c r="P3681"/>
    </row>
    <row r="3682" spans="16:16" x14ac:dyDescent="0.2">
      <c r="P3682"/>
    </row>
    <row r="3683" spans="16:16" x14ac:dyDescent="0.2">
      <c r="P3683"/>
    </row>
    <row r="3684" spans="16:16" x14ac:dyDescent="0.2">
      <c r="P3684"/>
    </row>
    <row r="3685" spans="16:16" x14ac:dyDescent="0.2">
      <c r="P3685"/>
    </row>
    <row r="3686" spans="16:16" x14ac:dyDescent="0.2">
      <c r="P3686"/>
    </row>
    <row r="3687" spans="16:16" x14ac:dyDescent="0.2">
      <c r="P3687"/>
    </row>
    <row r="3688" spans="16:16" x14ac:dyDescent="0.2">
      <c r="P3688"/>
    </row>
    <row r="3689" spans="16:16" x14ac:dyDescent="0.2">
      <c r="P3689"/>
    </row>
    <row r="3690" spans="16:16" x14ac:dyDescent="0.2">
      <c r="P3690"/>
    </row>
    <row r="3691" spans="16:16" x14ac:dyDescent="0.2">
      <c r="P3691"/>
    </row>
    <row r="3692" spans="16:16" x14ac:dyDescent="0.2">
      <c r="P3692"/>
    </row>
    <row r="3693" spans="16:16" x14ac:dyDescent="0.2">
      <c r="P3693"/>
    </row>
    <row r="3694" spans="16:16" x14ac:dyDescent="0.2">
      <c r="P3694"/>
    </row>
    <row r="3695" spans="16:16" x14ac:dyDescent="0.2">
      <c r="P3695"/>
    </row>
    <row r="3696" spans="16:16" x14ac:dyDescent="0.2">
      <c r="P3696"/>
    </row>
    <row r="3697" spans="16:16" x14ac:dyDescent="0.2">
      <c r="P3697"/>
    </row>
    <row r="3698" spans="16:16" x14ac:dyDescent="0.2">
      <c r="P3698"/>
    </row>
    <row r="3699" spans="16:16" x14ac:dyDescent="0.2">
      <c r="P3699"/>
    </row>
    <row r="3700" spans="16:16" x14ac:dyDescent="0.2">
      <c r="P3700"/>
    </row>
    <row r="3701" spans="16:16" x14ac:dyDescent="0.2">
      <c r="P3701"/>
    </row>
    <row r="3702" spans="16:16" x14ac:dyDescent="0.2">
      <c r="P3702"/>
    </row>
    <row r="3703" spans="16:16" x14ac:dyDescent="0.2">
      <c r="P3703"/>
    </row>
    <row r="3704" spans="16:16" x14ac:dyDescent="0.2">
      <c r="P3704"/>
    </row>
    <row r="3705" spans="16:16" x14ac:dyDescent="0.2">
      <c r="P3705"/>
    </row>
    <row r="3706" spans="16:16" x14ac:dyDescent="0.2">
      <c r="P3706"/>
    </row>
    <row r="3707" spans="16:16" x14ac:dyDescent="0.2">
      <c r="P3707"/>
    </row>
    <row r="3708" spans="16:16" x14ac:dyDescent="0.2">
      <c r="P3708"/>
    </row>
    <row r="3709" spans="16:16" x14ac:dyDescent="0.2">
      <c r="P3709"/>
    </row>
    <row r="3710" spans="16:16" x14ac:dyDescent="0.2">
      <c r="P3710"/>
    </row>
    <row r="3711" spans="16:16" x14ac:dyDescent="0.2">
      <c r="P3711"/>
    </row>
    <row r="3712" spans="16:16" x14ac:dyDescent="0.2">
      <c r="P3712"/>
    </row>
    <row r="3713" spans="16:16" x14ac:dyDescent="0.2">
      <c r="P3713"/>
    </row>
    <row r="3714" spans="16:16" x14ac:dyDescent="0.2">
      <c r="P3714"/>
    </row>
    <row r="3715" spans="16:16" x14ac:dyDescent="0.2">
      <c r="P3715"/>
    </row>
    <row r="3716" spans="16:16" x14ac:dyDescent="0.2">
      <c r="P3716"/>
    </row>
    <row r="3717" spans="16:16" x14ac:dyDescent="0.2">
      <c r="P3717"/>
    </row>
    <row r="3718" spans="16:16" x14ac:dyDescent="0.2">
      <c r="P3718"/>
    </row>
    <row r="3719" spans="16:16" x14ac:dyDescent="0.2">
      <c r="P3719"/>
    </row>
    <row r="3720" spans="16:16" x14ac:dyDescent="0.2">
      <c r="P3720"/>
    </row>
    <row r="3721" spans="16:16" x14ac:dyDescent="0.2">
      <c r="P3721"/>
    </row>
    <row r="3722" spans="16:16" x14ac:dyDescent="0.2">
      <c r="P3722"/>
    </row>
    <row r="3723" spans="16:16" x14ac:dyDescent="0.2">
      <c r="P3723"/>
    </row>
    <row r="3724" spans="16:16" x14ac:dyDescent="0.2">
      <c r="P3724"/>
    </row>
    <row r="3725" spans="16:16" x14ac:dyDescent="0.2">
      <c r="P3725"/>
    </row>
    <row r="3726" spans="16:16" x14ac:dyDescent="0.2">
      <c r="P3726"/>
    </row>
    <row r="3727" spans="16:16" x14ac:dyDescent="0.2">
      <c r="P3727"/>
    </row>
    <row r="3728" spans="16:16" x14ac:dyDescent="0.2">
      <c r="P3728"/>
    </row>
    <row r="3729" spans="16:16" x14ac:dyDescent="0.2">
      <c r="P3729"/>
    </row>
    <row r="3730" spans="16:16" x14ac:dyDescent="0.2">
      <c r="P3730"/>
    </row>
    <row r="3731" spans="16:16" x14ac:dyDescent="0.2">
      <c r="P3731"/>
    </row>
    <row r="3732" spans="16:16" x14ac:dyDescent="0.2">
      <c r="P3732"/>
    </row>
    <row r="3733" spans="16:16" x14ac:dyDescent="0.2">
      <c r="P3733"/>
    </row>
    <row r="3734" spans="16:16" x14ac:dyDescent="0.2">
      <c r="P3734"/>
    </row>
    <row r="3735" spans="16:16" x14ac:dyDescent="0.2">
      <c r="P3735"/>
    </row>
    <row r="3736" spans="16:16" x14ac:dyDescent="0.2">
      <c r="P3736"/>
    </row>
    <row r="3737" spans="16:16" x14ac:dyDescent="0.2">
      <c r="P3737"/>
    </row>
    <row r="3738" spans="16:16" x14ac:dyDescent="0.2">
      <c r="P3738"/>
    </row>
    <row r="3739" spans="16:16" x14ac:dyDescent="0.2">
      <c r="P3739"/>
    </row>
    <row r="3740" spans="16:16" x14ac:dyDescent="0.2">
      <c r="P3740"/>
    </row>
    <row r="3741" spans="16:16" x14ac:dyDescent="0.2">
      <c r="P3741"/>
    </row>
    <row r="3742" spans="16:16" x14ac:dyDescent="0.2">
      <c r="P3742"/>
    </row>
    <row r="3743" spans="16:16" x14ac:dyDescent="0.2">
      <c r="P3743"/>
    </row>
    <row r="3744" spans="16:16" x14ac:dyDescent="0.2">
      <c r="P3744"/>
    </row>
    <row r="3745" spans="16:16" x14ac:dyDescent="0.2">
      <c r="P3745"/>
    </row>
    <row r="3746" spans="16:16" x14ac:dyDescent="0.2">
      <c r="P3746"/>
    </row>
    <row r="3747" spans="16:16" x14ac:dyDescent="0.2">
      <c r="P3747"/>
    </row>
    <row r="3748" spans="16:16" x14ac:dyDescent="0.2">
      <c r="P3748"/>
    </row>
    <row r="3749" spans="16:16" x14ac:dyDescent="0.2">
      <c r="P3749"/>
    </row>
    <row r="3750" spans="16:16" x14ac:dyDescent="0.2">
      <c r="P3750"/>
    </row>
    <row r="3751" spans="16:16" x14ac:dyDescent="0.2">
      <c r="P3751"/>
    </row>
    <row r="3752" spans="16:16" x14ac:dyDescent="0.2">
      <c r="P3752"/>
    </row>
    <row r="3753" spans="16:16" x14ac:dyDescent="0.2">
      <c r="P3753"/>
    </row>
    <row r="3754" spans="16:16" x14ac:dyDescent="0.2">
      <c r="P3754"/>
    </row>
    <row r="3755" spans="16:16" x14ac:dyDescent="0.2">
      <c r="P3755"/>
    </row>
    <row r="3756" spans="16:16" x14ac:dyDescent="0.2">
      <c r="P3756"/>
    </row>
    <row r="3757" spans="16:16" x14ac:dyDescent="0.2">
      <c r="P3757"/>
    </row>
    <row r="3758" spans="16:16" x14ac:dyDescent="0.2">
      <c r="P3758"/>
    </row>
    <row r="3759" spans="16:16" x14ac:dyDescent="0.2">
      <c r="P3759"/>
    </row>
    <row r="3760" spans="16:16" x14ac:dyDescent="0.2">
      <c r="P3760"/>
    </row>
    <row r="3761" spans="16:16" x14ac:dyDescent="0.2">
      <c r="P3761"/>
    </row>
    <row r="3762" spans="16:16" x14ac:dyDescent="0.2">
      <c r="P3762"/>
    </row>
    <row r="3763" spans="16:16" x14ac:dyDescent="0.2">
      <c r="P3763"/>
    </row>
    <row r="3764" spans="16:16" x14ac:dyDescent="0.2">
      <c r="P3764"/>
    </row>
    <row r="3765" spans="16:16" x14ac:dyDescent="0.2">
      <c r="P3765"/>
    </row>
    <row r="3766" spans="16:16" x14ac:dyDescent="0.2">
      <c r="P3766"/>
    </row>
    <row r="3767" spans="16:16" x14ac:dyDescent="0.2">
      <c r="P3767"/>
    </row>
    <row r="3768" spans="16:16" x14ac:dyDescent="0.2">
      <c r="P3768"/>
    </row>
    <row r="3769" spans="16:16" x14ac:dyDescent="0.2">
      <c r="P3769"/>
    </row>
    <row r="3770" spans="16:16" x14ac:dyDescent="0.2">
      <c r="P3770"/>
    </row>
    <row r="3771" spans="16:16" x14ac:dyDescent="0.2">
      <c r="P3771"/>
    </row>
    <row r="3772" spans="16:16" x14ac:dyDescent="0.2">
      <c r="P3772"/>
    </row>
    <row r="3773" spans="16:16" x14ac:dyDescent="0.2">
      <c r="P3773"/>
    </row>
    <row r="3774" spans="16:16" x14ac:dyDescent="0.2">
      <c r="P3774"/>
    </row>
    <row r="3775" spans="16:16" x14ac:dyDescent="0.2">
      <c r="P3775"/>
    </row>
    <row r="3776" spans="16:16" x14ac:dyDescent="0.2">
      <c r="P3776"/>
    </row>
    <row r="3777" spans="16:16" x14ac:dyDescent="0.2">
      <c r="P3777"/>
    </row>
    <row r="3778" spans="16:16" x14ac:dyDescent="0.2">
      <c r="P3778"/>
    </row>
    <row r="3779" spans="16:16" x14ac:dyDescent="0.2">
      <c r="P3779"/>
    </row>
    <row r="3780" spans="16:16" x14ac:dyDescent="0.2">
      <c r="P3780"/>
    </row>
    <row r="3781" spans="16:16" x14ac:dyDescent="0.2">
      <c r="P3781"/>
    </row>
    <row r="3782" spans="16:16" x14ac:dyDescent="0.2">
      <c r="P3782"/>
    </row>
    <row r="3783" spans="16:16" x14ac:dyDescent="0.2">
      <c r="P3783"/>
    </row>
    <row r="3784" spans="16:16" x14ac:dyDescent="0.2">
      <c r="P3784"/>
    </row>
    <row r="3785" spans="16:16" x14ac:dyDescent="0.2">
      <c r="P3785"/>
    </row>
    <row r="3786" spans="16:16" x14ac:dyDescent="0.2">
      <c r="P3786"/>
    </row>
    <row r="3787" spans="16:16" x14ac:dyDescent="0.2">
      <c r="P3787"/>
    </row>
    <row r="3788" spans="16:16" x14ac:dyDescent="0.2">
      <c r="P3788"/>
    </row>
    <row r="3789" spans="16:16" x14ac:dyDescent="0.2">
      <c r="P3789"/>
    </row>
    <row r="3790" spans="16:16" x14ac:dyDescent="0.2">
      <c r="P3790"/>
    </row>
    <row r="3791" spans="16:16" x14ac:dyDescent="0.2">
      <c r="P3791"/>
    </row>
    <row r="3792" spans="16:16" x14ac:dyDescent="0.2">
      <c r="P3792"/>
    </row>
    <row r="3793" spans="16:16" x14ac:dyDescent="0.2">
      <c r="P3793"/>
    </row>
    <row r="3794" spans="16:16" x14ac:dyDescent="0.2">
      <c r="P3794"/>
    </row>
    <row r="3795" spans="16:16" x14ac:dyDescent="0.2">
      <c r="P3795"/>
    </row>
    <row r="3796" spans="16:16" x14ac:dyDescent="0.2">
      <c r="P3796"/>
    </row>
    <row r="3797" spans="16:16" x14ac:dyDescent="0.2">
      <c r="P3797"/>
    </row>
    <row r="3798" spans="16:16" x14ac:dyDescent="0.2">
      <c r="P3798"/>
    </row>
    <row r="3799" spans="16:16" x14ac:dyDescent="0.2">
      <c r="P3799"/>
    </row>
    <row r="3800" spans="16:16" x14ac:dyDescent="0.2">
      <c r="P3800"/>
    </row>
    <row r="3801" spans="16:16" x14ac:dyDescent="0.2">
      <c r="P3801"/>
    </row>
    <row r="3802" spans="16:16" x14ac:dyDescent="0.2">
      <c r="P3802"/>
    </row>
    <row r="3803" spans="16:16" x14ac:dyDescent="0.2">
      <c r="P3803"/>
    </row>
    <row r="3804" spans="16:16" x14ac:dyDescent="0.2">
      <c r="P3804"/>
    </row>
    <row r="3805" spans="16:16" x14ac:dyDescent="0.2">
      <c r="P3805"/>
    </row>
    <row r="3806" spans="16:16" x14ac:dyDescent="0.2">
      <c r="P3806"/>
    </row>
    <row r="3807" spans="16:16" x14ac:dyDescent="0.2">
      <c r="P3807"/>
    </row>
    <row r="3808" spans="16:16" x14ac:dyDescent="0.2">
      <c r="P3808"/>
    </row>
    <row r="3809" spans="16:16" x14ac:dyDescent="0.2">
      <c r="P3809"/>
    </row>
    <row r="3810" spans="16:16" x14ac:dyDescent="0.2">
      <c r="P3810"/>
    </row>
    <row r="3811" spans="16:16" x14ac:dyDescent="0.2">
      <c r="P3811"/>
    </row>
    <row r="3812" spans="16:16" x14ac:dyDescent="0.2">
      <c r="P3812"/>
    </row>
    <row r="3813" spans="16:16" x14ac:dyDescent="0.2">
      <c r="P3813"/>
    </row>
    <row r="3814" spans="16:16" x14ac:dyDescent="0.2">
      <c r="P3814"/>
    </row>
    <row r="3815" spans="16:16" x14ac:dyDescent="0.2">
      <c r="P3815"/>
    </row>
    <row r="3816" spans="16:16" x14ac:dyDescent="0.2">
      <c r="P3816"/>
    </row>
    <row r="3817" spans="16:16" x14ac:dyDescent="0.2">
      <c r="P3817"/>
    </row>
    <row r="3818" spans="16:16" x14ac:dyDescent="0.2">
      <c r="P3818"/>
    </row>
    <row r="3819" spans="16:16" x14ac:dyDescent="0.2">
      <c r="P3819"/>
    </row>
    <row r="3820" spans="16:16" x14ac:dyDescent="0.2">
      <c r="P3820"/>
    </row>
    <row r="3821" spans="16:16" x14ac:dyDescent="0.2">
      <c r="P3821"/>
    </row>
    <row r="3822" spans="16:16" x14ac:dyDescent="0.2">
      <c r="P3822"/>
    </row>
    <row r="3823" spans="16:16" x14ac:dyDescent="0.2">
      <c r="P3823"/>
    </row>
    <row r="3824" spans="16:16" x14ac:dyDescent="0.2">
      <c r="P3824"/>
    </row>
    <row r="3825" spans="16:16" x14ac:dyDescent="0.2">
      <c r="P3825"/>
    </row>
    <row r="3826" spans="16:16" x14ac:dyDescent="0.2">
      <c r="P3826"/>
    </row>
    <row r="3827" spans="16:16" x14ac:dyDescent="0.2">
      <c r="P3827"/>
    </row>
    <row r="3828" spans="16:16" x14ac:dyDescent="0.2">
      <c r="P3828"/>
    </row>
    <row r="3829" spans="16:16" x14ac:dyDescent="0.2">
      <c r="P3829"/>
    </row>
    <row r="3830" spans="16:16" x14ac:dyDescent="0.2">
      <c r="P3830"/>
    </row>
    <row r="3831" spans="16:16" x14ac:dyDescent="0.2">
      <c r="P3831"/>
    </row>
    <row r="3832" spans="16:16" x14ac:dyDescent="0.2">
      <c r="P3832"/>
    </row>
    <row r="3833" spans="16:16" x14ac:dyDescent="0.2">
      <c r="P3833"/>
    </row>
    <row r="3834" spans="16:16" x14ac:dyDescent="0.2">
      <c r="P3834"/>
    </row>
    <row r="3835" spans="16:16" x14ac:dyDescent="0.2">
      <c r="P3835"/>
    </row>
    <row r="3836" spans="16:16" x14ac:dyDescent="0.2">
      <c r="P3836"/>
    </row>
    <row r="3837" spans="16:16" x14ac:dyDescent="0.2">
      <c r="P3837"/>
    </row>
    <row r="3838" spans="16:16" x14ac:dyDescent="0.2">
      <c r="P3838"/>
    </row>
    <row r="3839" spans="16:16" x14ac:dyDescent="0.2">
      <c r="P3839"/>
    </row>
    <row r="3840" spans="16:16" x14ac:dyDescent="0.2">
      <c r="P3840"/>
    </row>
    <row r="3841" spans="16:16" x14ac:dyDescent="0.2">
      <c r="P3841"/>
    </row>
    <row r="3842" spans="16:16" x14ac:dyDescent="0.2">
      <c r="P3842"/>
    </row>
    <row r="3843" spans="16:16" x14ac:dyDescent="0.2">
      <c r="P3843"/>
    </row>
    <row r="3844" spans="16:16" x14ac:dyDescent="0.2">
      <c r="P3844"/>
    </row>
    <row r="3845" spans="16:16" x14ac:dyDescent="0.2">
      <c r="P3845"/>
    </row>
    <row r="3846" spans="16:16" x14ac:dyDescent="0.2">
      <c r="P3846"/>
    </row>
    <row r="3847" spans="16:16" x14ac:dyDescent="0.2">
      <c r="P3847"/>
    </row>
    <row r="3848" spans="16:16" x14ac:dyDescent="0.2">
      <c r="P3848"/>
    </row>
    <row r="3849" spans="16:16" x14ac:dyDescent="0.2">
      <c r="P3849"/>
    </row>
    <row r="3850" spans="16:16" x14ac:dyDescent="0.2">
      <c r="P3850"/>
    </row>
    <row r="3851" spans="16:16" x14ac:dyDescent="0.2">
      <c r="P3851"/>
    </row>
    <row r="3852" spans="16:16" x14ac:dyDescent="0.2">
      <c r="P3852"/>
    </row>
    <row r="3853" spans="16:16" x14ac:dyDescent="0.2">
      <c r="P3853"/>
    </row>
    <row r="3854" spans="16:16" x14ac:dyDescent="0.2">
      <c r="P3854"/>
    </row>
    <row r="3855" spans="16:16" x14ac:dyDescent="0.2">
      <c r="P3855"/>
    </row>
    <row r="3856" spans="16:16" x14ac:dyDescent="0.2">
      <c r="P3856"/>
    </row>
    <row r="3857" spans="16:16" x14ac:dyDescent="0.2">
      <c r="P3857"/>
    </row>
    <row r="3858" spans="16:16" x14ac:dyDescent="0.2">
      <c r="P3858"/>
    </row>
    <row r="3859" spans="16:16" x14ac:dyDescent="0.2">
      <c r="P3859"/>
    </row>
    <row r="3860" spans="16:16" x14ac:dyDescent="0.2">
      <c r="P3860"/>
    </row>
    <row r="3861" spans="16:16" x14ac:dyDescent="0.2">
      <c r="P3861"/>
    </row>
    <row r="3862" spans="16:16" x14ac:dyDescent="0.2">
      <c r="P3862"/>
    </row>
    <row r="3863" spans="16:16" x14ac:dyDescent="0.2">
      <c r="P3863"/>
    </row>
    <row r="3864" spans="16:16" x14ac:dyDescent="0.2">
      <c r="P3864"/>
    </row>
    <row r="3865" spans="16:16" x14ac:dyDescent="0.2">
      <c r="P3865"/>
    </row>
    <row r="3866" spans="16:16" x14ac:dyDescent="0.2">
      <c r="P3866"/>
    </row>
    <row r="3867" spans="16:16" x14ac:dyDescent="0.2">
      <c r="P3867"/>
    </row>
    <row r="3868" spans="16:16" x14ac:dyDescent="0.2">
      <c r="P3868"/>
    </row>
    <row r="3869" spans="16:16" x14ac:dyDescent="0.2">
      <c r="P3869"/>
    </row>
    <row r="3870" spans="16:16" x14ac:dyDescent="0.2">
      <c r="P3870"/>
    </row>
    <row r="3871" spans="16:16" x14ac:dyDescent="0.2">
      <c r="P3871"/>
    </row>
    <row r="3872" spans="16:16" x14ac:dyDescent="0.2">
      <c r="P3872"/>
    </row>
    <row r="3873" spans="16:16" x14ac:dyDescent="0.2">
      <c r="P3873"/>
    </row>
    <row r="3874" spans="16:16" x14ac:dyDescent="0.2">
      <c r="P3874"/>
    </row>
    <row r="3875" spans="16:16" x14ac:dyDescent="0.2">
      <c r="P3875"/>
    </row>
    <row r="3876" spans="16:16" x14ac:dyDescent="0.2">
      <c r="P3876"/>
    </row>
    <row r="3877" spans="16:16" x14ac:dyDescent="0.2">
      <c r="P3877"/>
    </row>
    <row r="3878" spans="16:16" x14ac:dyDescent="0.2">
      <c r="P3878"/>
    </row>
    <row r="3879" spans="16:16" x14ac:dyDescent="0.2">
      <c r="P3879"/>
    </row>
    <row r="3880" spans="16:16" x14ac:dyDescent="0.2">
      <c r="P3880"/>
    </row>
    <row r="3881" spans="16:16" x14ac:dyDescent="0.2">
      <c r="P3881"/>
    </row>
    <row r="3882" spans="16:16" x14ac:dyDescent="0.2">
      <c r="P3882"/>
    </row>
    <row r="3883" spans="16:16" x14ac:dyDescent="0.2">
      <c r="P3883"/>
    </row>
    <row r="3884" spans="16:16" x14ac:dyDescent="0.2">
      <c r="P3884"/>
    </row>
    <row r="3885" spans="16:16" x14ac:dyDescent="0.2">
      <c r="P3885"/>
    </row>
    <row r="3886" spans="16:16" x14ac:dyDescent="0.2">
      <c r="P3886"/>
    </row>
    <row r="3887" spans="16:16" x14ac:dyDescent="0.2">
      <c r="P3887"/>
    </row>
    <row r="3888" spans="16:16" x14ac:dyDescent="0.2">
      <c r="P3888"/>
    </row>
    <row r="3889" spans="16:16" x14ac:dyDescent="0.2">
      <c r="P3889"/>
    </row>
    <row r="3890" spans="16:16" x14ac:dyDescent="0.2">
      <c r="P3890"/>
    </row>
    <row r="3891" spans="16:16" x14ac:dyDescent="0.2">
      <c r="P3891"/>
    </row>
    <row r="3892" spans="16:16" x14ac:dyDescent="0.2">
      <c r="P3892"/>
    </row>
    <row r="3893" spans="16:16" x14ac:dyDescent="0.2">
      <c r="P3893"/>
    </row>
    <row r="3894" spans="16:16" x14ac:dyDescent="0.2">
      <c r="P3894"/>
    </row>
    <row r="3895" spans="16:16" x14ac:dyDescent="0.2">
      <c r="P3895"/>
    </row>
    <row r="3896" spans="16:16" x14ac:dyDescent="0.2">
      <c r="P3896"/>
    </row>
    <row r="3897" spans="16:16" x14ac:dyDescent="0.2">
      <c r="P3897"/>
    </row>
    <row r="3898" spans="16:16" x14ac:dyDescent="0.2">
      <c r="P3898"/>
    </row>
    <row r="3899" spans="16:16" x14ac:dyDescent="0.2">
      <c r="P3899"/>
    </row>
    <row r="3900" spans="16:16" x14ac:dyDescent="0.2">
      <c r="P3900"/>
    </row>
    <row r="3901" spans="16:16" x14ac:dyDescent="0.2">
      <c r="P3901"/>
    </row>
    <row r="3902" spans="16:16" x14ac:dyDescent="0.2">
      <c r="P3902"/>
    </row>
    <row r="3903" spans="16:16" x14ac:dyDescent="0.2">
      <c r="P3903"/>
    </row>
    <row r="3904" spans="16:16" x14ac:dyDescent="0.2">
      <c r="P3904"/>
    </row>
    <row r="3905" spans="16:16" x14ac:dyDescent="0.2">
      <c r="P3905"/>
    </row>
    <row r="3906" spans="16:16" x14ac:dyDescent="0.2">
      <c r="P3906"/>
    </row>
    <row r="3907" spans="16:16" x14ac:dyDescent="0.2">
      <c r="P3907"/>
    </row>
    <row r="3908" spans="16:16" x14ac:dyDescent="0.2">
      <c r="P3908"/>
    </row>
    <row r="3909" spans="16:16" x14ac:dyDescent="0.2">
      <c r="P3909"/>
    </row>
    <row r="3910" spans="16:16" x14ac:dyDescent="0.2">
      <c r="P3910"/>
    </row>
    <row r="3911" spans="16:16" x14ac:dyDescent="0.2">
      <c r="P3911"/>
    </row>
    <row r="3912" spans="16:16" x14ac:dyDescent="0.2">
      <c r="P3912"/>
    </row>
    <row r="3913" spans="16:16" x14ac:dyDescent="0.2">
      <c r="P3913"/>
    </row>
    <row r="3914" spans="16:16" x14ac:dyDescent="0.2">
      <c r="P3914"/>
    </row>
    <row r="3915" spans="16:16" x14ac:dyDescent="0.2">
      <c r="P3915"/>
    </row>
    <row r="3916" spans="16:16" x14ac:dyDescent="0.2">
      <c r="P3916"/>
    </row>
    <row r="3917" spans="16:16" x14ac:dyDescent="0.2">
      <c r="P3917"/>
    </row>
    <row r="3918" spans="16:16" x14ac:dyDescent="0.2">
      <c r="P3918"/>
    </row>
    <row r="3919" spans="16:16" x14ac:dyDescent="0.2">
      <c r="P3919"/>
    </row>
    <row r="3920" spans="16:16" x14ac:dyDescent="0.2">
      <c r="P3920"/>
    </row>
    <row r="3921" spans="16:16" x14ac:dyDescent="0.2">
      <c r="P3921"/>
    </row>
    <row r="3922" spans="16:16" x14ac:dyDescent="0.2">
      <c r="P3922"/>
    </row>
    <row r="3923" spans="16:16" x14ac:dyDescent="0.2">
      <c r="P3923"/>
    </row>
    <row r="3924" spans="16:16" x14ac:dyDescent="0.2">
      <c r="P3924"/>
    </row>
    <row r="3925" spans="16:16" x14ac:dyDescent="0.2">
      <c r="P3925"/>
    </row>
    <row r="3926" spans="16:16" x14ac:dyDescent="0.2">
      <c r="P3926"/>
    </row>
    <row r="3927" spans="16:16" x14ac:dyDescent="0.2">
      <c r="P3927"/>
    </row>
    <row r="3928" spans="16:16" x14ac:dyDescent="0.2">
      <c r="P3928"/>
    </row>
    <row r="3929" spans="16:16" x14ac:dyDescent="0.2">
      <c r="P3929"/>
    </row>
    <row r="3930" spans="16:16" x14ac:dyDescent="0.2">
      <c r="P3930"/>
    </row>
    <row r="3931" spans="16:16" x14ac:dyDescent="0.2">
      <c r="P3931"/>
    </row>
    <row r="3932" spans="16:16" x14ac:dyDescent="0.2">
      <c r="P3932"/>
    </row>
    <row r="3933" spans="16:16" x14ac:dyDescent="0.2">
      <c r="P3933"/>
    </row>
    <row r="3934" spans="16:16" x14ac:dyDescent="0.2">
      <c r="P3934"/>
    </row>
    <row r="3935" spans="16:16" x14ac:dyDescent="0.2">
      <c r="P3935"/>
    </row>
    <row r="3936" spans="16:16" x14ac:dyDescent="0.2">
      <c r="P3936"/>
    </row>
    <row r="3937" spans="16:16" x14ac:dyDescent="0.2">
      <c r="P3937"/>
    </row>
    <row r="3938" spans="16:16" x14ac:dyDescent="0.2">
      <c r="P3938"/>
    </row>
    <row r="3939" spans="16:16" x14ac:dyDescent="0.2">
      <c r="P3939"/>
    </row>
    <row r="3940" spans="16:16" x14ac:dyDescent="0.2">
      <c r="P3940"/>
    </row>
    <row r="3941" spans="16:16" x14ac:dyDescent="0.2">
      <c r="P3941"/>
    </row>
    <row r="3942" spans="16:16" x14ac:dyDescent="0.2">
      <c r="P3942"/>
    </row>
    <row r="3943" spans="16:16" x14ac:dyDescent="0.2">
      <c r="P3943"/>
    </row>
    <row r="3944" spans="16:16" x14ac:dyDescent="0.2">
      <c r="P3944"/>
    </row>
    <row r="3945" spans="16:16" x14ac:dyDescent="0.2">
      <c r="P3945"/>
    </row>
    <row r="3946" spans="16:16" x14ac:dyDescent="0.2">
      <c r="P3946"/>
    </row>
    <row r="3947" spans="16:16" x14ac:dyDescent="0.2">
      <c r="P3947"/>
    </row>
    <row r="3948" spans="16:16" x14ac:dyDescent="0.2">
      <c r="P3948"/>
    </row>
    <row r="3949" spans="16:16" x14ac:dyDescent="0.2">
      <c r="P3949"/>
    </row>
    <row r="3950" spans="16:16" x14ac:dyDescent="0.2">
      <c r="P3950"/>
    </row>
    <row r="3951" spans="16:16" x14ac:dyDescent="0.2">
      <c r="P3951"/>
    </row>
    <row r="3952" spans="16:16" x14ac:dyDescent="0.2">
      <c r="P3952"/>
    </row>
    <row r="3953" spans="16:16" x14ac:dyDescent="0.2">
      <c r="P3953"/>
    </row>
    <row r="3954" spans="16:16" x14ac:dyDescent="0.2">
      <c r="P3954"/>
    </row>
    <row r="3955" spans="16:16" x14ac:dyDescent="0.2">
      <c r="P3955"/>
    </row>
    <row r="3956" spans="16:16" x14ac:dyDescent="0.2">
      <c r="P3956"/>
    </row>
    <row r="3957" spans="16:16" x14ac:dyDescent="0.2">
      <c r="P3957"/>
    </row>
    <row r="3958" spans="16:16" x14ac:dyDescent="0.2">
      <c r="P3958"/>
    </row>
    <row r="3959" spans="16:16" x14ac:dyDescent="0.2">
      <c r="P3959"/>
    </row>
    <row r="3960" spans="16:16" x14ac:dyDescent="0.2">
      <c r="P3960"/>
    </row>
    <row r="3961" spans="16:16" x14ac:dyDescent="0.2">
      <c r="P3961"/>
    </row>
    <row r="3962" spans="16:16" x14ac:dyDescent="0.2">
      <c r="P3962"/>
    </row>
    <row r="3963" spans="16:16" x14ac:dyDescent="0.2">
      <c r="P3963"/>
    </row>
    <row r="3964" spans="16:16" x14ac:dyDescent="0.2">
      <c r="P3964"/>
    </row>
    <row r="3965" spans="16:16" x14ac:dyDescent="0.2">
      <c r="P3965"/>
    </row>
    <row r="3966" spans="16:16" x14ac:dyDescent="0.2">
      <c r="P3966"/>
    </row>
    <row r="3967" spans="16:16" x14ac:dyDescent="0.2">
      <c r="P3967"/>
    </row>
    <row r="3968" spans="16:16" x14ac:dyDescent="0.2">
      <c r="P3968"/>
    </row>
    <row r="3969" spans="16:16" x14ac:dyDescent="0.2">
      <c r="P3969"/>
    </row>
    <row r="3970" spans="16:16" x14ac:dyDescent="0.2">
      <c r="P3970"/>
    </row>
    <row r="3971" spans="16:16" x14ac:dyDescent="0.2">
      <c r="P3971"/>
    </row>
    <row r="3972" spans="16:16" x14ac:dyDescent="0.2">
      <c r="P3972"/>
    </row>
    <row r="3973" spans="16:16" x14ac:dyDescent="0.2">
      <c r="P3973"/>
    </row>
    <row r="3974" spans="16:16" x14ac:dyDescent="0.2">
      <c r="P3974"/>
    </row>
    <row r="3975" spans="16:16" x14ac:dyDescent="0.2">
      <c r="P3975"/>
    </row>
    <row r="3976" spans="16:16" x14ac:dyDescent="0.2">
      <c r="P3976"/>
    </row>
    <row r="3977" spans="16:16" x14ac:dyDescent="0.2">
      <c r="P3977"/>
    </row>
    <row r="3978" spans="16:16" x14ac:dyDescent="0.2">
      <c r="P3978"/>
    </row>
    <row r="3979" spans="16:16" x14ac:dyDescent="0.2">
      <c r="P3979"/>
    </row>
    <row r="3980" spans="16:16" x14ac:dyDescent="0.2">
      <c r="P3980"/>
    </row>
    <row r="3981" spans="16:16" x14ac:dyDescent="0.2">
      <c r="P3981"/>
    </row>
    <row r="3982" spans="16:16" x14ac:dyDescent="0.2">
      <c r="P3982"/>
    </row>
    <row r="3983" spans="16:16" x14ac:dyDescent="0.2">
      <c r="P3983"/>
    </row>
    <row r="3984" spans="16:16" x14ac:dyDescent="0.2">
      <c r="P3984"/>
    </row>
    <row r="3985" spans="16:16" x14ac:dyDescent="0.2">
      <c r="P3985"/>
    </row>
    <row r="3986" spans="16:16" x14ac:dyDescent="0.2">
      <c r="P3986"/>
    </row>
    <row r="3987" spans="16:16" x14ac:dyDescent="0.2">
      <c r="P3987"/>
    </row>
    <row r="3988" spans="16:16" x14ac:dyDescent="0.2">
      <c r="P3988"/>
    </row>
    <row r="3989" spans="16:16" x14ac:dyDescent="0.2">
      <c r="P3989"/>
    </row>
    <row r="3990" spans="16:16" x14ac:dyDescent="0.2">
      <c r="P3990"/>
    </row>
    <row r="3991" spans="16:16" x14ac:dyDescent="0.2">
      <c r="P3991"/>
    </row>
    <row r="3992" spans="16:16" x14ac:dyDescent="0.2">
      <c r="P3992"/>
    </row>
    <row r="3993" spans="16:16" x14ac:dyDescent="0.2">
      <c r="P3993"/>
    </row>
    <row r="3994" spans="16:16" x14ac:dyDescent="0.2">
      <c r="P3994"/>
    </row>
    <row r="3995" spans="16:16" x14ac:dyDescent="0.2">
      <c r="P3995"/>
    </row>
    <row r="3996" spans="16:16" x14ac:dyDescent="0.2">
      <c r="P3996"/>
    </row>
    <row r="3997" spans="16:16" x14ac:dyDescent="0.2">
      <c r="P3997"/>
    </row>
    <row r="3998" spans="16:16" x14ac:dyDescent="0.2">
      <c r="P3998"/>
    </row>
    <row r="3999" spans="16:16" x14ac:dyDescent="0.2">
      <c r="P3999"/>
    </row>
    <row r="4000" spans="16:16" x14ac:dyDescent="0.2">
      <c r="P4000"/>
    </row>
    <row r="4001" spans="16:16" x14ac:dyDescent="0.2">
      <c r="P4001"/>
    </row>
    <row r="4002" spans="16:16" x14ac:dyDescent="0.2">
      <c r="P4002"/>
    </row>
    <row r="4003" spans="16:16" x14ac:dyDescent="0.2">
      <c r="P4003"/>
    </row>
    <row r="4004" spans="16:16" x14ac:dyDescent="0.2">
      <c r="P4004"/>
    </row>
    <row r="4005" spans="16:16" x14ac:dyDescent="0.2">
      <c r="P4005"/>
    </row>
    <row r="4006" spans="16:16" x14ac:dyDescent="0.2">
      <c r="P4006"/>
    </row>
    <row r="4007" spans="16:16" x14ac:dyDescent="0.2">
      <c r="P4007"/>
    </row>
    <row r="4008" spans="16:16" x14ac:dyDescent="0.2">
      <c r="P4008"/>
    </row>
    <row r="4009" spans="16:16" x14ac:dyDescent="0.2">
      <c r="P4009"/>
    </row>
    <row r="4010" spans="16:16" x14ac:dyDescent="0.2">
      <c r="P4010"/>
    </row>
    <row r="4011" spans="16:16" x14ac:dyDescent="0.2">
      <c r="P4011"/>
    </row>
    <row r="4012" spans="16:16" x14ac:dyDescent="0.2">
      <c r="P4012"/>
    </row>
    <row r="4013" spans="16:16" x14ac:dyDescent="0.2">
      <c r="P4013"/>
    </row>
    <row r="4014" spans="16:16" x14ac:dyDescent="0.2">
      <c r="P4014"/>
    </row>
    <row r="4015" spans="16:16" x14ac:dyDescent="0.2">
      <c r="P4015"/>
    </row>
    <row r="4016" spans="16:16" x14ac:dyDescent="0.2">
      <c r="P4016"/>
    </row>
    <row r="4017" spans="16:16" x14ac:dyDescent="0.2">
      <c r="P4017"/>
    </row>
    <row r="4018" spans="16:16" x14ac:dyDescent="0.2">
      <c r="P4018"/>
    </row>
    <row r="4019" spans="16:16" x14ac:dyDescent="0.2">
      <c r="P4019"/>
    </row>
    <row r="4020" spans="16:16" x14ac:dyDescent="0.2">
      <c r="P4020"/>
    </row>
    <row r="4021" spans="16:16" x14ac:dyDescent="0.2">
      <c r="P4021"/>
    </row>
    <row r="4022" spans="16:16" x14ac:dyDescent="0.2">
      <c r="P4022"/>
    </row>
    <row r="4023" spans="16:16" x14ac:dyDescent="0.2">
      <c r="P4023"/>
    </row>
    <row r="4024" spans="16:16" x14ac:dyDescent="0.2">
      <c r="P4024"/>
    </row>
    <row r="4025" spans="16:16" x14ac:dyDescent="0.2">
      <c r="P4025"/>
    </row>
    <row r="4026" spans="16:16" x14ac:dyDescent="0.2">
      <c r="P4026"/>
    </row>
    <row r="4027" spans="16:16" x14ac:dyDescent="0.2">
      <c r="P4027"/>
    </row>
    <row r="4028" spans="16:16" x14ac:dyDescent="0.2">
      <c r="P4028"/>
    </row>
    <row r="4029" spans="16:16" x14ac:dyDescent="0.2">
      <c r="P4029"/>
    </row>
    <row r="4030" spans="16:16" x14ac:dyDescent="0.2">
      <c r="P4030"/>
    </row>
    <row r="4031" spans="16:16" x14ac:dyDescent="0.2">
      <c r="P4031"/>
    </row>
    <row r="4032" spans="16:16" x14ac:dyDescent="0.2">
      <c r="P4032"/>
    </row>
    <row r="4033" spans="16:16" x14ac:dyDescent="0.2">
      <c r="P4033"/>
    </row>
    <row r="4034" spans="16:16" x14ac:dyDescent="0.2">
      <c r="P4034"/>
    </row>
    <row r="4035" spans="16:16" x14ac:dyDescent="0.2">
      <c r="P4035"/>
    </row>
    <row r="4036" spans="16:16" x14ac:dyDescent="0.2">
      <c r="P4036"/>
    </row>
    <row r="4037" spans="16:16" x14ac:dyDescent="0.2">
      <c r="P4037"/>
    </row>
    <row r="4038" spans="16:16" x14ac:dyDescent="0.2">
      <c r="P4038"/>
    </row>
    <row r="4039" spans="16:16" x14ac:dyDescent="0.2">
      <c r="P4039"/>
    </row>
    <row r="4040" spans="16:16" x14ac:dyDescent="0.2">
      <c r="P4040"/>
    </row>
    <row r="4041" spans="16:16" x14ac:dyDescent="0.2">
      <c r="P4041"/>
    </row>
    <row r="4042" spans="16:16" x14ac:dyDescent="0.2">
      <c r="P4042"/>
    </row>
    <row r="4043" spans="16:16" x14ac:dyDescent="0.2">
      <c r="P4043"/>
    </row>
    <row r="4044" spans="16:16" x14ac:dyDescent="0.2">
      <c r="P4044"/>
    </row>
    <row r="4045" spans="16:16" x14ac:dyDescent="0.2">
      <c r="P4045"/>
    </row>
    <row r="4046" spans="16:16" x14ac:dyDescent="0.2">
      <c r="P4046"/>
    </row>
    <row r="4047" spans="16:16" x14ac:dyDescent="0.2">
      <c r="P4047"/>
    </row>
    <row r="4048" spans="16:16" x14ac:dyDescent="0.2">
      <c r="P4048"/>
    </row>
    <row r="4049" spans="16:16" x14ac:dyDescent="0.2">
      <c r="P4049"/>
    </row>
    <row r="4050" spans="16:16" x14ac:dyDescent="0.2">
      <c r="P4050"/>
    </row>
    <row r="4051" spans="16:16" x14ac:dyDescent="0.2">
      <c r="P4051"/>
    </row>
    <row r="4052" spans="16:16" x14ac:dyDescent="0.2">
      <c r="P4052"/>
    </row>
    <row r="4053" spans="16:16" x14ac:dyDescent="0.2">
      <c r="P4053"/>
    </row>
    <row r="4054" spans="16:16" x14ac:dyDescent="0.2">
      <c r="P4054"/>
    </row>
    <row r="4055" spans="16:16" x14ac:dyDescent="0.2">
      <c r="P4055"/>
    </row>
    <row r="4056" spans="16:16" x14ac:dyDescent="0.2">
      <c r="P4056"/>
    </row>
    <row r="4057" spans="16:16" x14ac:dyDescent="0.2">
      <c r="P4057"/>
    </row>
    <row r="4058" spans="16:16" x14ac:dyDescent="0.2">
      <c r="P4058"/>
    </row>
    <row r="4059" spans="16:16" x14ac:dyDescent="0.2">
      <c r="P4059"/>
    </row>
    <row r="4060" spans="16:16" x14ac:dyDescent="0.2">
      <c r="P4060"/>
    </row>
    <row r="4061" spans="16:16" x14ac:dyDescent="0.2">
      <c r="P4061"/>
    </row>
    <row r="4062" spans="16:16" x14ac:dyDescent="0.2">
      <c r="P4062"/>
    </row>
    <row r="4063" spans="16:16" x14ac:dyDescent="0.2">
      <c r="P4063"/>
    </row>
    <row r="4064" spans="16:16" x14ac:dyDescent="0.2">
      <c r="P4064"/>
    </row>
    <row r="4065" spans="16:16" x14ac:dyDescent="0.2">
      <c r="P4065"/>
    </row>
    <row r="4066" spans="16:16" x14ac:dyDescent="0.2">
      <c r="P4066"/>
    </row>
    <row r="4067" spans="16:16" x14ac:dyDescent="0.2">
      <c r="P4067"/>
    </row>
    <row r="4068" spans="16:16" x14ac:dyDescent="0.2">
      <c r="P4068"/>
    </row>
    <row r="4069" spans="16:16" x14ac:dyDescent="0.2">
      <c r="P4069"/>
    </row>
    <row r="4070" spans="16:16" x14ac:dyDescent="0.2">
      <c r="P4070"/>
    </row>
    <row r="4071" spans="16:16" x14ac:dyDescent="0.2">
      <c r="P4071"/>
    </row>
    <row r="4072" spans="16:16" x14ac:dyDescent="0.2">
      <c r="P4072"/>
    </row>
    <row r="4073" spans="16:16" x14ac:dyDescent="0.2">
      <c r="P4073"/>
    </row>
    <row r="4074" spans="16:16" x14ac:dyDescent="0.2">
      <c r="P4074"/>
    </row>
    <row r="4075" spans="16:16" x14ac:dyDescent="0.2">
      <c r="P4075"/>
    </row>
    <row r="4076" spans="16:16" x14ac:dyDescent="0.2">
      <c r="P4076"/>
    </row>
    <row r="4077" spans="16:16" x14ac:dyDescent="0.2">
      <c r="P4077"/>
    </row>
    <row r="4078" spans="16:16" x14ac:dyDescent="0.2">
      <c r="P4078"/>
    </row>
    <row r="4079" spans="16:16" x14ac:dyDescent="0.2">
      <c r="P4079"/>
    </row>
    <row r="4080" spans="16:16" x14ac:dyDescent="0.2">
      <c r="P4080"/>
    </row>
    <row r="4081" spans="16:16" x14ac:dyDescent="0.2">
      <c r="P4081"/>
    </row>
    <row r="4082" spans="16:16" x14ac:dyDescent="0.2">
      <c r="P4082"/>
    </row>
    <row r="4083" spans="16:16" x14ac:dyDescent="0.2">
      <c r="P4083"/>
    </row>
    <row r="4084" spans="16:16" x14ac:dyDescent="0.2">
      <c r="P4084"/>
    </row>
    <row r="4085" spans="16:16" x14ac:dyDescent="0.2">
      <c r="P4085"/>
    </row>
    <row r="4086" spans="16:16" x14ac:dyDescent="0.2">
      <c r="P4086"/>
    </row>
    <row r="4087" spans="16:16" x14ac:dyDescent="0.2">
      <c r="P4087"/>
    </row>
    <row r="4088" spans="16:16" x14ac:dyDescent="0.2">
      <c r="P4088"/>
    </row>
    <row r="4089" spans="16:16" x14ac:dyDescent="0.2">
      <c r="P4089"/>
    </row>
    <row r="4090" spans="16:16" x14ac:dyDescent="0.2">
      <c r="P4090"/>
    </row>
    <row r="4091" spans="16:16" x14ac:dyDescent="0.2">
      <c r="P4091"/>
    </row>
    <row r="4092" spans="16:16" x14ac:dyDescent="0.2">
      <c r="P4092"/>
    </row>
    <row r="4093" spans="16:16" x14ac:dyDescent="0.2">
      <c r="P4093"/>
    </row>
    <row r="4094" spans="16:16" x14ac:dyDescent="0.2">
      <c r="P4094"/>
    </row>
    <row r="4095" spans="16:16" x14ac:dyDescent="0.2">
      <c r="P4095"/>
    </row>
    <row r="4096" spans="16:16" x14ac:dyDescent="0.2">
      <c r="P4096"/>
    </row>
    <row r="4097" spans="16:16" x14ac:dyDescent="0.2">
      <c r="P4097"/>
    </row>
    <row r="4098" spans="16:16" x14ac:dyDescent="0.2">
      <c r="P4098"/>
    </row>
    <row r="4099" spans="16:16" x14ac:dyDescent="0.2">
      <c r="P4099"/>
    </row>
    <row r="4100" spans="16:16" x14ac:dyDescent="0.2">
      <c r="P4100"/>
    </row>
    <row r="4101" spans="16:16" x14ac:dyDescent="0.2">
      <c r="P4101"/>
    </row>
    <row r="4102" spans="16:16" x14ac:dyDescent="0.2">
      <c r="P4102"/>
    </row>
    <row r="4103" spans="16:16" x14ac:dyDescent="0.2">
      <c r="P4103"/>
    </row>
    <row r="4104" spans="16:16" x14ac:dyDescent="0.2">
      <c r="P4104"/>
    </row>
    <row r="4105" spans="16:16" x14ac:dyDescent="0.2">
      <c r="P4105"/>
    </row>
    <row r="4106" spans="16:16" x14ac:dyDescent="0.2">
      <c r="P4106"/>
    </row>
    <row r="4107" spans="16:16" x14ac:dyDescent="0.2">
      <c r="P4107"/>
    </row>
    <row r="4108" spans="16:16" x14ac:dyDescent="0.2">
      <c r="P4108"/>
    </row>
    <row r="4109" spans="16:16" x14ac:dyDescent="0.2">
      <c r="P4109"/>
    </row>
    <row r="4110" spans="16:16" x14ac:dyDescent="0.2">
      <c r="P4110"/>
    </row>
    <row r="4111" spans="16:16" x14ac:dyDescent="0.2">
      <c r="P4111"/>
    </row>
    <row r="4112" spans="16:16" x14ac:dyDescent="0.2">
      <c r="P4112"/>
    </row>
    <row r="4113" spans="16:16" x14ac:dyDescent="0.2">
      <c r="P4113"/>
    </row>
    <row r="4114" spans="16:16" x14ac:dyDescent="0.2">
      <c r="P4114"/>
    </row>
    <row r="4115" spans="16:16" x14ac:dyDescent="0.2">
      <c r="P4115"/>
    </row>
    <row r="4116" spans="16:16" x14ac:dyDescent="0.2">
      <c r="P4116"/>
    </row>
    <row r="4117" spans="16:16" x14ac:dyDescent="0.2">
      <c r="P4117"/>
    </row>
    <row r="4118" spans="16:16" x14ac:dyDescent="0.2">
      <c r="P4118"/>
    </row>
    <row r="4119" spans="16:16" x14ac:dyDescent="0.2">
      <c r="P4119"/>
    </row>
    <row r="4120" spans="16:16" x14ac:dyDescent="0.2">
      <c r="P4120"/>
    </row>
    <row r="4121" spans="16:16" x14ac:dyDescent="0.2">
      <c r="P4121"/>
    </row>
    <row r="4122" spans="16:16" x14ac:dyDescent="0.2">
      <c r="P4122"/>
    </row>
    <row r="4123" spans="16:16" x14ac:dyDescent="0.2">
      <c r="P4123"/>
    </row>
    <row r="4124" spans="16:16" x14ac:dyDescent="0.2">
      <c r="P4124"/>
    </row>
    <row r="4125" spans="16:16" x14ac:dyDescent="0.2">
      <c r="P4125"/>
    </row>
    <row r="4126" spans="16:16" x14ac:dyDescent="0.2">
      <c r="P4126"/>
    </row>
    <row r="4127" spans="16:16" x14ac:dyDescent="0.2">
      <c r="P4127"/>
    </row>
    <row r="4128" spans="16:16" x14ac:dyDescent="0.2">
      <c r="P4128"/>
    </row>
    <row r="4129" spans="16:16" x14ac:dyDescent="0.2">
      <c r="P4129"/>
    </row>
    <row r="4130" spans="16:16" x14ac:dyDescent="0.2">
      <c r="P4130"/>
    </row>
    <row r="4131" spans="16:16" x14ac:dyDescent="0.2">
      <c r="P4131"/>
    </row>
    <row r="4132" spans="16:16" x14ac:dyDescent="0.2">
      <c r="P4132"/>
    </row>
    <row r="4133" spans="16:16" x14ac:dyDescent="0.2">
      <c r="P4133"/>
    </row>
    <row r="4134" spans="16:16" x14ac:dyDescent="0.2">
      <c r="P4134"/>
    </row>
    <row r="4135" spans="16:16" x14ac:dyDescent="0.2">
      <c r="P4135"/>
    </row>
    <row r="4136" spans="16:16" x14ac:dyDescent="0.2">
      <c r="P4136"/>
    </row>
    <row r="4137" spans="16:16" x14ac:dyDescent="0.2">
      <c r="P4137"/>
    </row>
    <row r="4138" spans="16:16" x14ac:dyDescent="0.2">
      <c r="P4138"/>
    </row>
    <row r="4139" spans="16:16" x14ac:dyDescent="0.2">
      <c r="P4139"/>
    </row>
    <row r="4140" spans="16:16" x14ac:dyDescent="0.2">
      <c r="P4140"/>
    </row>
    <row r="4141" spans="16:16" x14ac:dyDescent="0.2">
      <c r="P4141"/>
    </row>
    <row r="4142" spans="16:16" x14ac:dyDescent="0.2">
      <c r="P4142"/>
    </row>
    <row r="4143" spans="16:16" x14ac:dyDescent="0.2">
      <c r="P4143"/>
    </row>
    <row r="4144" spans="16:16" x14ac:dyDescent="0.2">
      <c r="P4144"/>
    </row>
    <row r="4145" spans="16:16" x14ac:dyDescent="0.2">
      <c r="P4145"/>
    </row>
    <row r="4146" spans="16:16" x14ac:dyDescent="0.2">
      <c r="P4146"/>
    </row>
    <row r="4147" spans="16:16" x14ac:dyDescent="0.2">
      <c r="P4147"/>
    </row>
    <row r="4148" spans="16:16" x14ac:dyDescent="0.2">
      <c r="P4148"/>
    </row>
    <row r="4149" spans="16:16" x14ac:dyDescent="0.2">
      <c r="P4149"/>
    </row>
    <row r="4150" spans="16:16" x14ac:dyDescent="0.2">
      <c r="P4150"/>
    </row>
    <row r="4151" spans="16:16" x14ac:dyDescent="0.2">
      <c r="P4151"/>
    </row>
    <row r="4152" spans="16:16" x14ac:dyDescent="0.2">
      <c r="P4152"/>
    </row>
    <row r="4153" spans="16:16" x14ac:dyDescent="0.2">
      <c r="P4153"/>
    </row>
    <row r="4154" spans="16:16" x14ac:dyDescent="0.2">
      <c r="P4154"/>
    </row>
    <row r="4155" spans="16:16" x14ac:dyDescent="0.2">
      <c r="P4155"/>
    </row>
    <row r="4156" spans="16:16" x14ac:dyDescent="0.2">
      <c r="P4156"/>
    </row>
    <row r="4157" spans="16:16" x14ac:dyDescent="0.2">
      <c r="P4157"/>
    </row>
    <row r="4158" spans="16:16" x14ac:dyDescent="0.2">
      <c r="P4158"/>
    </row>
    <row r="4159" spans="16:16" x14ac:dyDescent="0.2">
      <c r="P4159"/>
    </row>
    <row r="4160" spans="16:16" x14ac:dyDescent="0.2">
      <c r="P4160"/>
    </row>
    <row r="4161" spans="16:16" x14ac:dyDescent="0.2">
      <c r="P4161"/>
    </row>
    <row r="4162" spans="16:16" x14ac:dyDescent="0.2">
      <c r="P4162"/>
    </row>
    <row r="4163" spans="16:16" x14ac:dyDescent="0.2">
      <c r="P4163"/>
    </row>
    <row r="4164" spans="16:16" x14ac:dyDescent="0.2">
      <c r="P4164"/>
    </row>
    <row r="4165" spans="16:16" x14ac:dyDescent="0.2">
      <c r="P4165"/>
    </row>
    <row r="4166" spans="16:16" x14ac:dyDescent="0.2">
      <c r="P4166"/>
    </row>
    <row r="4167" spans="16:16" x14ac:dyDescent="0.2">
      <c r="P4167"/>
    </row>
    <row r="4168" spans="16:16" x14ac:dyDescent="0.2">
      <c r="P4168"/>
    </row>
    <row r="4169" spans="16:16" x14ac:dyDescent="0.2">
      <c r="P4169"/>
    </row>
    <row r="4170" spans="16:16" x14ac:dyDescent="0.2">
      <c r="P4170"/>
    </row>
    <row r="4171" spans="16:16" x14ac:dyDescent="0.2">
      <c r="P4171"/>
    </row>
    <row r="4172" spans="16:16" x14ac:dyDescent="0.2">
      <c r="P4172"/>
    </row>
    <row r="4173" spans="16:16" x14ac:dyDescent="0.2">
      <c r="P4173"/>
    </row>
    <row r="4174" spans="16:16" x14ac:dyDescent="0.2">
      <c r="P4174"/>
    </row>
    <row r="4175" spans="16:16" x14ac:dyDescent="0.2">
      <c r="P4175"/>
    </row>
    <row r="4176" spans="16:16" x14ac:dyDescent="0.2">
      <c r="P4176"/>
    </row>
    <row r="4177" spans="16:16" x14ac:dyDescent="0.2">
      <c r="P4177"/>
    </row>
    <row r="4178" spans="16:16" x14ac:dyDescent="0.2">
      <c r="P4178"/>
    </row>
    <row r="4179" spans="16:16" x14ac:dyDescent="0.2">
      <c r="P4179"/>
    </row>
    <row r="4180" spans="16:16" x14ac:dyDescent="0.2">
      <c r="P4180"/>
    </row>
    <row r="4181" spans="16:16" x14ac:dyDescent="0.2">
      <c r="P4181"/>
    </row>
    <row r="4182" spans="16:16" x14ac:dyDescent="0.2">
      <c r="P4182"/>
    </row>
    <row r="4183" spans="16:16" x14ac:dyDescent="0.2">
      <c r="P4183"/>
    </row>
    <row r="4184" spans="16:16" x14ac:dyDescent="0.2">
      <c r="P4184"/>
    </row>
    <row r="4185" spans="16:16" x14ac:dyDescent="0.2">
      <c r="P4185"/>
    </row>
    <row r="4186" spans="16:16" x14ac:dyDescent="0.2">
      <c r="P4186"/>
    </row>
    <row r="4187" spans="16:16" x14ac:dyDescent="0.2">
      <c r="P4187"/>
    </row>
    <row r="4188" spans="16:16" x14ac:dyDescent="0.2">
      <c r="P4188"/>
    </row>
    <row r="4189" spans="16:16" x14ac:dyDescent="0.2">
      <c r="P4189"/>
    </row>
    <row r="4190" spans="16:16" x14ac:dyDescent="0.2">
      <c r="P4190"/>
    </row>
    <row r="4191" spans="16:16" x14ac:dyDescent="0.2">
      <c r="P4191"/>
    </row>
    <row r="4192" spans="16:16" x14ac:dyDescent="0.2">
      <c r="P4192"/>
    </row>
    <row r="4193" spans="16:16" x14ac:dyDescent="0.2">
      <c r="P4193"/>
    </row>
    <row r="4194" spans="16:16" x14ac:dyDescent="0.2">
      <c r="P4194"/>
    </row>
    <row r="4195" spans="16:16" x14ac:dyDescent="0.2">
      <c r="P4195"/>
    </row>
    <row r="4196" spans="16:16" x14ac:dyDescent="0.2">
      <c r="P4196"/>
    </row>
    <row r="4197" spans="16:16" x14ac:dyDescent="0.2">
      <c r="P4197"/>
    </row>
    <row r="4198" spans="16:16" x14ac:dyDescent="0.2">
      <c r="P4198"/>
    </row>
    <row r="4199" spans="16:16" x14ac:dyDescent="0.2">
      <c r="P4199"/>
    </row>
    <row r="4200" spans="16:16" x14ac:dyDescent="0.2">
      <c r="P4200"/>
    </row>
    <row r="4201" spans="16:16" x14ac:dyDescent="0.2">
      <c r="P4201"/>
    </row>
    <row r="4202" spans="16:16" x14ac:dyDescent="0.2">
      <c r="P4202"/>
    </row>
    <row r="4203" spans="16:16" x14ac:dyDescent="0.2">
      <c r="P4203"/>
    </row>
    <row r="4204" spans="16:16" x14ac:dyDescent="0.2">
      <c r="P4204"/>
    </row>
    <row r="4205" spans="16:16" x14ac:dyDescent="0.2">
      <c r="P4205"/>
    </row>
    <row r="4206" spans="16:16" x14ac:dyDescent="0.2">
      <c r="P4206"/>
    </row>
    <row r="4207" spans="16:16" x14ac:dyDescent="0.2">
      <c r="P4207"/>
    </row>
    <row r="4208" spans="16:16" x14ac:dyDescent="0.2">
      <c r="P4208"/>
    </row>
    <row r="4209" spans="16:16" x14ac:dyDescent="0.2">
      <c r="P4209"/>
    </row>
    <row r="4210" spans="16:16" x14ac:dyDescent="0.2">
      <c r="P4210"/>
    </row>
    <row r="4211" spans="16:16" x14ac:dyDescent="0.2">
      <c r="P4211"/>
    </row>
    <row r="4212" spans="16:16" x14ac:dyDescent="0.2">
      <c r="P4212"/>
    </row>
    <row r="4213" spans="16:16" x14ac:dyDescent="0.2">
      <c r="P4213"/>
    </row>
    <row r="4214" spans="16:16" x14ac:dyDescent="0.2">
      <c r="P4214"/>
    </row>
    <row r="4215" spans="16:16" x14ac:dyDescent="0.2">
      <c r="P4215"/>
    </row>
    <row r="4216" spans="16:16" x14ac:dyDescent="0.2">
      <c r="P4216"/>
    </row>
    <row r="4217" spans="16:16" x14ac:dyDescent="0.2">
      <c r="P4217"/>
    </row>
    <row r="4218" spans="16:16" x14ac:dyDescent="0.2">
      <c r="P4218"/>
    </row>
    <row r="4219" spans="16:16" x14ac:dyDescent="0.2">
      <c r="P4219"/>
    </row>
    <row r="4220" spans="16:16" x14ac:dyDescent="0.2">
      <c r="P4220"/>
    </row>
    <row r="4221" spans="16:16" x14ac:dyDescent="0.2">
      <c r="P4221"/>
    </row>
    <row r="4222" spans="16:16" x14ac:dyDescent="0.2">
      <c r="P4222"/>
    </row>
    <row r="4223" spans="16:16" x14ac:dyDescent="0.2">
      <c r="P4223"/>
    </row>
    <row r="4224" spans="16:16" x14ac:dyDescent="0.2">
      <c r="P4224"/>
    </row>
    <row r="4225" spans="16:16" x14ac:dyDescent="0.2">
      <c r="P4225"/>
    </row>
    <row r="4226" spans="16:16" x14ac:dyDescent="0.2">
      <c r="P4226"/>
    </row>
    <row r="4227" spans="16:16" x14ac:dyDescent="0.2">
      <c r="P4227"/>
    </row>
    <row r="4228" spans="16:16" x14ac:dyDescent="0.2">
      <c r="P4228"/>
    </row>
    <row r="4229" spans="16:16" x14ac:dyDescent="0.2">
      <c r="P4229"/>
    </row>
    <row r="4230" spans="16:16" x14ac:dyDescent="0.2">
      <c r="P4230"/>
    </row>
    <row r="4231" spans="16:16" x14ac:dyDescent="0.2">
      <c r="P4231"/>
    </row>
    <row r="4232" spans="16:16" x14ac:dyDescent="0.2">
      <c r="P4232"/>
    </row>
    <row r="4233" spans="16:16" x14ac:dyDescent="0.2">
      <c r="P4233"/>
    </row>
    <row r="4234" spans="16:16" x14ac:dyDescent="0.2">
      <c r="P4234"/>
    </row>
    <row r="4235" spans="16:16" x14ac:dyDescent="0.2">
      <c r="P4235"/>
    </row>
    <row r="4236" spans="16:16" x14ac:dyDescent="0.2">
      <c r="P4236"/>
    </row>
    <row r="4237" spans="16:16" x14ac:dyDescent="0.2">
      <c r="P4237"/>
    </row>
    <row r="4238" spans="16:16" x14ac:dyDescent="0.2">
      <c r="P4238"/>
    </row>
    <row r="4239" spans="16:16" x14ac:dyDescent="0.2">
      <c r="P4239"/>
    </row>
    <row r="4240" spans="16:16" x14ac:dyDescent="0.2">
      <c r="P4240"/>
    </row>
    <row r="4241" spans="16:16" x14ac:dyDescent="0.2">
      <c r="P4241"/>
    </row>
    <row r="4242" spans="16:16" x14ac:dyDescent="0.2">
      <c r="P4242"/>
    </row>
    <row r="4243" spans="16:16" x14ac:dyDescent="0.2">
      <c r="P4243"/>
    </row>
    <row r="4244" spans="16:16" x14ac:dyDescent="0.2">
      <c r="P4244"/>
    </row>
    <row r="4245" spans="16:16" x14ac:dyDescent="0.2">
      <c r="P4245"/>
    </row>
    <row r="4246" spans="16:16" x14ac:dyDescent="0.2">
      <c r="P4246"/>
    </row>
    <row r="4247" spans="16:16" x14ac:dyDescent="0.2">
      <c r="P4247"/>
    </row>
    <row r="4248" spans="16:16" x14ac:dyDescent="0.2">
      <c r="P4248"/>
    </row>
    <row r="4249" spans="16:16" x14ac:dyDescent="0.2">
      <c r="P4249"/>
    </row>
    <row r="4250" spans="16:16" x14ac:dyDescent="0.2">
      <c r="P4250"/>
    </row>
    <row r="4251" spans="16:16" x14ac:dyDescent="0.2">
      <c r="P4251"/>
    </row>
    <row r="4252" spans="16:16" x14ac:dyDescent="0.2">
      <c r="P4252"/>
    </row>
    <row r="4253" spans="16:16" x14ac:dyDescent="0.2">
      <c r="P4253"/>
    </row>
    <row r="4254" spans="16:16" x14ac:dyDescent="0.2">
      <c r="P4254"/>
    </row>
    <row r="4255" spans="16:16" x14ac:dyDescent="0.2">
      <c r="P4255"/>
    </row>
    <row r="4256" spans="16:16" x14ac:dyDescent="0.2">
      <c r="P4256"/>
    </row>
    <row r="4257" spans="16:16" x14ac:dyDescent="0.2">
      <c r="P4257"/>
    </row>
    <row r="4258" spans="16:16" x14ac:dyDescent="0.2">
      <c r="P4258"/>
    </row>
    <row r="4259" spans="16:16" x14ac:dyDescent="0.2">
      <c r="P4259"/>
    </row>
    <row r="4260" spans="16:16" x14ac:dyDescent="0.2">
      <c r="P4260"/>
    </row>
    <row r="4261" spans="16:16" x14ac:dyDescent="0.2">
      <c r="P4261"/>
    </row>
    <row r="4262" spans="16:16" x14ac:dyDescent="0.2">
      <c r="P4262"/>
    </row>
    <row r="4263" spans="16:16" x14ac:dyDescent="0.2">
      <c r="P4263"/>
    </row>
    <row r="4264" spans="16:16" x14ac:dyDescent="0.2">
      <c r="P4264"/>
    </row>
    <row r="4265" spans="16:16" x14ac:dyDescent="0.2">
      <c r="P4265"/>
    </row>
    <row r="4266" spans="16:16" x14ac:dyDescent="0.2">
      <c r="P4266"/>
    </row>
    <row r="4267" spans="16:16" x14ac:dyDescent="0.2">
      <c r="P4267"/>
    </row>
    <row r="4268" spans="16:16" x14ac:dyDescent="0.2">
      <c r="P4268"/>
    </row>
    <row r="4269" spans="16:16" x14ac:dyDescent="0.2">
      <c r="P4269"/>
    </row>
    <row r="4270" spans="16:16" x14ac:dyDescent="0.2">
      <c r="P4270"/>
    </row>
    <row r="4271" spans="16:16" x14ac:dyDescent="0.2">
      <c r="P4271"/>
    </row>
    <row r="4272" spans="16:16" x14ac:dyDescent="0.2">
      <c r="P4272"/>
    </row>
    <row r="4273" spans="16:16" x14ac:dyDescent="0.2">
      <c r="P4273"/>
    </row>
    <row r="4274" spans="16:16" x14ac:dyDescent="0.2">
      <c r="P4274"/>
    </row>
    <row r="4275" spans="16:16" x14ac:dyDescent="0.2">
      <c r="P4275"/>
    </row>
    <row r="4276" spans="16:16" x14ac:dyDescent="0.2">
      <c r="P4276"/>
    </row>
    <row r="4277" spans="16:16" x14ac:dyDescent="0.2">
      <c r="P4277"/>
    </row>
    <row r="4278" spans="16:16" x14ac:dyDescent="0.2">
      <c r="P4278"/>
    </row>
    <row r="4279" spans="16:16" x14ac:dyDescent="0.2">
      <c r="P4279"/>
    </row>
    <row r="4280" spans="16:16" x14ac:dyDescent="0.2">
      <c r="P4280"/>
    </row>
    <row r="4281" spans="16:16" x14ac:dyDescent="0.2">
      <c r="P4281"/>
    </row>
    <row r="4282" spans="16:16" x14ac:dyDescent="0.2">
      <c r="P4282"/>
    </row>
    <row r="4283" spans="16:16" x14ac:dyDescent="0.2">
      <c r="P4283"/>
    </row>
    <row r="4284" spans="16:16" x14ac:dyDescent="0.2">
      <c r="P4284"/>
    </row>
    <row r="4285" spans="16:16" x14ac:dyDescent="0.2">
      <c r="P4285"/>
    </row>
    <row r="4286" spans="16:16" x14ac:dyDescent="0.2">
      <c r="P4286"/>
    </row>
    <row r="4287" spans="16:16" x14ac:dyDescent="0.2">
      <c r="P4287"/>
    </row>
    <row r="4288" spans="16:16" x14ac:dyDescent="0.2">
      <c r="P4288"/>
    </row>
    <row r="4289" spans="16:16" x14ac:dyDescent="0.2">
      <c r="P4289"/>
    </row>
    <row r="4290" spans="16:16" x14ac:dyDescent="0.2">
      <c r="P4290"/>
    </row>
    <row r="4291" spans="16:16" x14ac:dyDescent="0.2">
      <c r="P4291"/>
    </row>
    <row r="4292" spans="16:16" x14ac:dyDescent="0.2">
      <c r="P4292"/>
    </row>
    <row r="4293" spans="16:16" x14ac:dyDescent="0.2">
      <c r="P4293"/>
    </row>
    <row r="4294" spans="16:16" x14ac:dyDescent="0.2">
      <c r="P4294"/>
    </row>
    <row r="4295" spans="16:16" x14ac:dyDescent="0.2">
      <c r="P4295"/>
    </row>
    <row r="4296" spans="16:16" x14ac:dyDescent="0.2">
      <c r="P4296"/>
    </row>
    <row r="4297" spans="16:16" x14ac:dyDescent="0.2">
      <c r="P4297"/>
    </row>
    <row r="4298" spans="16:16" x14ac:dyDescent="0.2">
      <c r="P4298"/>
    </row>
    <row r="4299" spans="16:16" x14ac:dyDescent="0.2">
      <c r="P4299"/>
    </row>
    <row r="4300" spans="16:16" x14ac:dyDescent="0.2">
      <c r="P4300"/>
    </row>
    <row r="4301" spans="16:16" x14ac:dyDescent="0.2">
      <c r="P4301"/>
    </row>
    <row r="4302" spans="16:16" x14ac:dyDescent="0.2">
      <c r="P4302"/>
    </row>
    <row r="4303" spans="16:16" x14ac:dyDescent="0.2">
      <c r="P4303"/>
    </row>
    <row r="4304" spans="16:16" x14ac:dyDescent="0.2">
      <c r="P4304"/>
    </row>
    <row r="4305" spans="16:16" x14ac:dyDescent="0.2">
      <c r="P4305"/>
    </row>
    <row r="4306" spans="16:16" x14ac:dyDescent="0.2">
      <c r="P4306"/>
    </row>
    <row r="4307" spans="16:16" x14ac:dyDescent="0.2">
      <c r="P4307"/>
    </row>
    <row r="4308" spans="16:16" x14ac:dyDescent="0.2">
      <c r="P4308"/>
    </row>
    <row r="4309" spans="16:16" x14ac:dyDescent="0.2">
      <c r="P4309"/>
    </row>
    <row r="4310" spans="16:16" x14ac:dyDescent="0.2">
      <c r="P4310"/>
    </row>
    <row r="4311" spans="16:16" x14ac:dyDescent="0.2">
      <c r="P4311"/>
    </row>
    <row r="4312" spans="16:16" x14ac:dyDescent="0.2">
      <c r="P4312"/>
    </row>
    <row r="4313" spans="16:16" x14ac:dyDescent="0.2">
      <c r="P4313"/>
    </row>
    <row r="4314" spans="16:16" x14ac:dyDescent="0.2">
      <c r="P4314"/>
    </row>
    <row r="4315" spans="16:16" x14ac:dyDescent="0.2">
      <c r="P4315"/>
    </row>
    <row r="4316" spans="16:16" x14ac:dyDescent="0.2">
      <c r="P4316"/>
    </row>
    <row r="4317" spans="16:16" x14ac:dyDescent="0.2">
      <c r="P4317"/>
    </row>
    <row r="4318" spans="16:16" x14ac:dyDescent="0.2">
      <c r="P4318"/>
    </row>
    <row r="4319" spans="16:16" x14ac:dyDescent="0.2">
      <c r="P4319"/>
    </row>
    <row r="4320" spans="16:16" x14ac:dyDescent="0.2">
      <c r="P4320"/>
    </row>
    <row r="4321" spans="16:16" x14ac:dyDescent="0.2">
      <c r="P4321"/>
    </row>
    <row r="4322" spans="16:16" x14ac:dyDescent="0.2">
      <c r="P4322"/>
    </row>
    <row r="4323" spans="16:16" x14ac:dyDescent="0.2">
      <c r="P4323"/>
    </row>
    <row r="4324" spans="16:16" x14ac:dyDescent="0.2">
      <c r="P4324"/>
    </row>
    <row r="4325" spans="16:16" x14ac:dyDescent="0.2">
      <c r="P4325"/>
    </row>
    <row r="4326" spans="16:16" x14ac:dyDescent="0.2">
      <c r="P4326"/>
    </row>
    <row r="4327" spans="16:16" x14ac:dyDescent="0.2">
      <c r="P4327"/>
    </row>
    <row r="4328" spans="16:16" x14ac:dyDescent="0.2">
      <c r="P4328"/>
    </row>
    <row r="4329" spans="16:16" x14ac:dyDescent="0.2">
      <c r="P4329"/>
    </row>
    <row r="4330" spans="16:16" x14ac:dyDescent="0.2">
      <c r="P4330"/>
    </row>
    <row r="4331" spans="16:16" x14ac:dyDescent="0.2">
      <c r="P4331"/>
    </row>
    <row r="4332" spans="16:16" x14ac:dyDescent="0.2">
      <c r="P4332"/>
    </row>
    <row r="4333" spans="16:16" x14ac:dyDescent="0.2">
      <c r="P4333"/>
    </row>
    <row r="4334" spans="16:16" x14ac:dyDescent="0.2">
      <c r="P4334"/>
    </row>
    <row r="4335" spans="16:16" x14ac:dyDescent="0.2">
      <c r="P4335"/>
    </row>
    <row r="4336" spans="16:16" x14ac:dyDescent="0.2">
      <c r="P4336"/>
    </row>
    <row r="4337" spans="16:16" x14ac:dyDescent="0.2">
      <c r="P4337"/>
    </row>
    <row r="4338" spans="16:16" x14ac:dyDescent="0.2">
      <c r="P4338"/>
    </row>
    <row r="4339" spans="16:16" x14ac:dyDescent="0.2">
      <c r="P4339"/>
    </row>
    <row r="4340" spans="16:16" x14ac:dyDescent="0.2">
      <c r="P4340"/>
    </row>
    <row r="4341" spans="16:16" x14ac:dyDescent="0.2">
      <c r="P4341"/>
    </row>
    <row r="4342" spans="16:16" x14ac:dyDescent="0.2">
      <c r="P4342"/>
    </row>
    <row r="4343" spans="16:16" x14ac:dyDescent="0.2">
      <c r="P4343"/>
    </row>
    <row r="4344" spans="16:16" x14ac:dyDescent="0.2">
      <c r="P4344"/>
    </row>
    <row r="4345" spans="16:16" x14ac:dyDescent="0.2">
      <c r="P4345"/>
    </row>
    <row r="4346" spans="16:16" x14ac:dyDescent="0.2">
      <c r="P4346"/>
    </row>
    <row r="4347" spans="16:16" x14ac:dyDescent="0.2">
      <c r="P4347"/>
    </row>
    <row r="4348" spans="16:16" x14ac:dyDescent="0.2">
      <c r="P4348"/>
    </row>
    <row r="4349" spans="16:16" x14ac:dyDescent="0.2">
      <c r="P4349"/>
    </row>
    <row r="4350" spans="16:16" x14ac:dyDescent="0.2">
      <c r="P4350"/>
    </row>
    <row r="4351" spans="16:16" x14ac:dyDescent="0.2">
      <c r="P4351"/>
    </row>
    <row r="4352" spans="16:16" x14ac:dyDescent="0.2">
      <c r="P4352"/>
    </row>
    <row r="4353" spans="16:16" x14ac:dyDescent="0.2">
      <c r="P4353"/>
    </row>
    <row r="4354" spans="16:16" x14ac:dyDescent="0.2">
      <c r="P4354"/>
    </row>
    <row r="4355" spans="16:16" x14ac:dyDescent="0.2">
      <c r="P4355"/>
    </row>
    <row r="4356" spans="16:16" x14ac:dyDescent="0.2">
      <c r="P4356"/>
    </row>
    <row r="4357" spans="16:16" x14ac:dyDescent="0.2">
      <c r="P4357"/>
    </row>
    <row r="4358" spans="16:16" x14ac:dyDescent="0.2">
      <c r="P4358"/>
    </row>
    <row r="4359" spans="16:16" x14ac:dyDescent="0.2">
      <c r="P4359"/>
    </row>
    <row r="4360" spans="16:16" x14ac:dyDescent="0.2">
      <c r="P4360"/>
    </row>
    <row r="4361" spans="16:16" x14ac:dyDescent="0.2">
      <c r="P4361"/>
    </row>
    <row r="4362" spans="16:16" x14ac:dyDescent="0.2">
      <c r="P4362"/>
    </row>
    <row r="4363" spans="16:16" x14ac:dyDescent="0.2">
      <c r="P4363"/>
    </row>
    <row r="4364" spans="16:16" x14ac:dyDescent="0.2">
      <c r="P4364"/>
    </row>
    <row r="4365" spans="16:16" x14ac:dyDescent="0.2">
      <c r="P4365"/>
    </row>
    <row r="4366" spans="16:16" x14ac:dyDescent="0.2">
      <c r="P4366"/>
    </row>
    <row r="4367" spans="16:16" x14ac:dyDescent="0.2">
      <c r="P4367"/>
    </row>
    <row r="4368" spans="16:16" x14ac:dyDescent="0.2">
      <c r="P4368"/>
    </row>
    <row r="4369" spans="16:16" x14ac:dyDescent="0.2">
      <c r="P4369"/>
    </row>
    <row r="4370" spans="16:16" x14ac:dyDescent="0.2">
      <c r="P4370"/>
    </row>
    <row r="4371" spans="16:16" x14ac:dyDescent="0.2">
      <c r="P4371"/>
    </row>
    <row r="4372" spans="16:16" x14ac:dyDescent="0.2">
      <c r="P4372"/>
    </row>
    <row r="4373" spans="16:16" x14ac:dyDescent="0.2">
      <c r="P4373"/>
    </row>
    <row r="4374" spans="16:16" x14ac:dyDescent="0.2">
      <c r="P4374"/>
    </row>
    <row r="4375" spans="16:16" x14ac:dyDescent="0.2">
      <c r="P4375"/>
    </row>
    <row r="4376" spans="16:16" x14ac:dyDescent="0.2">
      <c r="P4376"/>
    </row>
    <row r="4377" spans="16:16" x14ac:dyDescent="0.2">
      <c r="P4377"/>
    </row>
    <row r="4378" spans="16:16" x14ac:dyDescent="0.2">
      <c r="P4378"/>
    </row>
    <row r="4379" spans="16:16" x14ac:dyDescent="0.2">
      <c r="P4379"/>
    </row>
    <row r="4380" spans="16:16" x14ac:dyDescent="0.2">
      <c r="P4380"/>
    </row>
    <row r="4381" spans="16:16" x14ac:dyDescent="0.2">
      <c r="P4381"/>
    </row>
    <row r="4382" spans="16:16" x14ac:dyDescent="0.2">
      <c r="P4382"/>
    </row>
    <row r="4383" spans="16:16" x14ac:dyDescent="0.2">
      <c r="P4383"/>
    </row>
    <row r="4384" spans="16:16" x14ac:dyDescent="0.2">
      <c r="P4384"/>
    </row>
    <row r="4385" spans="16:16" x14ac:dyDescent="0.2">
      <c r="P4385"/>
    </row>
    <row r="4386" spans="16:16" x14ac:dyDescent="0.2">
      <c r="P4386"/>
    </row>
    <row r="4387" spans="16:16" x14ac:dyDescent="0.2">
      <c r="P4387"/>
    </row>
    <row r="4388" spans="16:16" x14ac:dyDescent="0.2">
      <c r="P4388"/>
    </row>
    <row r="4389" spans="16:16" x14ac:dyDescent="0.2">
      <c r="P4389"/>
    </row>
    <row r="4390" spans="16:16" x14ac:dyDescent="0.2">
      <c r="P4390"/>
    </row>
    <row r="4391" spans="16:16" x14ac:dyDescent="0.2">
      <c r="P4391"/>
    </row>
    <row r="4392" spans="16:16" x14ac:dyDescent="0.2">
      <c r="P4392"/>
    </row>
    <row r="4393" spans="16:16" x14ac:dyDescent="0.2">
      <c r="P4393"/>
    </row>
    <row r="4394" spans="16:16" x14ac:dyDescent="0.2">
      <c r="P4394"/>
    </row>
    <row r="4395" spans="16:16" x14ac:dyDescent="0.2">
      <c r="P4395"/>
    </row>
    <row r="4396" spans="16:16" x14ac:dyDescent="0.2">
      <c r="P4396"/>
    </row>
    <row r="4397" spans="16:16" x14ac:dyDescent="0.2">
      <c r="P4397"/>
    </row>
    <row r="4398" spans="16:16" x14ac:dyDescent="0.2">
      <c r="P4398"/>
    </row>
    <row r="4399" spans="16:16" x14ac:dyDescent="0.2">
      <c r="P4399"/>
    </row>
    <row r="4400" spans="16:16" x14ac:dyDescent="0.2">
      <c r="P4400"/>
    </row>
    <row r="4401" spans="16:16" x14ac:dyDescent="0.2">
      <c r="P4401"/>
    </row>
    <row r="4402" spans="16:16" x14ac:dyDescent="0.2">
      <c r="P4402"/>
    </row>
    <row r="4403" spans="16:16" x14ac:dyDescent="0.2">
      <c r="P4403"/>
    </row>
    <row r="4404" spans="16:16" x14ac:dyDescent="0.2">
      <c r="P4404"/>
    </row>
    <row r="4405" spans="16:16" x14ac:dyDescent="0.2">
      <c r="P4405"/>
    </row>
    <row r="4406" spans="16:16" x14ac:dyDescent="0.2">
      <c r="P4406"/>
    </row>
    <row r="4407" spans="16:16" x14ac:dyDescent="0.2">
      <c r="P4407"/>
    </row>
    <row r="4408" spans="16:16" x14ac:dyDescent="0.2">
      <c r="P4408"/>
    </row>
    <row r="4409" spans="16:16" x14ac:dyDescent="0.2">
      <c r="P4409"/>
    </row>
    <row r="4410" spans="16:16" x14ac:dyDescent="0.2">
      <c r="P4410"/>
    </row>
    <row r="4411" spans="16:16" x14ac:dyDescent="0.2">
      <c r="P4411"/>
    </row>
    <row r="4412" spans="16:16" x14ac:dyDescent="0.2">
      <c r="P4412"/>
    </row>
    <row r="4413" spans="16:16" x14ac:dyDescent="0.2">
      <c r="P4413"/>
    </row>
    <row r="4414" spans="16:16" x14ac:dyDescent="0.2">
      <c r="P4414"/>
    </row>
    <row r="4415" spans="16:16" x14ac:dyDescent="0.2">
      <c r="P4415"/>
    </row>
    <row r="4416" spans="16:16" x14ac:dyDescent="0.2">
      <c r="P4416"/>
    </row>
    <row r="4417" spans="16:16" x14ac:dyDescent="0.2">
      <c r="P4417"/>
    </row>
    <row r="4418" spans="16:16" x14ac:dyDescent="0.2">
      <c r="P4418"/>
    </row>
    <row r="4419" spans="16:16" x14ac:dyDescent="0.2">
      <c r="P4419"/>
    </row>
    <row r="4420" spans="16:16" x14ac:dyDescent="0.2">
      <c r="P4420"/>
    </row>
    <row r="4421" spans="16:16" x14ac:dyDescent="0.2">
      <c r="P4421"/>
    </row>
    <row r="4422" spans="16:16" x14ac:dyDescent="0.2">
      <c r="P4422"/>
    </row>
    <row r="4423" spans="16:16" x14ac:dyDescent="0.2">
      <c r="P4423"/>
    </row>
    <row r="4424" spans="16:16" x14ac:dyDescent="0.2">
      <c r="P4424"/>
    </row>
    <row r="4425" spans="16:16" x14ac:dyDescent="0.2">
      <c r="P4425"/>
    </row>
    <row r="4426" spans="16:16" x14ac:dyDescent="0.2">
      <c r="P4426"/>
    </row>
    <row r="4427" spans="16:16" x14ac:dyDescent="0.2">
      <c r="P4427"/>
    </row>
    <row r="4428" spans="16:16" x14ac:dyDescent="0.2">
      <c r="P4428"/>
    </row>
    <row r="4429" spans="16:16" x14ac:dyDescent="0.2">
      <c r="P4429"/>
    </row>
    <row r="4430" spans="16:16" x14ac:dyDescent="0.2">
      <c r="P4430"/>
    </row>
    <row r="4431" spans="16:16" x14ac:dyDescent="0.2">
      <c r="P4431"/>
    </row>
    <row r="4432" spans="16:16" x14ac:dyDescent="0.2">
      <c r="P4432"/>
    </row>
    <row r="4433" spans="16:16" x14ac:dyDescent="0.2">
      <c r="P4433"/>
    </row>
    <row r="4434" spans="16:16" x14ac:dyDescent="0.2">
      <c r="P4434"/>
    </row>
    <row r="4435" spans="16:16" x14ac:dyDescent="0.2">
      <c r="P4435"/>
    </row>
    <row r="4436" spans="16:16" x14ac:dyDescent="0.2">
      <c r="P4436"/>
    </row>
    <row r="4437" spans="16:16" x14ac:dyDescent="0.2">
      <c r="P4437"/>
    </row>
    <row r="4438" spans="16:16" x14ac:dyDescent="0.2">
      <c r="P4438"/>
    </row>
    <row r="4439" spans="16:16" x14ac:dyDescent="0.2">
      <c r="P4439"/>
    </row>
    <row r="4440" spans="16:16" x14ac:dyDescent="0.2">
      <c r="P4440"/>
    </row>
    <row r="4441" spans="16:16" x14ac:dyDescent="0.2">
      <c r="P4441"/>
    </row>
    <row r="4442" spans="16:16" x14ac:dyDescent="0.2">
      <c r="P4442"/>
    </row>
    <row r="4443" spans="16:16" x14ac:dyDescent="0.2">
      <c r="P4443"/>
    </row>
    <row r="4444" spans="16:16" x14ac:dyDescent="0.2">
      <c r="P4444"/>
    </row>
    <row r="4445" spans="16:16" x14ac:dyDescent="0.2">
      <c r="P4445"/>
    </row>
    <row r="4446" spans="16:16" x14ac:dyDescent="0.2">
      <c r="P4446"/>
    </row>
    <row r="4447" spans="16:16" x14ac:dyDescent="0.2">
      <c r="P4447"/>
    </row>
    <row r="4448" spans="16:16" x14ac:dyDescent="0.2">
      <c r="P4448"/>
    </row>
    <row r="4449" spans="16:16" x14ac:dyDescent="0.2">
      <c r="P4449"/>
    </row>
    <row r="4450" spans="16:16" x14ac:dyDescent="0.2">
      <c r="P4450"/>
    </row>
    <row r="4451" spans="16:16" x14ac:dyDescent="0.2">
      <c r="P4451"/>
    </row>
    <row r="4452" spans="16:16" x14ac:dyDescent="0.2">
      <c r="P4452"/>
    </row>
    <row r="4453" spans="16:16" x14ac:dyDescent="0.2">
      <c r="P4453"/>
    </row>
    <row r="4454" spans="16:16" x14ac:dyDescent="0.2">
      <c r="P4454"/>
    </row>
    <row r="4455" spans="16:16" x14ac:dyDescent="0.2">
      <c r="P4455"/>
    </row>
    <row r="4456" spans="16:16" x14ac:dyDescent="0.2">
      <c r="P4456"/>
    </row>
    <row r="4457" spans="16:16" x14ac:dyDescent="0.2">
      <c r="P4457"/>
    </row>
    <row r="4458" spans="16:16" x14ac:dyDescent="0.2">
      <c r="P4458"/>
    </row>
    <row r="4459" spans="16:16" x14ac:dyDescent="0.2">
      <c r="P4459"/>
    </row>
    <row r="4460" spans="16:16" x14ac:dyDescent="0.2">
      <c r="P4460"/>
    </row>
    <row r="4461" spans="16:16" x14ac:dyDescent="0.2">
      <c r="P4461"/>
    </row>
    <row r="4462" spans="16:16" x14ac:dyDescent="0.2">
      <c r="P4462"/>
    </row>
    <row r="4463" spans="16:16" x14ac:dyDescent="0.2">
      <c r="P4463"/>
    </row>
    <row r="4464" spans="16:16" x14ac:dyDescent="0.2">
      <c r="P4464"/>
    </row>
    <row r="4465" spans="16:16" x14ac:dyDescent="0.2">
      <c r="P4465"/>
    </row>
    <row r="4466" spans="16:16" x14ac:dyDescent="0.2">
      <c r="P4466"/>
    </row>
    <row r="4467" spans="16:16" x14ac:dyDescent="0.2">
      <c r="P4467"/>
    </row>
    <row r="4468" spans="16:16" x14ac:dyDescent="0.2">
      <c r="P4468"/>
    </row>
    <row r="4469" spans="16:16" x14ac:dyDescent="0.2">
      <c r="P4469"/>
    </row>
    <row r="4470" spans="16:16" x14ac:dyDescent="0.2">
      <c r="P4470"/>
    </row>
    <row r="4471" spans="16:16" x14ac:dyDescent="0.2">
      <c r="P4471"/>
    </row>
    <row r="4472" spans="16:16" x14ac:dyDescent="0.2">
      <c r="P4472"/>
    </row>
    <row r="4473" spans="16:16" x14ac:dyDescent="0.2">
      <c r="P4473"/>
    </row>
    <row r="4474" spans="16:16" x14ac:dyDescent="0.2">
      <c r="P4474"/>
    </row>
    <row r="4475" spans="16:16" x14ac:dyDescent="0.2">
      <c r="P4475"/>
    </row>
    <row r="4476" spans="16:16" x14ac:dyDescent="0.2">
      <c r="P4476"/>
    </row>
    <row r="4477" spans="16:16" x14ac:dyDescent="0.2">
      <c r="P4477"/>
    </row>
    <row r="4478" spans="16:16" x14ac:dyDescent="0.2">
      <c r="P4478"/>
    </row>
    <row r="4479" spans="16:16" x14ac:dyDescent="0.2">
      <c r="P4479"/>
    </row>
    <row r="4480" spans="16:16" x14ac:dyDescent="0.2">
      <c r="P4480"/>
    </row>
    <row r="4481" spans="16:16" x14ac:dyDescent="0.2">
      <c r="P4481"/>
    </row>
    <row r="4482" spans="16:16" x14ac:dyDescent="0.2">
      <c r="P4482"/>
    </row>
    <row r="4483" spans="16:16" x14ac:dyDescent="0.2">
      <c r="P4483"/>
    </row>
    <row r="4484" spans="16:16" x14ac:dyDescent="0.2">
      <c r="P4484"/>
    </row>
    <row r="4485" spans="16:16" x14ac:dyDescent="0.2">
      <c r="P4485"/>
    </row>
    <row r="4486" spans="16:16" x14ac:dyDescent="0.2">
      <c r="P4486"/>
    </row>
    <row r="4487" spans="16:16" x14ac:dyDescent="0.2">
      <c r="P4487"/>
    </row>
    <row r="4488" spans="16:16" x14ac:dyDescent="0.2">
      <c r="P4488"/>
    </row>
    <row r="4489" spans="16:16" x14ac:dyDescent="0.2">
      <c r="P4489"/>
    </row>
    <row r="4490" spans="16:16" x14ac:dyDescent="0.2">
      <c r="P4490"/>
    </row>
    <row r="4491" spans="16:16" x14ac:dyDescent="0.2">
      <c r="P4491"/>
    </row>
    <row r="4492" spans="16:16" x14ac:dyDescent="0.2">
      <c r="P4492"/>
    </row>
    <row r="4493" spans="16:16" x14ac:dyDescent="0.2">
      <c r="P4493"/>
    </row>
    <row r="4494" spans="16:16" x14ac:dyDescent="0.2">
      <c r="P4494"/>
    </row>
    <row r="4495" spans="16:16" x14ac:dyDescent="0.2">
      <c r="P4495"/>
    </row>
    <row r="4496" spans="16:16" x14ac:dyDescent="0.2">
      <c r="P4496"/>
    </row>
    <row r="4497" spans="16:16" x14ac:dyDescent="0.2">
      <c r="P4497"/>
    </row>
    <row r="4498" spans="16:16" x14ac:dyDescent="0.2">
      <c r="P4498"/>
    </row>
    <row r="4499" spans="16:16" x14ac:dyDescent="0.2">
      <c r="P4499"/>
    </row>
    <row r="4500" spans="16:16" x14ac:dyDescent="0.2">
      <c r="P4500"/>
    </row>
    <row r="4501" spans="16:16" x14ac:dyDescent="0.2">
      <c r="P4501"/>
    </row>
    <row r="4502" spans="16:16" x14ac:dyDescent="0.2">
      <c r="P4502"/>
    </row>
    <row r="4503" spans="16:16" x14ac:dyDescent="0.2">
      <c r="P4503"/>
    </row>
    <row r="4504" spans="16:16" x14ac:dyDescent="0.2">
      <c r="P4504"/>
    </row>
    <row r="4505" spans="16:16" x14ac:dyDescent="0.2">
      <c r="P4505"/>
    </row>
    <row r="4506" spans="16:16" x14ac:dyDescent="0.2">
      <c r="P4506"/>
    </row>
    <row r="4507" spans="16:16" x14ac:dyDescent="0.2">
      <c r="P4507"/>
    </row>
    <row r="4508" spans="16:16" x14ac:dyDescent="0.2">
      <c r="P4508"/>
    </row>
    <row r="4509" spans="16:16" x14ac:dyDescent="0.2">
      <c r="P4509"/>
    </row>
    <row r="4510" spans="16:16" x14ac:dyDescent="0.2">
      <c r="P4510"/>
    </row>
    <row r="4511" spans="16:16" x14ac:dyDescent="0.2">
      <c r="P4511"/>
    </row>
    <row r="4512" spans="16:16" x14ac:dyDescent="0.2">
      <c r="P4512"/>
    </row>
    <row r="4513" spans="16:16" x14ac:dyDescent="0.2">
      <c r="P4513"/>
    </row>
    <row r="4514" spans="16:16" x14ac:dyDescent="0.2">
      <c r="P4514"/>
    </row>
    <row r="4515" spans="16:16" x14ac:dyDescent="0.2">
      <c r="P4515"/>
    </row>
    <row r="4516" spans="16:16" x14ac:dyDescent="0.2">
      <c r="P4516"/>
    </row>
    <row r="4517" spans="16:16" x14ac:dyDescent="0.2">
      <c r="P4517"/>
    </row>
    <row r="4518" spans="16:16" x14ac:dyDescent="0.2">
      <c r="P4518"/>
    </row>
    <row r="4519" spans="16:16" x14ac:dyDescent="0.2">
      <c r="P4519"/>
    </row>
    <row r="4520" spans="16:16" x14ac:dyDescent="0.2">
      <c r="P4520"/>
    </row>
    <row r="4521" spans="16:16" x14ac:dyDescent="0.2">
      <c r="P4521"/>
    </row>
    <row r="4522" spans="16:16" x14ac:dyDescent="0.2">
      <c r="P4522"/>
    </row>
    <row r="4523" spans="16:16" x14ac:dyDescent="0.2">
      <c r="P4523"/>
    </row>
    <row r="4524" spans="16:16" x14ac:dyDescent="0.2">
      <c r="P4524"/>
    </row>
    <row r="4525" spans="16:16" x14ac:dyDescent="0.2">
      <c r="P4525"/>
    </row>
    <row r="4526" spans="16:16" x14ac:dyDescent="0.2">
      <c r="P4526"/>
    </row>
    <row r="4527" spans="16:16" x14ac:dyDescent="0.2">
      <c r="P4527"/>
    </row>
    <row r="4528" spans="16:16" x14ac:dyDescent="0.2">
      <c r="P4528"/>
    </row>
    <row r="4529" spans="16:16" x14ac:dyDescent="0.2">
      <c r="P4529"/>
    </row>
    <row r="4530" spans="16:16" x14ac:dyDescent="0.2">
      <c r="P4530"/>
    </row>
    <row r="4531" spans="16:16" x14ac:dyDescent="0.2">
      <c r="P4531"/>
    </row>
    <row r="4532" spans="16:16" x14ac:dyDescent="0.2">
      <c r="P4532"/>
    </row>
    <row r="4533" spans="16:16" x14ac:dyDescent="0.2">
      <c r="P4533"/>
    </row>
    <row r="4534" spans="16:16" x14ac:dyDescent="0.2">
      <c r="P4534"/>
    </row>
    <row r="4535" spans="16:16" x14ac:dyDescent="0.2">
      <c r="P4535"/>
    </row>
    <row r="4536" spans="16:16" x14ac:dyDescent="0.2">
      <c r="P4536"/>
    </row>
    <row r="4537" spans="16:16" x14ac:dyDescent="0.2">
      <c r="P4537"/>
    </row>
    <row r="4538" spans="16:16" x14ac:dyDescent="0.2">
      <c r="P4538"/>
    </row>
    <row r="4539" spans="16:16" x14ac:dyDescent="0.2">
      <c r="P4539"/>
    </row>
    <row r="4540" spans="16:16" x14ac:dyDescent="0.2">
      <c r="P4540"/>
    </row>
    <row r="4541" spans="16:16" x14ac:dyDescent="0.2">
      <c r="P4541"/>
    </row>
    <row r="4542" spans="16:16" x14ac:dyDescent="0.2">
      <c r="P4542"/>
    </row>
    <row r="4543" spans="16:16" x14ac:dyDescent="0.2">
      <c r="P4543"/>
    </row>
    <row r="4544" spans="16:16" x14ac:dyDescent="0.2">
      <c r="P4544"/>
    </row>
    <row r="4545" spans="16:16" x14ac:dyDescent="0.2">
      <c r="P4545"/>
    </row>
    <row r="4546" spans="16:16" x14ac:dyDescent="0.2">
      <c r="P4546"/>
    </row>
    <row r="4547" spans="16:16" x14ac:dyDescent="0.2">
      <c r="P4547"/>
    </row>
    <row r="4548" spans="16:16" x14ac:dyDescent="0.2">
      <c r="P4548"/>
    </row>
    <row r="4549" spans="16:16" x14ac:dyDescent="0.2">
      <c r="P4549"/>
    </row>
    <row r="4550" spans="16:16" x14ac:dyDescent="0.2">
      <c r="P4550"/>
    </row>
    <row r="4551" spans="16:16" x14ac:dyDescent="0.2">
      <c r="P4551"/>
    </row>
    <row r="4552" spans="16:16" x14ac:dyDescent="0.2">
      <c r="P4552"/>
    </row>
    <row r="4553" spans="16:16" x14ac:dyDescent="0.2">
      <c r="P4553"/>
    </row>
    <row r="4554" spans="16:16" x14ac:dyDescent="0.2">
      <c r="P4554"/>
    </row>
    <row r="4555" spans="16:16" x14ac:dyDescent="0.2">
      <c r="P4555"/>
    </row>
    <row r="4556" spans="16:16" x14ac:dyDescent="0.2">
      <c r="P4556"/>
    </row>
    <row r="4557" spans="16:16" x14ac:dyDescent="0.2">
      <c r="P4557"/>
    </row>
    <row r="4558" spans="16:16" x14ac:dyDescent="0.2">
      <c r="P4558"/>
    </row>
    <row r="4559" spans="16:16" x14ac:dyDescent="0.2">
      <c r="P4559"/>
    </row>
    <row r="4560" spans="16:16" x14ac:dyDescent="0.2">
      <c r="P4560"/>
    </row>
    <row r="4561" spans="16:16" x14ac:dyDescent="0.2">
      <c r="P4561"/>
    </row>
    <row r="4562" spans="16:16" x14ac:dyDescent="0.2">
      <c r="P4562"/>
    </row>
    <row r="4563" spans="16:16" x14ac:dyDescent="0.2">
      <c r="P4563"/>
    </row>
    <row r="4564" spans="16:16" x14ac:dyDescent="0.2">
      <c r="P4564"/>
    </row>
    <row r="4565" spans="16:16" x14ac:dyDescent="0.2">
      <c r="P4565"/>
    </row>
    <row r="4566" spans="16:16" x14ac:dyDescent="0.2">
      <c r="P4566"/>
    </row>
    <row r="4567" spans="16:16" x14ac:dyDescent="0.2">
      <c r="P4567"/>
    </row>
    <row r="4568" spans="16:16" x14ac:dyDescent="0.2">
      <c r="P4568"/>
    </row>
    <row r="4569" spans="16:16" x14ac:dyDescent="0.2">
      <c r="P4569"/>
    </row>
    <row r="4570" spans="16:16" x14ac:dyDescent="0.2">
      <c r="P4570"/>
    </row>
    <row r="4571" spans="16:16" x14ac:dyDescent="0.2">
      <c r="P4571"/>
    </row>
    <row r="4572" spans="16:16" x14ac:dyDescent="0.2">
      <c r="P4572"/>
    </row>
    <row r="4573" spans="16:16" x14ac:dyDescent="0.2">
      <c r="P4573"/>
    </row>
    <row r="4574" spans="16:16" x14ac:dyDescent="0.2">
      <c r="P4574"/>
    </row>
    <row r="4575" spans="16:16" x14ac:dyDescent="0.2">
      <c r="P4575"/>
    </row>
    <row r="4576" spans="16:16" x14ac:dyDescent="0.2">
      <c r="P4576"/>
    </row>
    <row r="4577" spans="16:16" x14ac:dyDescent="0.2">
      <c r="P4577"/>
    </row>
    <row r="4578" spans="16:16" x14ac:dyDescent="0.2">
      <c r="P4578"/>
    </row>
    <row r="4579" spans="16:16" x14ac:dyDescent="0.2">
      <c r="P4579"/>
    </row>
    <row r="4580" spans="16:16" x14ac:dyDescent="0.2">
      <c r="P4580"/>
    </row>
    <row r="4581" spans="16:16" x14ac:dyDescent="0.2">
      <c r="P4581"/>
    </row>
    <row r="4582" spans="16:16" x14ac:dyDescent="0.2">
      <c r="P4582"/>
    </row>
    <row r="4583" spans="16:16" x14ac:dyDescent="0.2">
      <c r="P4583"/>
    </row>
    <row r="4584" spans="16:16" x14ac:dyDescent="0.2">
      <c r="P4584"/>
    </row>
    <row r="4585" spans="16:16" x14ac:dyDescent="0.2">
      <c r="P4585"/>
    </row>
    <row r="4586" spans="16:16" x14ac:dyDescent="0.2">
      <c r="P4586"/>
    </row>
    <row r="4587" spans="16:16" x14ac:dyDescent="0.2">
      <c r="P4587"/>
    </row>
    <row r="4588" spans="16:16" x14ac:dyDescent="0.2">
      <c r="P4588"/>
    </row>
    <row r="4589" spans="16:16" x14ac:dyDescent="0.2">
      <c r="P4589"/>
    </row>
    <row r="4590" spans="16:16" x14ac:dyDescent="0.2">
      <c r="P4590"/>
    </row>
    <row r="4591" spans="16:16" x14ac:dyDescent="0.2">
      <c r="P4591"/>
    </row>
    <row r="4592" spans="16:16" x14ac:dyDescent="0.2">
      <c r="P4592"/>
    </row>
    <row r="4593" spans="16:16" x14ac:dyDescent="0.2">
      <c r="P4593"/>
    </row>
    <row r="4594" spans="16:16" x14ac:dyDescent="0.2">
      <c r="P4594"/>
    </row>
    <row r="4595" spans="16:16" x14ac:dyDescent="0.2">
      <c r="P4595"/>
    </row>
    <row r="4596" spans="16:16" x14ac:dyDescent="0.2">
      <c r="P4596"/>
    </row>
    <row r="4597" spans="16:16" x14ac:dyDescent="0.2">
      <c r="P4597"/>
    </row>
    <row r="4598" spans="16:16" x14ac:dyDescent="0.2">
      <c r="P4598"/>
    </row>
    <row r="4599" spans="16:16" x14ac:dyDescent="0.2">
      <c r="P4599"/>
    </row>
    <row r="4600" spans="16:16" x14ac:dyDescent="0.2">
      <c r="P4600"/>
    </row>
    <row r="4601" spans="16:16" x14ac:dyDescent="0.2">
      <c r="P4601"/>
    </row>
    <row r="4602" spans="16:16" x14ac:dyDescent="0.2">
      <c r="P4602"/>
    </row>
    <row r="4603" spans="16:16" x14ac:dyDescent="0.2">
      <c r="P4603"/>
    </row>
    <row r="4604" spans="16:16" x14ac:dyDescent="0.2">
      <c r="P4604"/>
    </row>
    <row r="4605" spans="16:16" x14ac:dyDescent="0.2">
      <c r="P4605"/>
    </row>
    <row r="4606" spans="16:16" x14ac:dyDescent="0.2">
      <c r="P4606"/>
    </row>
    <row r="4607" spans="16:16" x14ac:dyDescent="0.2">
      <c r="P4607"/>
    </row>
    <row r="4608" spans="16:16" x14ac:dyDescent="0.2">
      <c r="P4608"/>
    </row>
    <row r="4609" spans="16:16" x14ac:dyDescent="0.2">
      <c r="P4609"/>
    </row>
    <row r="4610" spans="16:16" x14ac:dyDescent="0.2">
      <c r="P4610"/>
    </row>
    <row r="4611" spans="16:16" x14ac:dyDescent="0.2">
      <c r="P4611"/>
    </row>
    <row r="4612" spans="16:16" x14ac:dyDescent="0.2">
      <c r="P4612"/>
    </row>
    <row r="4613" spans="16:16" x14ac:dyDescent="0.2">
      <c r="P4613"/>
    </row>
    <row r="4614" spans="16:16" x14ac:dyDescent="0.2">
      <c r="P4614"/>
    </row>
    <row r="4615" spans="16:16" x14ac:dyDescent="0.2">
      <c r="P4615"/>
    </row>
    <row r="4616" spans="16:16" x14ac:dyDescent="0.2">
      <c r="P4616"/>
    </row>
    <row r="4617" spans="16:16" x14ac:dyDescent="0.2">
      <c r="P4617"/>
    </row>
    <row r="4618" spans="16:16" x14ac:dyDescent="0.2">
      <c r="P4618"/>
    </row>
    <row r="4619" spans="16:16" x14ac:dyDescent="0.2">
      <c r="P4619"/>
    </row>
    <row r="4620" spans="16:16" x14ac:dyDescent="0.2">
      <c r="P4620"/>
    </row>
    <row r="4621" spans="16:16" x14ac:dyDescent="0.2">
      <c r="P4621"/>
    </row>
    <row r="4622" spans="16:16" x14ac:dyDescent="0.2">
      <c r="P4622"/>
    </row>
    <row r="4623" spans="16:16" x14ac:dyDescent="0.2">
      <c r="P4623"/>
    </row>
    <row r="4624" spans="16:16" x14ac:dyDescent="0.2">
      <c r="P4624"/>
    </row>
    <row r="4625" spans="16:16" x14ac:dyDescent="0.2">
      <c r="P4625"/>
    </row>
    <row r="4626" spans="16:16" x14ac:dyDescent="0.2">
      <c r="P4626"/>
    </row>
    <row r="4627" spans="16:16" x14ac:dyDescent="0.2">
      <c r="P4627"/>
    </row>
    <row r="4628" spans="16:16" x14ac:dyDescent="0.2">
      <c r="P4628"/>
    </row>
    <row r="4629" spans="16:16" x14ac:dyDescent="0.2">
      <c r="P4629"/>
    </row>
    <row r="4630" spans="16:16" x14ac:dyDescent="0.2">
      <c r="P4630"/>
    </row>
    <row r="4631" spans="16:16" x14ac:dyDescent="0.2">
      <c r="P4631"/>
    </row>
    <row r="4632" spans="16:16" x14ac:dyDescent="0.2">
      <c r="P4632"/>
    </row>
    <row r="4633" spans="16:16" x14ac:dyDescent="0.2">
      <c r="P4633"/>
    </row>
    <row r="4634" spans="16:16" x14ac:dyDescent="0.2">
      <c r="P4634"/>
    </row>
    <row r="4635" spans="16:16" x14ac:dyDescent="0.2">
      <c r="P4635"/>
    </row>
    <row r="4636" spans="16:16" x14ac:dyDescent="0.2">
      <c r="P4636"/>
    </row>
    <row r="4637" spans="16:16" x14ac:dyDescent="0.2">
      <c r="P4637"/>
    </row>
    <row r="4638" spans="16:16" x14ac:dyDescent="0.2">
      <c r="P4638"/>
    </row>
    <row r="4639" spans="16:16" x14ac:dyDescent="0.2">
      <c r="P4639"/>
    </row>
    <row r="4640" spans="16:16" x14ac:dyDescent="0.2">
      <c r="P4640"/>
    </row>
    <row r="4641" spans="16:16" x14ac:dyDescent="0.2">
      <c r="P4641"/>
    </row>
    <row r="4642" spans="16:16" x14ac:dyDescent="0.2">
      <c r="P4642"/>
    </row>
    <row r="4643" spans="16:16" x14ac:dyDescent="0.2">
      <c r="P4643"/>
    </row>
    <row r="4644" spans="16:16" x14ac:dyDescent="0.2">
      <c r="P4644"/>
    </row>
    <row r="4645" spans="16:16" x14ac:dyDescent="0.2">
      <c r="P4645"/>
    </row>
    <row r="4646" spans="16:16" x14ac:dyDescent="0.2">
      <c r="P4646"/>
    </row>
    <row r="4647" spans="16:16" x14ac:dyDescent="0.2">
      <c r="P4647"/>
    </row>
    <row r="4648" spans="16:16" x14ac:dyDescent="0.2">
      <c r="P4648"/>
    </row>
    <row r="4649" spans="16:16" x14ac:dyDescent="0.2">
      <c r="P4649"/>
    </row>
    <row r="4650" spans="16:16" x14ac:dyDescent="0.2">
      <c r="P4650"/>
    </row>
    <row r="4651" spans="16:16" x14ac:dyDescent="0.2">
      <c r="P4651"/>
    </row>
    <row r="4652" spans="16:16" x14ac:dyDescent="0.2">
      <c r="P4652"/>
    </row>
    <row r="4653" spans="16:16" x14ac:dyDescent="0.2">
      <c r="P4653"/>
    </row>
    <row r="4654" spans="16:16" x14ac:dyDescent="0.2">
      <c r="P4654"/>
    </row>
    <row r="4655" spans="16:16" x14ac:dyDescent="0.2">
      <c r="P4655"/>
    </row>
    <row r="4656" spans="16:16" x14ac:dyDescent="0.2">
      <c r="P4656"/>
    </row>
    <row r="4657" spans="16:16" x14ac:dyDescent="0.2">
      <c r="P4657"/>
    </row>
    <row r="4658" spans="16:16" x14ac:dyDescent="0.2">
      <c r="P4658"/>
    </row>
    <row r="4659" spans="16:16" x14ac:dyDescent="0.2">
      <c r="P4659"/>
    </row>
    <row r="4660" spans="16:16" x14ac:dyDescent="0.2">
      <c r="P4660"/>
    </row>
    <row r="4661" spans="16:16" x14ac:dyDescent="0.2">
      <c r="P4661"/>
    </row>
    <row r="4662" spans="16:16" x14ac:dyDescent="0.2">
      <c r="P4662"/>
    </row>
    <row r="4663" spans="16:16" x14ac:dyDescent="0.2">
      <c r="P4663"/>
    </row>
    <row r="4664" spans="16:16" x14ac:dyDescent="0.2">
      <c r="P4664"/>
    </row>
    <row r="4665" spans="16:16" x14ac:dyDescent="0.2">
      <c r="P4665"/>
    </row>
    <row r="4666" spans="16:16" x14ac:dyDescent="0.2">
      <c r="P4666"/>
    </row>
    <row r="4667" spans="16:16" x14ac:dyDescent="0.2">
      <c r="P4667"/>
    </row>
    <row r="4668" spans="16:16" x14ac:dyDescent="0.2">
      <c r="P4668"/>
    </row>
    <row r="4669" spans="16:16" x14ac:dyDescent="0.2">
      <c r="P4669"/>
    </row>
    <row r="4670" spans="16:16" x14ac:dyDescent="0.2">
      <c r="P4670"/>
    </row>
    <row r="4671" spans="16:16" x14ac:dyDescent="0.2">
      <c r="P4671"/>
    </row>
    <row r="4672" spans="16:16" x14ac:dyDescent="0.2">
      <c r="P4672"/>
    </row>
    <row r="4673" spans="16:16" x14ac:dyDescent="0.2">
      <c r="P4673"/>
    </row>
    <row r="4674" spans="16:16" x14ac:dyDescent="0.2">
      <c r="P4674"/>
    </row>
    <row r="4675" spans="16:16" x14ac:dyDescent="0.2">
      <c r="P4675"/>
    </row>
    <row r="4676" spans="16:16" x14ac:dyDescent="0.2">
      <c r="P4676"/>
    </row>
    <row r="4677" spans="16:16" x14ac:dyDescent="0.2">
      <c r="P4677"/>
    </row>
    <row r="4678" spans="16:16" x14ac:dyDescent="0.2">
      <c r="P4678"/>
    </row>
    <row r="4679" spans="16:16" x14ac:dyDescent="0.2">
      <c r="P4679"/>
    </row>
    <row r="4680" spans="16:16" x14ac:dyDescent="0.2">
      <c r="P4680"/>
    </row>
    <row r="4681" spans="16:16" x14ac:dyDescent="0.2">
      <c r="P4681"/>
    </row>
    <row r="4682" spans="16:16" x14ac:dyDescent="0.2">
      <c r="P4682"/>
    </row>
    <row r="4683" spans="16:16" x14ac:dyDescent="0.2">
      <c r="P4683"/>
    </row>
    <row r="4684" spans="16:16" x14ac:dyDescent="0.2">
      <c r="P4684"/>
    </row>
    <row r="4685" spans="16:16" x14ac:dyDescent="0.2">
      <c r="P4685"/>
    </row>
    <row r="4686" spans="16:16" x14ac:dyDescent="0.2">
      <c r="P4686"/>
    </row>
    <row r="4687" spans="16:16" x14ac:dyDescent="0.2">
      <c r="P4687"/>
    </row>
    <row r="4688" spans="16:16" x14ac:dyDescent="0.2">
      <c r="P4688"/>
    </row>
    <row r="4689" spans="16:16" x14ac:dyDescent="0.2">
      <c r="P4689"/>
    </row>
    <row r="4690" spans="16:16" x14ac:dyDescent="0.2">
      <c r="P4690"/>
    </row>
    <row r="4691" spans="16:16" x14ac:dyDescent="0.2">
      <c r="P4691"/>
    </row>
    <row r="4692" spans="16:16" x14ac:dyDescent="0.2">
      <c r="P4692"/>
    </row>
    <row r="4693" spans="16:16" x14ac:dyDescent="0.2">
      <c r="P4693"/>
    </row>
    <row r="4694" spans="16:16" x14ac:dyDescent="0.2">
      <c r="P4694"/>
    </row>
    <row r="4695" spans="16:16" x14ac:dyDescent="0.2">
      <c r="P4695"/>
    </row>
    <row r="4696" spans="16:16" x14ac:dyDescent="0.2">
      <c r="P4696"/>
    </row>
    <row r="4697" spans="16:16" x14ac:dyDescent="0.2">
      <c r="P4697"/>
    </row>
    <row r="4698" spans="16:16" x14ac:dyDescent="0.2">
      <c r="P4698"/>
    </row>
    <row r="4699" spans="16:16" x14ac:dyDescent="0.2">
      <c r="P4699"/>
    </row>
    <row r="4700" spans="16:16" x14ac:dyDescent="0.2">
      <c r="P4700"/>
    </row>
    <row r="4701" spans="16:16" x14ac:dyDescent="0.2">
      <c r="P4701"/>
    </row>
    <row r="4702" spans="16:16" x14ac:dyDescent="0.2">
      <c r="P4702"/>
    </row>
    <row r="4703" spans="16:16" x14ac:dyDescent="0.2">
      <c r="P4703"/>
    </row>
    <row r="4704" spans="16:16" x14ac:dyDescent="0.2">
      <c r="P4704"/>
    </row>
    <row r="4705" spans="16:16" x14ac:dyDescent="0.2">
      <c r="P4705"/>
    </row>
    <row r="4706" spans="16:16" x14ac:dyDescent="0.2">
      <c r="P4706"/>
    </row>
    <row r="4707" spans="16:16" x14ac:dyDescent="0.2">
      <c r="P4707"/>
    </row>
    <row r="4708" spans="16:16" x14ac:dyDescent="0.2">
      <c r="P4708"/>
    </row>
    <row r="4709" spans="16:16" x14ac:dyDescent="0.2">
      <c r="P4709"/>
    </row>
    <row r="4710" spans="16:16" x14ac:dyDescent="0.2">
      <c r="P4710"/>
    </row>
    <row r="4711" spans="16:16" x14ac:dyDescent="0.2">
      <c r="P4711"/>
    </row>
    <row r="4712" spans="16:16" x14ac:dyDescent="0.2">
      <c r="P4712"/>
    </row>
    <row r="4713" spans="16:16" x14ac:dyDescent="0.2">
      <c r="P4713"/>
    </row>
    <row r="4714" spans="16:16" x14ac:dyDescent="0.2">
      <c r="P4714"/>
    </row>
    <row r="4715" spans="16:16" x14ac:dyDescent="0.2">
      <c r="P4715"/>
    </row>
    <row r="4716" spans="16:16" x14ac:dyDescent="0.2">
      <c r="P4716"/>
    </row>
    <row r="4717" spans="16:16" x14ac:dyDescent="0.2">
      <c r="P4717"/>
    </row>
    <row r="4718" spans="16:16" x14ac:dyDescent="0.2">
      <c r="P4718"/>
    </row>
    <row r="4719" spans="16:16" x14ac:dyDescent="0.2">
      <c r="P4719"/>
    </row>
    <row r="4720" spans="16:16" x14ac:dyDescent="0.2">
      <c r="P4720"/>
    </row>
    <row r="4721" spans="16:16" x14ac:dyDescent="0.2">
      <c r="P4721"/>
    </row>
    <row r="4722" spans="16:16" x14ac:dyDescent="0.2">
      <c r="P4722"/>
    </row>
    <row r="4723" spans="16:16" x14ac:dyDescent="0.2">
      <c r="P4723"/>
    </row>
    <row r="4724" spans="16:16" x14ac:dyDescent="0.2">
      <c r="P4724"/>
    </row>
    <row r="4725" spans="16:16" x14ac:dyDescent="0.2">
      <c r="P4725"/>
    </row>
    <row r="4726" spans="16:16" x14ac:dyDescent="0.2">
      <c r="P4726"/>
    </row>
    <row r="4727" spans="16:16" x14ac:dyDescent="0.2">
      <c r="P4727"/>
    </row>
    <row r="4728" spans="16:16" x14ac:dyDescent="0.2">
      <c r="P4728"/>
    </row>
    <row r="4729" spans="16:16" x14ac:dyDescent="0.2">
      <c r="P4729"/>
    </row>
    <row r="4730" spans="16:16" x14ac:dyDescent="0.2">
      <c r="P4730"/>
    </row>
    <row r="4731" spans="16:16" x14ac:dyDescent="0.2">
      <c r="P4731"/>
    </row>
    <row r="4732" spans="16:16" x14ac:dyDescent="0.2">
      <c r="P4732"/>
    </row>
    <row r="4733" spans="16:16" x14ac:dyDescent="0.2">
      <c r="P4733"/>
    </row>
    <row r="4734" spans="16:16" x14ac:dyDescent="0.2">
      <c r="P4734"/>
    </row>
    <row r="4735" spans="16:16" x14ac:dyDescent="0.2">
      <c r="P4735"/>
    </row>
    <row r="4736" spans="16:16" x14ac:dyDescent="0.2">
      <c r="P4736"/>
    </row>
    <row r="4737" spans="16:16" x14ac:dyDescent="0.2">
      <c r="P4737"/>
    </row>
    <row r="4738" spans="16:16" x14ac:dyDescent="0.2">
      <c r="P4738"/>
    </row>
    <row r="4739" spans="16:16" x14ac:dyDescent="0.2">
      <c r="P4739"/>
    </row>
    <row r="4740" spans="16:16" x14ac:dyDescent="0.2">
      <c r="P4740"/>
    </row>
    <row r="4741" spans="16:16" x14ac:dyDescent="0.2">
      <c r="P4741"/>
    </row>
    <row r="4742" spans="16:16" x14ac:dyDescent="0.2">
      <c r="P4742"/>
    </row>
    <row r="4743" spans="16:16" x14ac:dyDescent="0.2">
      <c r="P4743"/>
    </row>
    <row r="4744" spans="16:16" x14ac:dyDescent="0.2">
      <c r="P4744"/>
    </row>
    <row r="4745" spans="16:16" x14ac:dyDescent="0.2">
      <c r="P4745"/>
    </row>
    <row r="4746" spans="16:16" x14ac:dyDescent="0.2">
      <c r="P4746"/>
    </row>
    <row r="4747" spans="16:16" x14ac:dyDescent="0.2">
      <c r="P4747"/>
    </row>
    <row r="4748" spans="16:16" x14ac:dyDescent="0.2">
      <c r="P4748"/>
    </row>
    <row r="4749" spans="16:16" x14ac:dyDescent="0.2">
      <c r="P4749"/>
    </row>
    <row r="4750" spans="16:16" x14ac:dyDescent="0.2">
      <c r="P4750"/>
    </row>
    <row r="4751" spans="16:16" x14ac:dyDescent="0.2">
      <c r="P4751"/>
    </row>
    <row r="4752" spans="16:16" x14ac:dyDescent="0.2">
      <c r="P4752"/>
    </row>
    <row r="4753" spans="16:16" x14ac:dyDescent="0.2">
      <c r="P4753"/>
    </row>
    <row r="4754" spans="16:16" x14ac:dyDescent="0.2">
      <c r="P4754"/>
    </row>
    <row r="4755" spans="16:16" x14ac:dyDescent="0.2">
      <c r="P4755"/>
    </row>
    <row r="4756" spans="16:16" x14ac:dyDescent="0.2">
      <c r="P4756"/>
    </row>
    <row r="4757" spans="16:16" x14ac:dyDescent="0.2">
      <c r="P4757"/>
    </row>
    <row r="4758" spans="16:16" x14ac:dyDescent="0.2">
      <c r="P4758"/>
    </row>
    <row r="4759" spans="16:16" x14ac:dyDescent="0.2">
      <c r="P4759"/>
    </row>
    <row r="4760" spans="16:16" x14ac:dyDescent="0.2">
      <c r="P4760"/>
    </row>
    <row r="4761" spans="16:16" x14ac:dyDescent="0.2">
      <c r="P4761"/>
    </row>
    <row r="4762" spans="16:16" x14ac:dyDescent="0.2">
      <c r="P4762"/>
    </row>
    <row r="4763" spans="16:16" x14ac:dyDescent="0.2">
      <c r="P4763"/>
    </row>
    <row r="4764" spans="16:16" x14ac:dyDescent="0.2">
      <c r="P4764"/>
    </row>
    <row r="4765" spans="16:16" x14ac:dyDescent="0.2">
      <c r="P4765"/>
    </row>
    <row r="4766" spans="16:16" x14ac:dyDescent="0.2">
      <c r="P4766"/>
    </row>
    <row r="4767" spans="16:16" x14ac:dyDescent="0.2">
      <c r="P4767"/>
    </row>
    <row r="4768" spans="16:16" x14ac:dyDescent="0.2">
      <c r="P4768"/>
    </row>
    <row r="4769" spans="16:16" x14ac:dyDescent="0.2">
      <c r="P4769"/>
    </row>
    <row r="4770" spans="16:16" x14ac:dyDescent="0.2">
      <c r="P4770"/>
    </row>
    <row r="4771" spans="16:16" x14ac:dyDescent="0.2">
      <c r="P4771"/>
    </row>
    <row r="4772" spans="16:16" x14ac:dyDescent="0.2">
      <c r="P4772"/>
    </row>
    <row r="4773" spans="16:16" x14ac:dyDescent="0.2">
      <c r="P4773"/>
    </row>
    <row r="4774" spans="16:16" x14ac:dyDescent="0.2">
      <c r="P4774"/>
    </row>
    <row r="4775" spans="16:16" x14ac:dyDescent="0.2">
      <c r="P4775"/>
    </row>
    <row r="4776" spans="16:16" x14ac:dyDescent="0.2">
      <c r="P4776"/>
    </row>
    <row r="4777" spans="16:16" x14ac:dyDescent="0.2">
      <c r="P4777"/>
    </row>
    <row r="4778" spans="16:16" x14ac:dyDescent="0.2">
      <c r="P4778"/>
    </row>
    <row r="4779" spans="16:16" x14ac:dyDescent="0.2">
      <c r="P4779"/>
    </row>
    <row r="4780" spans="16:16" x14ac:dyDescent="0.2">
      <c r="P4780"/>
    </row>
    <row r="4781" spans="16:16" x14ac:dyDescent="0.2">
      <c r="P4781"/>
    </row>
    <row r="4782" spans="16:16" x14ac:dyDescent="0.2">
      <c r="P4782"/>
    </row>
    <row r="4783" spans="16:16" x14ac:dyDescent="0.2">
      <c r="P4783"/>
    </row>
    <row r="4784" spans="16:16" x14ac:dyDescent="0.2">
      <c r="P4784"/>
    </row>
    <row r="4785" spans="16:16" x14ac:dyDescent="0.2">
      <c r="P4785"/>
    </row>
    <row r="4786" spans="16:16" x14ac:dyDescent="0.2">
      <c r="P4786"/>
    </row>
    <row r="4787" spans="16:16" x14ac:dyDescent="0.2">
      <c r="P4787"/>
    </row>
    <row r="4788" spans="16:16" x14ac:dyDescent="0.2">
      <c r="P4788"/>
    </row>
    <row r="4789" spans="16:16" x14ac:dyDescent="0.2">
      <c r="P4789"/>
    </row>
    <row r="4790" spans="16:16" x14ac:dyDescent="0.2">
      <c r="P4790"/>
    </row>
    <row r="4791" spans="16:16" x14ac:dyDescent="0.2">
      <c r="P4791"/>
    </row>
    <row r="4792" spans="16:16" x14ac:dyDescent="0.2">
      <c r="P4792"/>
    </row>
    <row r="4793" spans="16:16" x14ac:dyDescent="0.2">
      <c r="P4793"/>
    </row>
    <row r="4794" spans="16:16" x14ac:dyDescent="0.2">
      <c r="P4794"/>
    </row>
    <row r="4795" spans="16:16" x14ac:dyDescent="0.2">
      <c r="P4795"/>
    </row>
    <row r="4796" spans="16:16" x14ac:dyDescent="0.2">
      <c r="P4796"/>
    </row>
    <row r="4797" spans="16:16" x14ac:dyDescent="0.2">
      <c r="P4797"/>
    </row>
    <row r="4798" spans="16:16" x14ac:dyDescent="0.2">
      <c r="P4798"/>
    </row>
    <row r="4799" spans="16:16" x14ac:dyDescent="0.2">
      <c r="P4799"/>
    </row>
    <row r="4800" spans="16:16" x14ac:dyDescent="0.2">
      <c r="P4800"/>
    </row>
    <row r="4801" spans="16:16" x14ac:dyDescent="0.2">
      <c r="P4801"/>
    </row>
    <row r="4802" spans="16:16" x14ac:dyDescent="0.2">
      <c r="P4802"/>
    </row>
    <row r="4803" spans="16:16" x14ac:dyDescent="0.2">
      <c r="P4803"/>
    </row>
    <row r="4804" spans="16:16" x14ac:dyDescent="0.2">
      <c r="P4804"/>
    </row>
    <row r="4805" spans="16:16" x14ac:dyDescent="0.2">
      <c r="P4805"/>
    </row>
    <row r="4806" spans="16:16" x14ac:dyDescent="0.2">
      <c r="P4806"/>
    </row>
    <row r="4807" spans="16:16" x14ac:dyDescent="0.2">
      <c r="P4807"/>
    </row>
    <row r="4808" spans="16:16" x14ac:dyDescent="0.2">
      <c r="P4808"/>
    </row>
    <row r="4809" spans="16:16" x14ac:dyDescent="0.2">
      <c r="P4809"/>
    </row>
    <row r="4810" spans="16:16" x14ac:dyDescent="0.2">
      <c r="P4810"/>
    </row>
    <row r="4811" spans="16:16" x14ac:dyDescent="0.2">
      <c r="P4811"/>
    </row>
    <row r="4812" spans="16:16" x14ac:dyDescent="0.2">
      <c r="P4812"/>
    </row>
    <row r="4813" spans="16:16" x14ac:dyDescent="0.2">
      <c r="P4813"/>
    </row>
    <row r="4814" spans="16:16" x14ac:dyDescent="0.2">
      <c r="P4814"/>
    </row>
    <row r="4815" spans="16:16" x14ac:dyDescent="0.2">
      <c r="P4815"/>
    </row>
    <row r="4816" spans="16:16" x14ac:dyDescent="0.2">
      <c r="P4816"/>
    </row>
    <row r="4817" spans="16:16" x14ac:dyDescent="0.2">
      <c r="P4817"/>
    </row>
    <row r="4818" spans="16:16" x14ac:dyDescent="0.2">
      <c r="P4818"/>
    </row>
    <row r="4819" spans="16:16" x14ac:dyDescent="0.2">
      <c r="P4819"/>
    </row>
    <row r="4820" spans="16:16" x14ac:dyDescent="0.2">
      <c r="P4820"/>
    </row>
    <row r="4821" spans="16:16" x14ac:dyDescent="0.2">
      <c r="P4821"/>
    </row>
    <row r="4822" spans="16:16" x14ac:dyDescent="0.2">
      <c r="P4822"/>
    </row>
    <row r="4823" spans="16:16" x14ac:dyDescent="0.2">
      <c r="P4823"/>
    </row>
    <row r="4824" spans="16:16" x14ac:dyDescent="0.2">
      <c r="P4824"/>
    </row>
    <row r="4825" spans="16:16" x14ac:dyDescent="0.2">
      <c r="P4825"/>
    </row>
    <row r="4826" spans="16:16" x14ac:dyDescent="0.2">
      <c r="P4826"/>
    </row>
    <row r="4827" spans="16:16" x14ac:dyDescent="0.2">
      <c r="P4827"/>
    </row>
    <row r="4828" spans="16:16" x14ac:dyDescent="0.2">
      <c r="P4828"/>
    </row>
    <row r="4829" spans="16:16" x14ac:dyDescent="0.2">
      <c r="P4829"/>
    </row>
    <row r="4830" spans="16:16" x14ac:dyDescent="0.2">
      <c r="P4830"/>
    </row>
    <row r="4831" spans="16:16" x14ac:dyDescent="0.2">
      <c r="P4831"/>
    </row>
    <row r="4832" spans="16:16" x14ac:dyDescent="0.2">
      <c r="P4832"/>
    </row>
    <row r="4833" spans="16:16" x14ac:dyDescent="0.2">
      <c r="P4833"/>
    </row>
    <row r="4834" spans="16:16" x14ac:dyDescent="0.2">
      <c r="P4834"/>
    </row>
    <row r="4835" spans="16:16" x14ac:dyDescent="0.2">
      <c r="P4835"/>
    </row>
    <row r="4836" spans="16:16" x14ac:dyDescent="0.2">
      <c r="P4836"/>
    </row>
    <row r="4837" spans="16:16" x14ac:dyDescent="0.2">
      <c r="P4837"/>
    </row>
    <row r="4838" spans="16:16" x14ac:dyDescent="0.2">
      <c r="P4838"/>
    </row>
    <row r="4839" spans="16:16" x14ac:dyDescent="0.2">
      <c r="P4839"/>
    </row>
    <row r="4840" spans="16:16" x14ac:dyDescent="0.2">
      <c r="P4840"/>
    </row>
    <row r="4841" spans="16:16" x14ac:dyDescent="0.2">
      <c r="P4841"/>
    </row>
    <row r="4842" spans="16:16" x14ac:dyDescent="0.2">
      <c r="P4842"/>
    </row>
    <row r="4843" spans="16:16" x14ac:dyDescent="0.2">
      <c r="P4843"/>
    </row>
    <row r="4844" spans="16:16" x14ac:dyDescent="0.2">
      <c r="P4844"/>
    </row>
    <row r="4845" spans="16:16" x14ac:dyDescent="0.2">
      <c r="P4845"/>
    </row>
    <row r="4846" spans="16:16" x14ac:dyDescent="0.2">
      <c r="P4846"/>
    </row>
    <row r="4847" spans="16:16" x14ac:dyDescent="0.2">
      <c r="P4847"/>
    </row>
    <row r="4848" spans="16:16" x14ac:dyDescent="0.2">
      <c r="P4848"/>
    </row>
    <row r="4849" spans="16:16" x14ac:dyDescent="0.2">
      <c r="P4849"/>
    </row>
    <row r="4850" spans="16:16" x14ac:dyDescent="0.2">
      <c r="P4850"/>
    </row>
    <row r="4851" spans="16:16" x14ac:dyDescent="0.2">
      <c r="P4851"/>
    </row>
    <row r="4852" spans="16:16" x14ac:dyDescent="0.2">
      <c r="P4852"/>
    </row>
    <row r="4853" spans="16:16" x14ac:dyDescent="0.2">
      <c r="P4853"/>
    </row>
    <row r="4854" spans="16:16" x14ac:dyDescent="0.2">
      <c r="P4854"/>
    </row>
    <row r="4855" spans="16:16" x14ac:dyDescent="0.2">
      <c r="P4855"/>
    </row>
    <row r="4856" spans="16:16" x14ac:dyDescent="0.2">
      <c r="P4856"/>
    </row>
    <row r="4857" spans="16:16" x14ac:dyDescent="0.2">
      <c r="P4857"/>
    </row>
    <row r="4858" spans="16:16" x14ac:dyDescent="0.2">
      <c r="P4858"/>
    </row>
    <row r="4859" spans="16:16" x14ac:dyDescent="0.2">
      <c r="P4859"/>
    </row>
    <row r="4860" spans="16:16" x14ac:dyDescent="0.2">
      <c r="P4860"/>
    </row>
    <row r="4861" spans="16:16" x14ac:dyDescent="0.2">
      <c r="P4861"/>
    </row>
    <row r="4862" spans="16:16" x14ac:dyDescent="0.2">
      <c r="P4862"/>
    </row>
    <row r="4863" spans="16:16" x14ac:dyDescent="0.2">
      <c r="P4863"/>
    </row>
    <row r="4864" spans="16:16" x14ac:dyDescent="0.2">
      <c r="P4864"/>
    </row>
    <row r="4865" spans="16:16" x14ac:dyDescent="0.2">
      <c r="P4865"/>
    </row>
    <row r="4866" spans="16:16" x14ac:dyDescent="0.2">
      <c r="P4866"/>
    </row>
    <row r="4867" spans="16:16" x14ac:dyDescent="0.2">
      <c r="P4867"/>
    </row>
    <row r="4868" spans="16:16" x14ac:dyDescent="0.2">
      <c r="P4868"/>
    </row>
    <row r="4869" spans="16:16" x14ac:dyDescent="0.2">
      <c r="P4869"/>
    </row>
    <row r="4870" spans="16:16" x14ac:dyDescent="0.2">
      <c r="P4870"/>
    </row>
    <row r="4871" spans="16:16" x14ac:dyDescent="0.2">
      <c r="P4871"/>
    </row>
    <row r="4872" spans="16:16" x14ac:dyDescent="0.2">
      <c r="P4872"/>
    </row>
    <row r="4873" spans="16:16" x14ac:dyDescent="0.2">
      <c r="P4873"/>
    </row>
    <row r="4874" spans="16:16" x14ac:dyDescent="0.2">
      <c r="P4874"/>
    </row>
    <row r="4875" spans="16:16" x14ac:dyDescent="0.2">
      <c r="P4875"/>
    </row>
    <row r="4876" spans="16:16" x14ac:dyDescent="0.2">
      <c r="P4876"/>
    </row>
    <row r="4877" spans="16:16" x14ac:dyDescent="0.2">
      <c r="P4877"/>
    </row>
    <row r="4878" spans="16:16" x14ac:dyDescent="0.2">
      <c r="P4878"/>
    </row>
    <row r="4879" spans="16:16" x14ac:dyDescent="0.2">
      <c r="P4879"/>
    </row>
    <row r="4880" spans="16:16" x14ac:dyDescent="0.2">
      <c r="P4880"/>
    </row>
    <row r="4881" spans="16:16" x14ac:dyDescent="0.2">
      <c r="P4881"/>
    </row>
    <row r="4882" spans="16:16" x14ac:dyDescent="0.2">
      <c r="P4882"/>
    </row>
    <row r="4883" spans="16:16" x14ac:dyDescent="0.2">
      <c r="P4883"/>
    </row>
    <row r="4884" spans="16:16" x14ac:dyDescent="0.2">
      <c r="P4884"/>
    </row>
    <row r="4885" spans="16:16" x14ac:dyDescent="0.2">
      <c r="P4885"/>
    </row>
    <row r="4886" spans="16:16" x14ac:dyDescent="0.2">
      <c r="P4886"/>
    </row>
    <row r="4887" spans="16:16" x14ac:dyDescent="0.2">
      <c r="P4887"/>
    </row>
    <row r="4888" spans="16:16" x14ac:dyDescent="0.2">
      <c r="P4888"/>
    </row>
    <row r="4889" spans="16:16" x14ac:dyDescent="0.2">
      <c r="P4889"/>
    </row>
    <row r="4890" spans="16:16" x14ac:dyDescent="0.2">
      <c r="P4890"/>
    </row>
    <row r="4891" spans="16:16" x14ac:dyDescent="0.2">
      <c r="P4891"/>
    </row>
    <row r="4892" spans="16:16" x14ac:dyDescent="0.2">
      <c r="P4892"/>
    </row>
    <row r="4893" spans="16:16" x14ac:dyDescent="0.2">
      <c r="P4893"/>
    </row>
    <row r="4894" spans="16:16" x14ac:dyDescent="0.2">
      <c r="P4894"/>
    </row>
    <row r="4895" spans="16:16" x14ac:dyDescent="0.2">
      <c r="P4895"/>
    </row>
    <row r="4896" spans="16:16" x14ac:dyDescent="0.2">
      <c r="P4896"/>
    </row>
    <row r="4897" spans="16:16" x14ac:dyDescent="0.2">
      <c r="P4897"/>
    </row>
    <row r="4898" spans="16:16" x14ac:dyDescent="0.2">
      <c r="P4898"/>
    </row>
    <row r="4899" spans="16:16" x14ac:dyDescent="0.2">
      <c r="P4899"/>
    </row>
    <row r="4900" spans="16:16" x14ac:dyDescent="0.2">
      <c r="P4900"/>
    </row>
    <row r="4901" spans="16:16" x14ac:dyDescent="0.2">
      <c r="P4901"/>
    </row>
    <row r="4902" spans="16:16" x14ac:dyDescent="0.2">
      <c r="P4902"/>
    </row>
    <row r="4903" spans="16:16" x14ac:dyDescent="0.2">
      <c r="P4903"/>
    </row>
    <row r="4904" spans="16:16" x14ac:dyDescent="0.2">
      <c r="P4904"/>
    </row>
    <row r="4905" spans="16:16" x14ac:dyDescent="0.2">
      <c r="P4905"/>
    </row>
    <row r="4906" spans="16:16" x14ac:dyDescent="0.2">
      <c r="P4906"/>
    </row>
    <row r="4907" spans="16:16" x14ac:dyDescent="0.2">
      <c r="P4907"/>
    </row>
    <row r="4908" spans="16:16" x14ac:dyDescent="0.2">
      <c r="P4908"/>
    </row>
    <row r="4909" spans="16:16" x14ac:dyDescent="0.2">
      <c r="P4909"/>
    </row>
    <row r="4910" spans="16:16" x14ac:dyDescent="0.2">
      <c r="P4910"/>
    </row>
    <row r="4911" spans="16:16" x14ac:dyDescent="0.2">
      <c r="P4911"/>
    </row>
    <row r="4912" spans="16:16" x14ac:dyDescent="0.2">
      <c r="P4912"/>
    </row>
    <row r="4913" spans="16:16" x14ac:dyDescent="0.2">
      <c r="P4913"/>
    </row>
    <row r="4914" spans="16:16" x14ac:dyDescent="0.2">
      <c r="P4914"/>
    </row>
    <row r="4915" spans="16:16" x14ac:dyDescent="0.2">
      <c r="P4915"/>
    </row>
    <row r="4916" spans="16:16" x14ac:dyDescent="0.2">
      <c r="P4916"/>
    </row>
    <row r="4917" spans="16:16" x14ac:dyDescent="0.2">
      <c r="P4917"/>
    </row>
    <row r="4918" spans="16:16" x14ac:dyDescent="0.2">
      <c r="P4918"/>
    </row>
    <row r="4919" spans="16:16" x14ac:dyDescent="0.2">
      <c r="P4919"/>
    </row>
    <row r="4920" spans="16:16" x14ac:dyDescent="0.2">
      <c r="P4920"/>
    </row>
    <row r="4921" spans="16:16" x14ac:dyDescent="0.2">
      <c r="P4921"/>
    </row>
    <row r="4922" spans="16:16" x14ac:dyDescent="0.2">
      <c r="P4922"/>
    </row>
    <row r="4923" spans="16:16" x14ac:dyDescent="0.2">
      <c r="P4923"/>
    </row>
    <row r="4924" spans="16:16" x14ac:dyDescent="0.2">
      <c r="P4924"/>
    </row>
    <row r="4925" spans="16:16" x14ac:dyDescent="0.2">
      <c r="P4925"/>
    </row>
    <row r="4926" spans="16:16" x14ac:dyDescent="0.2">
      <c r="P4926"/>
    </row>
    <row r="4927" spans="16:16" x14ac:dyDescent="0.2">
      <c r="P4927"/>
    </row>
    <row r="4928" spans="16:16" x14ac:dyDescent="0.2">
      <c r="P4928"/>
    </row>
    <row r="4929" spans="16:16" x14ac:dyDescent="0.2">
      <c r="P4929"/>
    </row>
    <row r="4930" spans="16:16" x14ac:dyDescent="0.2">
      <c r="P4930"/>
    </row>
    <row r="4931" spans="16:16" x14ac:dyDescent="0.2">
      <c r="P4931"/>
    </row>
    <row r="4932" spans="16:16" x14ac:dyDescent="0.2">
      <c r="P4932"/>
    </row>
    <row r="4933" spans="16:16" x14ac:dyDescent="0.2">
      <c r="P4933"/>
    </row>
    <row r="4934" spans="16:16" x14ac:dyDescent="0.2">
      <c r="P4934"/>
    </row>
    <row r="4935" spans="16:16" x14ac:dyDescent="0.2">
      <c r="P4935"/>
    </row>
    <row r="4936" spans="16:16" x14ac:dyDescent="0.2">
      <c r="P4936"/>
    </row>
    <row r="4937" spans="16:16" x14ac:dyDescent="0.2">
      <c r="P4937"/>
    </row>
    <row r="4938" spans="16:16" x14ac:dyDescent="0.2">
      <c r="P4938"/>
    </row>
    <row r="4939" spans="16:16" x14ac:dyDescent="0.2">
      <c r="P4939"/>
    </row>
    <row r="4940" spans="16:16" x14ac:dyDescent="0.2">
      <c r="P4940"/>
    </row>
    <row r="4941" spans="16:16" x14ac:dyDescent="0.2">
      <c r="P4941"/>
    </row>
    <row r="4942" spans="16:16" x14ac:dyDescent="0.2">
      <c r="P4942"/>
    </row>
    <row r="4943" spans="16:16" x14ac:dyDescent="0.2">
      <c r="P4943"/>
    </row>
    <row r="4944" spans="16:16" x14ac:dyDescent="0.2">
      <c r="P4944"/>
    </row>
    <row r="4945" spans="16:16" x14ac:dyDescent="0.2">
      <c r="P4945"/>
    </row>
    <row r="4946" spans="16:16" x14ac:dyDescent="0.2">
      <c r="P4946"/>
    </row>
    <row r="4947" spans="16:16" x14ac:dyDescent="0.2">
      <c r="P4947"/>
    </row>
    <row r="4948" spans="16:16" x14ac:dyDescent="0.2">
      <c r="P4948"/>
    </row>
    <row r="4949" spans="16:16" x14ac:dyDescent="0.2">
      <c r="P4949"/>
    </row>
    <row r="4950" spans="16:16" x14ac:dyDescent="0.2">
      <c r="P4950"/>
    </row>
    <row r="4951" spans="16:16" x14ac:dyDescent="0.2">
      <c r="P4951"/>
    </row>
    <row r="4952" spans="16:16" x14ac:dyDescent="0.2">
      <c r="P4952"/>
    </row>
    <row r="4953" spans="16:16" x14ac:dyDescent="0.2">
      <c r="P4953"/>
    </row>
    <row r="4954" spans="16:16" x14ac:dyDescent="0.2">
      <c r="P4954"/>
    </row>
    <row r="4955" spans="16:16" x14ac:dyDescent="0.2">
      <c r="P4955"/>
    </row>
    <row r="4956" spans="16:16" x14ac:dyDescent="0.2">
      <c r="P4956"/>
    </row>
    <row r="4957" spans="16:16" x14ac:dyDescent="0.2">
      <c r="P4957"/>
    </row>
    <row r="4958" spans="16:16" x14ac:dyDescent="0.2">
      <c r="P4958"/>
    </row>
    <row r="4959" spans="16:16" x14ac:dyDescent="0.2">
      <c r="P4959"/>
    </row>
    <row r="4960" spans="16:16" x14ac:dyDescent="0.2">
      <c r="P4960"/>
    </row>
    <row r="4961" spans="16:16" x14ac:dyDescent="0.2">
      <c r="P4961"/>
    </row>
    <row r="4962" spans="16:16" x14ac:dyDescent="0.2">
      <c r="P4962"/>
    </row>
    <row r="4963" spans="16:16" x14ac:dyDescent="0.2">
      <c r="P4963"/>
    </row>
    <row r="4964" spans="16:16" x14ac:dyDescent="0.2">
      <c r="P4964"/>
    </row>
    <row r="4965" spans="16:16" x14ac:dyDescent="0.2">
      <c r="P4965"/>
    </row>
    <row r="4966" spans="16:16" x14ac:dyDescent="0.2">
      <c r="P4966"/>
    </row>
    <row r="4967" spans="16:16" x14ac:dyDescent="0.2">
      <c r="P4967"/>
    </row>
    <row r="4968" spans="16:16" x14ac:dyDescent="0.2">
      <c r="P4968"/>
    </row>
    <row r="4969" spans="16:16" x14ac:dyDescent="0.2">
      <c r="P4969"/>
    </row>
    <row r="4970" spans="16:16" x14ac:dyDescent="0.2">
      <c r="P4970"/>
    </row>
    <row r="4971" spans="16:16" x14ac:dyDescent="0.2">
      <c r="P4971"/>
    </row>
    <row r="4972" spans="16:16" x14ac:dyDescent="0.2">
      <c r="P4972"/>
    </row>
    <row r="4973" spans="16:16" x14ac:dyDescent="0.2">
      <c r="P4973"/>
    </row>
    <row r="4974" spans="16:16" x14ac:dyDescent="0.2">
      <c r="P4974"/>
    </row>
    <row r="4975" spans="16:16" x14ac:dyDescent="0.2">
      <c r="P4975"/>
    </row>
    <row r="4976" spans="16:16" x14ac:dyDescent="0.2">
      <c r="P4976"/>
    </row>
    <row r="4977" spans="16:16" x14ac:dyDescent="0.2">
      <c r="P4977"/>
    </row>
    <row r="4978" spans="16:16" x14ac:dyDescent="0.2">
      <c r="P4978"/>
    </row>
    <row r="4979" spans="16:16" x14ac:dyDescent="0.2">
      <c r="P4979"/>
    </row>
    <row r="4980" spans="16:16" x14ac:dyDescent="0.2">
      <c r="P4980"/>
    </row>
    <row r="4981" spans="16:16" x14ac:dyDescent="0.2">
      <c r="P4981"/>
    </row>
    <row r="4982" spans="16:16" x14ac:dyDescent="0.2">
      <c r="P4982"/>
    </row>
    <row r="4983" spans="16:16" x14ac:dyDescent="0.2">
      <c r="P4983"/>
    </row>
    <row r="4984" spans="16:16" x14ac:dyDescent="0.2">
      <c r="P4984"/>
    </row>
    <row r="4985" spans="16:16" x14ac:dyDescent="0.2">
      <c r="P4985"/>
    </row>
    <row r="4986" spans="16:16" x14ac:dyDescent="0.2">
      <c r="P4986"/>
    </row>
    <row r="4987" spans="16:16" x14ac:dyDescent="0.2">
      <c r="P4987"/>
    </row>
    <row r="4988" spans="16:16" x14ac:dyDescent="0.2">
      <c r="P4988"/>
    </row>
    <row r="4989" spans="16:16" x14ac:dyDescent="0.2">
      <c r="P4989"/>
    </row>
    <row r="4990" spans="16:16" x14ac:dyDescent="0.2">
      <c r="P4990"/>
    </row>
    <row r="4991" spans="16:16" x14ac:dyDescent="0.2">
      <c r="P4991"/>
    </row>
    <row r="4992" spans="16:16" x14ac:dyDescent="0.2">
      <c r="P4992"/>
    </row>
    <row r="4993" spans="16:16" x14ac:dyDescent="0.2">
      <c r="P4993"/>
    </row>
    <row r="4994" spans="16:16" x14ac:dyDescent="0.2">
      <c r="P4994"/>
    </row>
    <row r="4995" spans="16:16" x14ac:dyDescent="0.2">
      <c r="P4995"/>
    </row>
    <row r="4996" spans="16:16" x14ac:dyDescent="0.2">
      <c r="P4996"/>
    </row>
    <row r="4997" spans="16:16" x14ac:dyDescent="0.2">
      <c r="P4997"/>
    </row>
    <row r="4998" spans="16:16" x14ac:dyDescent="0.2">
      <c r="P4998"/>
    </row>
    <row r="4999" spans="16:16" x14ac:dyDescent="0.2">
      <c r="P4999"/>
    </row>
    <row r="5000" spans="16:16" x14ac:dyDescent="0.2">
      <c r="P5000"/>
    </row>
    <row r="5001" spans="16:16" x14ac:dyDescent="0.2">
      <c r="P5001"/>
    </row>
    <row r="5002" spans="16:16" x14ac:dyDescent="0.2">
      <c r="P5002"/>
    </row>
    <row r="5003" spans="16:16" x14ac:dyDescent="0.2">
      <c r="P5003"/>
    </row>
    <row r="5004" spans="16:16" x14ac:dyDescent="0.2">
      <c r="P5004"/>
    </row>
    <row r="5005" spans="16:16" x14ac:dyDescent="0.2">
      <c r="P5005"/>
    </row>
    <row r="5006" spans="16:16" x14ac:dyDescent="0.2">
      <c r="P5006"/>
    </row>
    <row r="5007" spans="16:16" x14ac:dyDescent="0.2">
      <c r="P5007"/>
    </row>
    <row r="5008" spans="16:16" x14ac:dyDescent="0.2">
      <c r="P5008"/>
    </row>
    <row r="5009" spans="16:16" x14ac:dyDescent="0.2">
      <c r="P5009"/>
    </row>
    <row r="5010" spans="16:16" x14ac:dyDescent="0.2">
      <c r="P5010"/>
    </row>
    <row r="5011" spans="16:16" x14ac:dyDescent="0.2">
      <c r="P5011"/>
    </row>
    <row r="5012" spans="16:16" x14ac:dyDescent="0.2">
      <c r="P5012"/>
    </row>
    <row r="5013" spans="16:16" x14ac:dyDescent="0.2">
      <c r="P5013"/>
    </row>
    <row r="5014" spans="16:16" x14ac:dyDescent="0.2">
      <c r="P5014"/>
    </row>
    <row r="5015" spans="16:16" x14ac:dyDescent="0.2">
      <c r="P5015"/>
    </row>
    <row r="5016" spans="16:16" x14ac:dyDescent="0.2">
      <c r="P5016"/>
    </row>
    <row r="5017" spans="16:16" x14ac:dyDescent="0.2">
      <c r="P5017"/>
    </row>
    <row r="5018" spans="16:16" x14ac:dyDescent="0.2">
      <c r="P5018"/>
    </row>
    <row r="5019" spans="16:16" x14ac:dyDescent="0.2">
      <c r="P5019"/>
    </row>
    <row r="5020" spans="16:16" x14ac:dyDescent="0.2">
      <c r="P5020"/>
    </row>
    <row r="5021" spans="16:16" x14ac:dyDescent="0.2">
      <c r="P5021"/>
    </row>
    <row r="5022" spans="16:16" x14ac:dyDescent="0.2">
      <c r="P5022"/>
    </row>
    <row r="5023" spans="16:16" x14ac:dyDescent="0.2">
      <c r="P5023"/>
    </row>
    <row r="5024" spans="16:16" x14ac:dyDescent="0.2">
      <c r="P5024"/>
    </row>
    <row r="5025" spans="16:16" x14ac:dyDescent="0.2">
      <c r="P5025"/>
    </row>
    <row r="5026" spans="16:16" x14ac:dyDescent="0.2">
      <c r="P5026"/>
    </row>
    <row r="5027" spans="16:16" x14ac:dyDescent="0.2">
      <c r="P5027"/>
    </row>
    <row r="5028" spans="16:16" x14ac:dyDescent="0.2">
      <c r="P5028"/>
    </row>
    <row r="5029" spans="16:16" x14ac:dyDescent="0.2">
      <c r="P5029"/>
    </row>
    <row r="5030" spans="16:16" x14ac:dyDescent="0.2">
      <c r="P5030"/>
    </row>
    <row r="5031" spans="16:16" x14ac:dyDescent="0.2">
      <c r="P5031"/>
    </row>
    <row r="5032" spans="16:16" x14ac:dyDescent="0.2">
      <c r="P5032"/>
    </row>
    <row r="5033" spans="16:16" x14ac:dyDescent="0.2">
      <c r="P5033"/>
    </row>
    <row r="5034" spans="16:16" x14ac:dyDescent="0.2">
      <c r="P5034"/>
    </row>
    <row r="5035" spans="16:16" x14ac:dyDescent="0.2">
      <c r="P5035"/>
    </row>
    <row r="5036" spans="16:16" x14ac:dyDescent="0.2">
      <c r="P5036"/>
    </row>
    <row r="5037" spans="16:16" x14ac:dyDescent="0.2">
      <c r="P5037"/>
    </row>
    <row r="5038" spans="16:16" x14ac:dyDescent="0.2">
      <c r="P5038"/>
    </row>
    <row r="5039" spans="16:16" x14ac:dyDescent="0.2">
      <c r="P5039"/>
    </row>
    <row r="5040" spans="16:16" x14ac:dyDescent="0.2">
      <c r="P5040"/>
    </row>
    <row r="5041" spans="16:16" x14ac:dyDescent="0.2">
      <c r="P5041"/>
    </row>
    <row r="5042" spans="16:16" x14ac:dyDescent="0.2">
      <c r="P5042"/>
    </row>
    <row r="5043" spans="16:16" x14ac:dyDescent="0.2">
      <c r="P5043"/>
    </row>
    <row r="5044" spans="16:16" x14ac:dyDescent="0.2">
      <c r="P5044"/>
    </row>
    <row r="5045" spans="16:16" x14ac:dyDescent="0.2">
      <c r="P5045"/>
    </row>
    <row r="5046" spans="16:16" x14ac:dyDescent="0.2">
      <c r="P5046"/>
    </row>
    <row r="5047" spans="16:16" x14ac:dyDescent="0.2">
      <c r="P5047"/>
    </row>
    <row r="5048" spans="16:16" x14ac:dyDescent="0.2">
      <c r="P5048"/>
    </row>
    <row r="5049" spans="16:16" x14ac:dyDescent="0.2">
      <c r="P5049"/>
    </row>
    <row r="5050" spans="16:16" x14ac:dyDescent="0.2">
      <c r="P5050"/>
    </row>
    <row r="5051" spans="16:16" x14ac:dyDescent="0.2">
      <c r="P5051"/>
    </row>
    <row r="5052" spans="16:16" x14ac:dyDescent="0.2">
      <c r="P5052"/>
    </row>
    <row r="5053" spans="16:16" x14ac:dyDescent="0.2">
      <c r="P5053"/>
    </row>
    <row r="5054" spans="16:16" x14ac:dyDescent="0.2">
      <c r="P5054"/>
    </row>
    <row r="5055" spans="16:16" x14ac:dyDescent="0.2">
      <c r="P5055"/>
    </row>
    <row r="5056" spans="16:16" x14ac:dyDescent="0.2">
      <c r="P5056"/>
    </row>
    <row r="5057" spans="16:16" x14ac:dyDescent="0.2">
      <c r="P5057"/>
    </row>
    <row r="5058" spans="16:16" x14ac:dyDescent="0.2">
      <c r="P5058"/>
    </row>
    <row r="5059" spans="16:16" x14ac:dyDescent="0.2">
      <c r="P5059"/>
    </row>
    <row r="5060" spans="16:16" x14ac:dyDescent="0.2">
      <c r="P5060"/>
    </row>
    <row r="5061" spans="16:16" x14ac:dyDescent="0.2">
      <c r="P5061"/>
    </row>
    <row r="5062" spans="16:16" x14ac:dyDescent="0.2">
      <c r="P5062"/>
    </row>
    <row r="5063" spans="16:16" x14ac:dyDescent="0.2">
      <c r="P5063"/>
    </row>
    <row r="5064" spans="16:16" x14ac:dyDescent="0.2">
      <c r="P5064"/>
    </row>
    <row r="5065" spans="16:16" x14ac:dyDescent="0.2">
      <c r="P5065"/>
    </row>
    <row r="5066" spans="16:16" x14ac:dyDescent="0.2">
      <c r="P5066"/>
    </row>
    <row r="5067" spans="16:16" x14ac:dyDescent="0.2">
      <c r="P5067"/>
    </row>
    <row r="5068" spans="16:16" x14ac:dyDescent="0.2">
      <c r="P5068"/>
    </row>
    <row r="5069" spans="16:16" x14ac:dyDescent="0.2">
      <c r="P5069"/>
    </row>
    <row r="5070" spans="16:16" x14ac:dyDescent="0.2">
      <c r="P5070"/>
    </row>
    <row r="5071" spans="16:16" x14ac:dyDescent="0.2">
      <c r="P5071"/>
    </row>
    <row r="5072" spans="16:16" x14ac:dyDescent="0.2">
      <c r="P5072"/>
    </row>
    <row r="5073" spans="16:16" x14ac:dyDescent="0.2">
      <c r="P5073"/>
    </row>
    <row r="5074" spans="16:16" x14ac:dyDescent="0.2">
      <c r="P5074"/>
    </row>
    <row r="5075" spans="16:16" x14ac:dyDescent="0.2">
      <c r="P5075"/>
    </row>
    <row r="5076" spans="16:16" x14ac:dyDescent="0.2">
      <c r="P5076"/>
    </row>
    <row r="5077" spans="16:16" x14ac:dyDescent="0.2">
      <c r="P5077"/>
    </row>
    <row r="5078" spans="16:16" x14ac:dyDescent="0.2">
      <c r="P5078"/>
    </row>
    <row r="5079" spans="16:16" x14ac:dyDescent="0.2">
      <c r="P5079"/>
    </row>
    <row r="5080" spans="16:16" x14ac:dyDescent="0.2">
      <c r="P5080"/>
    </row>
    <row r="5081" spans="16:16" x14ac:dyDescent="0.2">
      <c r="P5081"/>
    </row>
    <row r="5082" spans="16:16" x14ac:dyDescent="0.2">
      <c r="P5082"/>
    </row>
    <row r="5083" spans="16:16" x14ac:dyDescent="0.2">
      <c r="P5083"/>
    </row>
    <row r="5084" spans="16:16" x14ac:dyDescent="0.2">
      <c r="P5084"/>
    </row>
    <row r="5085" spans="16:16" x14ac:dyDescent="0.2">
      <c r="P5085"/>
    </row>
    <row r="5086" spans="16:16" x14ac:dyDescent="0.2">
      <c r="P5086"/>
    </row>
    <row r="5087" spans="16:16" x14ac:dyDescent="0.2">
      <c r="P5087"/>
    </row>
    <row r="5088" spans="16:16" x14ac:dyDescent="0.2">
      <c r="P5088"/>
    </row>
    <row r="5089" spans="16:16" x14ac:dyDescent="0.2">
      <c r="P5089"/>
    </row>
    <row r="5090" spans="16:16" x14ac:dyDescent="0.2">
      <c r="P5090"/>
    </row>
    <row r="5091" spans="16:16" x14ac:dyDescent="0.2">
      <c r="P5091"/>
    </row>
    <row r="5092" spans="16:16" x14ac:dyDescent="0.2">
      <c r="P5092"/>
    </row>
    <row r="5093" spans="16:16" x14ac:dyDescent="0.2">
      <c r="P5093"/>
    </row>
    <row r="5094" spans="16:16" x14ac:dyDescent="0.2">
      <c r="P5094"/>
    </row>
    <row r="5095" spans="16:16" x14ac:dyDescent="0.2">
      <c r="P5095"/>
    </row>
    <row r="5096" spans="16:16" x14ac:dyDescent="0.2">
      <c r="P5096"/>
    </row>
    <row r="5097" spans="16:16" x14ac:dyDescent="0.2">
      <c r="P5097"/>
    </row>
    <row r="5098" spans="16:16" x14ac:dyDescent="0.2">
      <c r="P5098"/>
    </row>
    <row r="5099" spans="16:16" x14ac:dyDescent="0.2">
      <c r="P5099"/>
    </row>
    <row r="5100" spans="16:16" x14ac:dyDescent="0.2">
      <c r="P5100"/>
    </row>
    <row r="5101" spans="16:16" x14ac:dyDescent="0.2">
      <c r="P5101"/>
    </row>
    <row r="5102" spans="16:16" x14ac:dyDescent="0.2">
      <c r="P5102"/>
    </row>
    <row r="5103" spans="16:16" x14ac:dyDescent="0.2">
      <c r="P5103"/>
    </row>
    <row r="5104" spans="16:16" x14ac:dyDescent="0.2">
      <c r="P5104"/>
    </row>
    <row r="5105" spans="16:16" x14ac:dyDescent="0.2">
      <c r="P5105"/>
    </row>
    <row r="5106" spans="16:16" x14ac:dyDescent="0.2">
      <c r="P5106"/>
    </row>
    <row r="5107" spans="16:16" x14ac:dyDescent="0.2">
      <c r="P5107"/>
    </row>
    <row r="5108" spans="16:16" x14ac:dyDescent="0.2">
      <c r="P5108"/>
    </row>
    <row r="5109" spans="16:16" x14ac:dyDescent="0.2">
      <c r="P5109"/>
    </row>
    <row r="5110" spans="16:16" x14ac:dyDescent="0.2">
      <c r="P5110"/>
    </row>
    <row r="5111" spans="16:16" x14ac:dyDescent="0.2">
      <c r="P5111"/>
    </row>
    <row r="5112" spans="16:16" x14ac:dyDescent="0.2">
      <c r="P5112"/>
    </row>
    <row r="5113" spans="16:16" x14ac:dyDescent="0.2">
      <c r="P5113"/>
    </row>
    <row r="5114" spans="16:16" x14ac:dyDescent="0.2">
      <c r="P5114"/>
    </row>
    <row r="5115" spans="16:16" x14ac:dyDescent="0.2">
      <c r="P5115"/>
    </row>
    <row r="5116" spans="16:16" x14ac:dyDescent="0.2">
      <c r="P5116"/>
    </row>
    <row r="5117" spans="16:16" x14ac:dyDescent="0.2">
      <c r="P5117"/>
    </row>
    <row r="5118" spans="16:16" x14ac:dyDescent="0.2">
      <c r="P5118"/>
    </row>
    <row r="5119" spans="16:16" x14ac:dyDescent="0.2">
      <c r="P5119"/>
    </row>
    <row r="5120" spans="16:16" x14ac:dyDescent="0.2">
      <c r="P5120"/>
    </row>
    <row r="5121" spans="16:16" x14ac:dyDescent="0.2">
      <c r="P5121"/>
    </row>
    <row r="5122" spans="16:16" x14ac:dyDescent="0.2">
      <c r="P5122"/>
    </row>
    <row r="5123" spans="16:16" x14ac:dyDescent="0.2">
      <c r="P5123"/>
    </row>
    <row r="5124" spans="16:16" x14ac:dyDescent="0.2">
      <c r="P5124"/>
    </row>
    <row r="5125" spans="16:16" x14ac:dyDescent="0.2">
      <c r="P5125"/>
    </row>
    <row r="5126" spans="16:16" x14ac:dyDescent="0.2">
      <c r="P5126"/>
    </row>
    <row r="5127" spans="16:16" x14ac:dyDescent="0.2">
      <c r="P5127"/>
    </row>
    <row r="5128" spans="16:16" x14ac:dyDescent="0.2">
      <c r="P5128"/>
    </row>
    <row r="5129" spans="16:16" x14ac:dyDescent="0.2">
      <c r="P5129"/>
    </row>
    <row r="5130" spans="16:16" x14ac:dyDescent="0.2">
      <c r="P5130"/>
    </row>
    <row r="5131" spans="16:16" x14ac:dyDescent="0.2">
      <c r="P5131"/>
    </row>
    <row r="5132" spans="16:16" x14ac:dyDescent="0.2">
      <c r="P5132"/>
    </row>
    <row r="5133" spans="16:16" x14ac:dyDescent="0.2">
      <c r="P5133"/>
    </row>
    <row r="5134" spans="16:16" x14ac:dyDescent="0.2">
      <c r="P5134"/>
    </row>
    <row r="5135" spans="16:16" x14ac:dyDescent="0.2">
      <c r="P5135"/>
    </row>
    <row r="5136" spans="16:16" x14ac:dyDescent="0.2">
      <c r="P5136"/>
    </row>
    <row r="5137" spans="16:16" x14ac:dyDescent="0.2">
      <c r="P5137"/>
    </row>
    <row r="5138" spans="16:16" x14ac:dyDescent="0.2">
      <c r="P5138"/>
    </row>
    <row r="5139" spans="16:16" x14ac:dyDescent="0.2">
      <c r="P5139"/>
    </row>
    <row r="5140" spans="16:16" x14ac:dyDescent="0.2">
      <c r="P5140"/>
    </row>
    <row r="5141" spans="16:16" x14ac:dyDescent="0.2">
      <c r="P5141"/>
    </row>
    <row r="5142" spans="16:16" x14ac:dyDescent="0.2">
      <c r="P5142"/>
    </row>
    <row r="5143" spans="16:16" x14ac:dyDescent="0.2">
      <c r="P5143"/>
    </row>
    <row r="5144" spans="16:16" x14ac:dyDescent="0.2">
      <c r="P5144"/>
    </row>
    <row r="5145" spans="16:16" x14ac:dyDescent="0.2">
      <c r="P5145"/>
    </row>
    <row r="5146" spans="16:16" x14ac:dyDescent="0.2">
      <c r="P5146"/>
    </row>
    <row r="5147" spans="16:16" x14ac:dyDescent="0.2">
      <c r="P5147"/>
    </row>
    <row r="5148" spans="16:16" x14ac:dyDescent="0.2">
      <c r="P5148"/>
    </row>
    <row r="5149" spans="16:16" x14ac:dyDescent="0.2">
      <c r="P5149"/>
    </row>
    <row r="5150" spans="16:16" x14ac:dyDescent="0.2">
      <c r="P5150"/>
    </row>
    <row r="5151" spans="16:16" x14ac:dyDescent="0.2">
      <c r="P5151"/>
    </row>
    <row r="5152" spans="16:16" x14ac:dyDescent="0.2">
      <c r="P5152"/>
    </row>
    <row r="5153" spans="16:16" x14ac:dyDescent="0.2">
      <c r="P5153"/>
    </row>
    <row r="5154" spans="16:16" x14ac:dyDescent="0.2">
      <c r="P5154"/>
    </row>
    <row r="5155" spans="16:16" x14ac:dyDescent="0.2">
      <c r="P5155"/>
    </row>
    <row r="5156" spans="16:16" x14ac:dyDescent="0.2">
      <c r="P5156"/>
    </row>
    <row r="5157" spans="16:16" x14ac:dyDescent="0.2">
      <c r="P5157"/>
    </row>
    <row r="5158" spans="16:16" x14ac:dyDescent="0.2">
      <c r="P5158"/>
    </row>
    <row r="5159" spans="16:16" x14ac:dyDescent="0.2">
      <c r="P5159"/>
    </row>
    <row r="5160" spans="16:16" x14ac:dyDescent="0.2">
      <c r="P5160"/>
    </row>
    <row r="5161" spans="16:16" x14ac:dyDescent="0.2">
      <c r="P5161"/>
    </row>
    <row r="5162" spans="16:16" x14ac:dyDescent="0.2">
      <c r="P5162"/>
    </row>
    <row r="5163" spans="16:16" x14ac:dyDescent="0.2">
      <c r="P5163"/>
    </row>
    <row r="5164" spans="16:16" x14ac:dyDescent="0.2">
      <c r="P5164"/>
    </row>
    <row r="5165" spans="16:16" x14ac:dyDescent="0.2">
      <c r="P5165"/>
    </row>
    <row r="5166" spans="16:16" x14ac:dyDescent="0.2">
      <c r="P5166"/>
    </row>
    <row r="5167" spans="16:16" x14ac:dyDescent="0.2">
      <c r="P5167"/>
    </row>
    <row r="5168" spans="16:16" x14ac:dyDescent="0.2">
      <c r="P5168"/>
    </row>
    <row r="5169" spans="16:16" x14ac:dyDescent="0.2">
      <c r="P5169"/>
    </row>
    <row r="5170" spans="16:16" x14ac:dyDescent="0.2">
      <c r="P5170"/>
    </row>
    <row r="5171" spans="16:16" x14ac:dyDescent="0.2">
      <c r="P5171"/>
    </row>
    <row r="5172" spans="16:16" x14ac:dyDescent="0.2">
      <c r="P5172"/>
    </row>
    <row r="5173" spans="16:16" x14ac:dyDescent="0.2">
      <c r="P5173"/>
    </row>
    <row r="5174" spans="16:16" x14ac:dyDescent="0.2">
      <c r="P5174"/>
    </row>
    <row r="5175" spans="16:16" x14ac:dyDescent="0.2">
      <c r="P5175"/>
    </row>
    <row r="5176" spans="16:16" x14ac:dyDescent="0.2">
      <c r="P5176"/>
    </row>
    <row r="5177" spans="16:16" x14ac:dyDescent="0.2">
      <c r="P5177"/>
    </row>
    <row r="5178" spans="16:16" x14ac:dyDescent="0.2">
      <c r="P5178"/>
    </row>
    <row r="5179" spans="16:16" x14ac:dyDescent="0.2">
      <c r="P5179"/>
    </row>
    <row r="5180" spans="16:16" x14ac:dyDescent="0.2">
      <c r="P5180"/>
    </row>
    <row r="5181" spans="16:16" x14ac:dyDescent="0.2">
      <c r="P5181"/>
    </row>
    <row r="5182" spans="16:16" x14ac:dyDescent="0.2">
      <c r="P5182"/>
    </row>
    <row r="5183" spans="16:16" x14ac:dyDescent="0.2">
      <c r="P5183"/>
    </row>
    <row r="5184" spans="16:16" x14ac:dyDescent="0.2">
      <c r="P5184"/>
    </row>
    <row r="5185" spans="16:16" x14ac:dyDescent="0.2">
      <c r="P5185"/>
    </row>
    <row r="5186" spans="16:16" x14ac:dyDescent="0.2">
      <c r="P5186"/>
    </row>
    <row r="5187" spans="16:16" x14ac:dyDescent="0.2">
      <c r="P5187"/>
    </row>
    <row r="5188" spans="16:16" x14ac:dyDescent="0.2">
      <c r="P5188"/>
    </row>
    <row r="5189" spans="16:16" x14ac:dyDescent="0.2">
      <c r="P5189"/>
    </row>
    <row r="5190" spans="16:16" x14ac:dyDescent="0.2">
      <c r="P5190"/>
    </row>
    <row r="5191" spans="16:16" x14ac:dyDescent="0.2">
      <c r="P5191"/>
    </row>
    <row r="5192" spans="16:16" x14ac:dyDescent="0.2">
      <c r="P5192"/>
    </row>
    <row r="5193" spans="16:16" x14ac:dyDescent="0.2">
      <c r="P5193"/>
    </row>
    <row r="5194" spans="16:16" x14ac:dyDescent="0.2">
      <c r="P5194"/>
    </row>
    <row r="5195" spans="16:16" x14ac:dyDescent="0.2">
      <c r="P5195"/>
    </row>
    <row r="5196" spans="16:16" x14ac:dyDescent="0.2">
      <c r="P5196"/>
    </row>
    <row r="5197" spans="16:16" x14ac:dyDescent="0.2">
      <c r="P5197"/>
    </row>
    <row r="5198" spans="16:16" x14ac:dyDescent="0.2">
      <c r="P5198"/>
    </row>
    <row r="5199" spans="16:16" x14ac:dyDescent="0.2">
      <c r="P5199"/>
    </row>
    <row r="5200" spans="16:16" x14ac:dyDescent="0.2">
      <c r="P5200"/>
    </row>
    <row r="5201" spans="16:16" x14ac:dyDescent="0.2">
      <c r="P5201"/>
    </row>
    <row r="5202" spans="16:16" x14ac:dyDescent="0.2">
      <c r="P5202"/>
    </row>
    <row r="5203" spans="16:16" x14ac:dyDescent="0.2">
      <c r="P5203"/>
    </row>
    <row r="5204" spans="16:16" x14ac:dyDescent="0.2">
      <c r="P5204"/>
    </row>
    <row r="5205" spans="16:16" x14ac:dyDescent="0.2">
      <c r="P5205"/>
    </row>
    <row r="5206" spans="16:16" x14ac:dyDescent="0.2">
      <c r="P5206"/>
    </row>
    <row r="5207" spans="16:16" x14ac:dyDescent="0.2">
      <c r="P5207"/>
    </row>
    <row r="5208" spans="16:16" x14ac:dyDescent="0.2">
      <c r="P5208"/>
    </row>
    <row r="5209" spans="16:16" x14ac:dyDescent="0.2">
      <c r="P5209"/>
    </row>
    <row r="5210" spans="16:16" x14ac:dyDescent="0.2">
      <c r="P5210"/>
    </row>
    <row r="5211" spans="16:16" x14ac:dyDescent="0.2">
      <c r="P5211"/>
    </row>
    <row r="5212" spans="16:16" x14ac:dyDescent="0.2">
      <c r="P5212"/>
    </row>
    <row r="5213" spans="16:16" x14ac:dyDescent="0.2">
      <c r="P5213"/>
    </row>
    <row r="5214" spans="16:16" x14ac:dyDescent="0.2">
      <c r="P5214"/>
    </row>
    <row r="5215" spans="16:16" x14ac:dyDescent="0.2">
      <c r="P5215"/>
    </row>
    <row r="5216" spans="16:16" x14ac:dyDescent="0.2">
      <c r="P5216"/>
    </row>
    <row r="5217" spans="16:16" x14ac:dyDescent="0.2">
      <c r="P5217"/>
    </row>
    <row r="5218" spans="16:16" x14ac:dyDescent="0.2">
      <c r="P5218"/>
    </row>
    <row r="5219" spans="16:16" x14ac:dyDescent="0.2">
      <c r="P5219"/>
    </row>
    <row r="5220" spans="16:16" x14ac:dyDescent="0.2">
      <c r="P5220"/>
    </row>
    <row r="5221" spans="16:16" x14ac:dyDescent="0.2">
      <c r="P5221"/>
    </row>
    <row r="5222" spans="16:16" x14ac:dyDescent="0.2">
      <c r="P5222"/>
    </row>
    <row r="5223" spans="16:16" x14ac:dyDescent="0.2">
      <c r="P5223"/>
    </row>
    <row r="5224" spans="16:16" x14ac:dyDescent="0.2">
      <c r="P5224"/>
    </row>
    <row r="5225" spans="16:16" x14ac:dyDescent="0.2">
      <c r="P5225"/>
    </row>
    <row r="5226" spans="16:16" x14ac:dyDescent="0.2">
      <c r="P5226"/>
    </row>
    <row r="5227" spans="16:16" x14ac:dyDescent="0.2">
      <c r="P5227"/>
    </row>
    <row r="5228" spans="16:16" x14ac:dyDescent="0.2">
      <c r="P5228"/>
    </row>
    <row r="5229" spans="16:16" x14ac:dyDescent="0.2">
      <c r="P5229"/>
    </row>
    <row r="5230" spans="16:16" x14ac:dyDescent="0.2">
      <c r="P5230"/>
    </row>
    <row r="5231" spans="16:16" x14ac:dyDescent="0.2">
      <c r="P5231"/>
    </row>
    <row r="5232" spans="16:16" x14ac:dyDescent="0.2">
      <c r="P5232"/>
    </row>
    <row r="5233" spans="16:16" x14ac:dyDescent="0.2">
      <c r="P5233"/>
    </row>
    <row r="5234" spans="16:16" x14ac:dyDescent="0.2">
      <c r="P5234"/>
    </row>
    <row r="5235" spans="16:16" x14ac:dyDescent="0.2">
      <c r="P5235"/>
    </row>
    <row r="5236" spans="16:16" x14ac:dyDescent="0.2">
      <c r="P5236"/>
    </row>
    <row r="5237" spans="16:16" x14ac:dyDescent="0.2">
      <c r="P5237"/>
    </row>
    <row r="5238" spans="16:16" x14ac:dyDescent="0.2">
      <c r="P5238"/>
    </row>
    <row r="5239" spans="16:16" x14ac:dyDescent="0.2">
      <c r="P5239"/>
    </row>
    <row r="5240" spans="16:16" x14ac:dyDescent="0.2">
      <c r="P5240"/>
    </row>
    <row r="5241" spans="16:16" x14ac:dyDescent="0.2">
      <c r="P5241"/>
    </row>
    <row r="5242" spans="16:16" x14ac:dyDescent="0.2">
      <c r="P5242"/>
    </row>
    <row r="5243" spans="16:16" x14ac:dyDescent="0.2">
      <c r="P5243"/>
    </row>
    <row r="5244" spans="16:16" x14ac:dyDescent="0.2">
      <c r="P5244"/>
    </row>
    <row r="5245" spans="16:16" x14ac:dyDescent="0.2">
      <c r="P5245"/>
    </row>
    <row r="5246" spans="16:16" x14ac:dyDescent="0.2">
      <c r="P5246"/>
    </row>
    <row r="5247" spans="16:16" x14ac:dyDescent="0.2">
      <c r="P5247"/>
    </row>
    <row r="5248" spans="16:16" x14ac:dyDescent="0.2">
      <c r="P5248"/>
    </row>
    <row r="5249" spans="16:16" x14ac:dyDescent="0.2">
      <c r="P5249"/>
    </row>
    <row r="5250" spans="16:16" x14ac:dyDescent="0.2">
      <c r="P5250"/>
    </row>
    <row r="5251" spans="16:16" x14ac:dyDescent="0.2">
      <c r="P5251"/>
    </row>
    <row r="5252" spans="16:16" x14ac:dyDescent="0.2">
      <c r="P5252"/>
    </row>
    <row r="5253" spans="16:16" x14ac:dyDescent="0.2">
      <c r="P5253"/>
    </row>
    <row r="5254" spans="16:16" x14ac:dyDescent="0.2">
      <c r="P5254"/>
    </row>
    <row r="5255" spans="16:16" x14ac:dyDescent="0.2">
      <c r="P5255"/>
    </row>
    <row r="5256" spans="16:16" x14ac:dyDescent="0.2">
      <c r="P5256"/>
    </row>
    <row r="5257" spans="16:16" x14ac:dyDescent="0.2">
      <c r="P5257"/>
    </row>
    <row r="5258" spans="16:16" x14ac:dyDescent="0.2">
      <c r="P5258"/>
    </row>
    <row r="5259" spans="16:16" x14ac:dyDescent="0.2">
      <c r="P5259"/>
    </row>
    <row r="5260" spans="16:16" x14ac:dyDescent="0.2">
      <c r="P5260"/>
    </row>
    <row r="5261" spans="16:16" x14ac:dyDescent="0.2">
      <c r="P5261"/>
    </row>
    <row r="5262" spans="16:16" x14ac:dyDescent="0.2">
      <c r="P5262"/>
    </row>
    <row r="5263" spans="16:16" x14ac:dyDescent="0.2">
      <c r="P5263"/>
    </row>
    <row r="5264" spans="16:16" x14ac:dyDescent="0.2">
      <c r="P5264"/>
    </row>
    <row r="5265" spans="16:16" x14ac:dyDescent="0.2">
      <c r="P5265"/>
    </row>
    <row r="5266" spans="16:16" x14ac:dyDescent="0.2">
      <c r="P5266"/>
    </row>
    <row r="5267" spans="16:16" x14ac:dyDescent="0.2">
      <c r="P5267"/>
    </row>
    <row r="5268" spans="16:16" x14ac:dyDescent="0.2">
      <c r="P5268"/>
    </row>
    <row r="5269" spans="16:16" x14ac:dyDescent="0.2">
      <c r="P5269"/>
    </row>
    <row r="5270" spans="16:16" x14ac:dyDescent="0.2">
      <c r="P5270"/>
    </row>
    <row r="5271" spans="16:16" x14ac:dyDescent="0.2">
      <c r="P5271"/>
    </row>
    <row r="5272" spans="16:16" x14ac:dyDescent="0.2">
      <c r="P5272"/>
    </row>
    <row r="5273" spans="16:16" x14ac:dyDescent="0.2">
      <c r="P5273"/>
    </row>
    <row r="5274" spans="16:16" x14ac:dyDescent="0.2">
      <c r="P5274"/>
    </row>
    <row r="5275" spans="16:16" x14ac:dyDescent="0.2">
      <c r="P5275"/>
    </row>
    <row r="5276" spans="16:16" x14ac:dyDescent="0.2">
      <c r="P5276"/>
    </row>
    <row r="5277" spans="16:16" x14ac:dyDescent="0.2">
      <c r="P5277"/>
    </row>
    <row r="5278" spans="16:16" x14ac:dyDescent="0.2">
      <c r="P5278"/>
    </row>
    <row r="5279" spans="16:16" x14ac:dyDescent="0.2">
      <c r="P5279"/>
    </row>
    <row r="5280" spans="16:16" x14ac:dyDescent="0.2">
      <c r="P5280"/>
    </row>
    <row r="5281" spans="16:16" x14ac:dyDescent="0.2">
      <c r="P5281"/>
    </row>
    <row r="5282" spans="16:16" x14ac:dyDescent="0.2">
      <c r="P5282"/>
    </row>
    <row r="5283" spans="16:16" x14ac:dyDescent="0.2">
      <c r="P5283"/>
    </row>
    <row r="5284" spans="16:16" x14ac:dyDescent="0.2">
      <c r="P5284"/>
    </row>
    <row r="5285" spans="16:16" x14ac:dyDescent="0.2">
      <c r="P5285"/>
    </row>
    <row r="5286" spans="16:16" x14ac:dyDescent="0.2">
      <c r="P5286"/>
    </row>
    <row r="5287" spans="16:16" x14ac:dyDescent="0.2">
      <c r="P5287"/>
    </row>
    <row r="5288" spans="16:16" x14ac:dyDescent="0.2">
      <c r="P5288"/>
    </row>
    <row r="5289" spans="16:16" x14ac:dyDescent="0.2">
      <c r="P5289"/>
    </row>
    <row r="5290" spans="16:16" x14ac:dyDescent="0.2">
      <c r="P5290"/>
    </row>
    <row r="5291" spans="16:16" x14ac:dyDescent="0.2">
      <c r="P5291"/>
    </row>
    <row r="5292" spans="16:16" x14ac:dyDescent="0.2">
      <c r="P5292"/>
    </row>
    <row r="5293" spans="16:16" x14ac:dyDescent="0.2">
      <c r="P5293"/>
    </row>
    <row r="5294" spans="16:16" x14ac:dyDescent="0.2">
      <c r="P5294"/>
    </row>
    <row r="5295" spans="16:16" x14ac:dyDescent="0.2">
      <c r="P5295"/>
    </row>
    <row r="5296" spans="16:16" x14ac:dyDescent="0.2">
      <c r="P5296"/>
    </row>
    <row r="5297" spans="16:16" x14ac:dyDescent="0.2">
      <c r="P5297"/>
    </row>
    <row r="5298" spans="16:16" x14ac:dyDescent="0.2">
      <c r="P5298"/>
    </row>
    <row r="5299" spans="16:16" x14ac:dyDescent="0.2">
      <c r="P5299"/>
    </row>
    <row r="5300" spans="16:16" x14ac:dyDescent="0.2">
      <c r="P5300"/>
    </row>
    <row r="5301" spans="16:16" x14ac:dyDescent="0.2">
      <c r="P5301"/>
    </row>
    <row r="5302" spans="16:16" x14ac:dyDescent="0.2">
      <c r="P5302"/>
    </row>
    <row r="5303" spans="16:16" x14ac:dyDescent="0.2">
      <c r="P5303"/>
    </row>
    <row r="5304" spans="16:16" x14ac:dyDescent="0.2">
      <c r="P5304"/>
    </row>
    <row r="5305" spans="16:16" x14ac:dyDescent="0.2">
      <c r="P5305"/>
    </row>
    <row r="5306" spans="16:16" x14ac:dyDescent="0.2">
      <c r="P5306"/>
    </row>
    <row r="5307" spans="16:16" x14ac:dyDescent="0.2">
      <c r="P5307"/>
    </row>
    <row r="5308" spans="16:16" x14ac:dyDescent="0.2">
      <c r="P5308"/>
    </row>
    <row r="5309" spans="16:16" x14ac:dyDescent="0.2">
      <c r="P5309"/>
    </row>
    <row r="5310" spans="16:16" x14ac:dyDescent="0.2">
      <c r="P5310"/>
    </row>
    <row r="5311" spans="16:16" x14ac:dyDescent="0.2">
      <c r="P5311"/>
    </row>
    <row r="5312" spans="16:16" x14ac:dyDescent="0.2">
      <c r="P5312"/>
    </row>
    <row r="5313" spans="16:16" x14ac:dyDescent="0.2">
      <c r="P5313"/>
    </row>
    <row r="5314" spans="16:16" x14ac:dyDescent="0.2">
      <c r="P5314"/>
    </row>
    <row r="5315" spans="16:16" x14ac:dyDescent="0.2">
      <c r="P5315"/>
    </row>
    <row r="5316" spans="16:16" x14ac:dyDescent="0.2">
      <c r="P5316"/>
    </row>
    <row r="5317" spans="16:16" x14ac:dyDescent="0.2">
      <c r="P5317"/>
    </row>
    <row r="5318" spans="16:16" x14ac:dyDescent="0.2">
      <c r="P5318"/>
    </row>
    <row r="5319" spans="16:16" x14ac:dyDescent="0.2">
      <c r="P5319"/>
    </row>
    <row r="5320" spans="16:16" x14ac:dyDescent="0.2">
      <c r="P5320"/>
    </row>
    <row r="5321" spans="16:16" x14ac:dyDescent="0.2">
      <c r="P5321"/>
    </row>
    <row r="5322" spans="16:16" x14ac:dyDescent="0.2">
      <c r="P5322"/>
    </row>
    <row r="5323" spans="16:16" x14ac:dyDescent="0.2">
      <c r="P5323"/>
    </row>
    <row r="5324" spans="16:16" x14ac:dyDescent="0.2">
      <c r="P5324"/>
    </row>
    <row r="5325" spans="16:16" x14ac:dyDescent="0.2">
      <c r="P5325"/>
    </row>
    <row r="5326" spans="16:16" x14ac:dyDescent="0.2">
      <c r="P5326"/>
    </row>
    <row r="5327" spans="16:16" x14ac:dyDescent="0.2">
      <c r="P5327"/>
    </row>
    <row r="5328" spans="16:16" x14ac:dyDescent="0.2">
      <c r="P5328"/>
    </row>
    <row r="5329" spans="16:16" x14ac:dyDescent="0.2">
      <c r="P5329"/>
    </row>
    <row r="5330" spans="16:16" x14ac:dyDescent="0.2">
      <c r="P5330"/>
    </row>
    <row r="5331" spans="16:16" x14ac:dyDescent="0.2">
      <c r="P5331"/>
    </row>
    <row r="5332" spans="16:16" x14ac:dyDescent="0.2">
      <c r="P5332"/>
    </row>
    <row r="5333" spans="16:16" x14ac:dyDescent="0.2">
      <c r="P5333"/>
    </row>
    <row r="5334" spans="16:16" x14ac:dyDescent="0.2">
      <c r="P5334"/>
    </row>
    <row r="5335" spans="16:16" x14ac:dyDescent="0.2">
      <c r="P5335"/>
    </row>
    <row r="5336" spans="16:16" x14ac:dyDescent="0.2">
      <c r="P5336"/>
    </row>
    <row r="5337" spans="16:16" x14ac:dyDescent="0.2">
      <c r="P5337"/>
    </row>
    <row r="5338" spans="16:16" x14ac:dyDescent="0.2">
      <c r="P5338"/>
    </row>
    <row r="5339" spans="16:16" x14ac:dyDescent="0.2">
      <c r="P5339"/>
    </row>
    <row r="5340" spans="16:16" x14ac:dyDescent="0.2">
      <c r="P5340"/>
    </row>
    <row r="5341" spans="16:16" x14ac:dyDescent="0.2">
      <c r="P5341"/>
    </row>
    <row r="5342" spans="16:16" x14ac:dyDescent="0.2">
      <c r="P5342"/>
    </row>
    <row r="5343" spans="16:16" x14ac:dyDescent="0.2">
      <c r="P5343"/>
    </row>
    <row r="5344" spans="16:16" x14ac:dyDescent="0.2">
      <c r="P5344"/>
    </row>
    <row r="5345" spans="16:16" x14ac:dyDescent="0.2">
      <c r="P5345"/>
    </row>
    <row r="5346" spans="16:16" x14ac:dyDescent="0.2">
      <c r="P5346"/>
    </row>
    <row r="5347" spans="16:16" x14ac:dyDescent="0.2">
      <c r="P5347"/>
    </row>
    <row r="5348" spans="16:16" x14ac:dyDescent="0.2">
      <c r="P5348"/>
    </row>
    <row r="5349" spans="16:16" x14ac:dyDescent="0.2">
      <c r="P5349"/>
    </row>
    <row r="5350" spans="16:16" x14ac:dyDescent="0.2">
      <c r="P5350"/>
    </row>
    <row r="5351" spans="16:16" x14ac:dyDescent="0.2">
      <c r="P5351"/>
    </row>
    <row r="5352" spans="16:16" x14ac:dyDescent="0.2">
      <c r="P5352"/>
    </row>
    <row r="5353" spans="16:16" x14ac:dyDescent="0.2">
      <c r="P5353"/>
    </row>
    <row r="5354" spans="16:16" x14ac:dyDescent="0.2">
      <c r="P5354"/>
    </row>
    <row r="5355" spans="16:16" x14ac:dyDescent="0.2">
      <c r="P5355"/>
    </row>
    <row r="5356" spans="16:16" x14ac:dyDescent="0.2">
      <c r="P5356"/>
    </row>
    <row r="5357" spans="16:16" x14ac:dyDescent="0.2">
      <c r="P5357"/>
    </row>
    <row r="5358" spans="16:16" x14ac:dyDescent="0.2">
      <c r="P5358"/>
    </row>
    <row r="5359" spans="16:16" x14ac:dyDescent="0.2">
      <c r="P5359"/>
    </row>
    <row r="5360" spans="16:16" x14ac:dyDescent="0.2">
      <c r="P5360"/>
    </row>
    <row r="5361" spans="16:16" x14ac:dyDescent="0.2">
      <c r="P5361"/>
    </row>
    <row r="5362" spans="16:16" x14ac:dyDescent="0.2">
      <c r="P5362"/>
    </row>
    <row r="5363" spans="16:16" x14ac:dyDescent="0.2">
      <c r="P5363"/>
    </row>
    <row r="5364" spans="16:16" x14ac:dyDescent="0.2">
      <c r="P5364"/>
    </row>
    <row r="5365" spans="16:16" x14ac:dyDescent="0.2">
      <c r="P5365"/>
    </row>
    <row r="5366" spans="16:16" x14ac:dyDescent="0.2">
      <c r="P5366"/>
    </row>
    <row r="5367" spans="16:16" x14ac:dyDescent="0.2">
      <c r="P5367"/>
    </row>
    <row r="5368" spans="16:16" x14ac:dyDescent="0.2">
      <c r="P5368"/>
    </row>
    <row r="5369" spans="16:16" x14ac:dyDescent="0.2">
      <c r="P5369"/>
    </row>
    <row r="5370" spans="16:16" x14ac:dyDescent="0.2">
      <c r="P5370"/>
    </row>
    <row r="5371" spans="16:16" x14ac:dyDescent="0.2">
      <c r="P5371"/>
    </row>
    <row r="5372" spans="16:16" x14ac:dyDescent="0.2">
      <c r="P5372"/>
    </row>
    <row r="5373" spans="16:16" x14ac:dyDescent="0.2">
      <c r="P5373"/>
    </row>
    <row r="5374" spans="16:16" x14ac:dyDescent="0.2">
      <c r="P5374"/>
    </row>
    <row r="5375" spans="16:16" x14ac:dyDescent="0.2">
      <c r="P5375"/>
    </row>
    <row r="5376" spans="16:16" x14ac:dyDescent="0.2">
      <c r="P5376"/>
    </row>
    <row r="5377" spans="16:16" x14ac:dyDescent="0.2">
      <c r="P5377"/>
    </row>
    <row r="5378" spans="16:16" x14ac:dyDescent="0.2">
      <c r="P5378"/>
    </row>
    <row r="5379" spans="16:16" x14ac:dyDescent="0.2">
      <c r="P5379"/>
    </row>
    <row r="5380" spans="16:16" x14ac:dyDescent="0.2">
      <c r="P5380"/>
    </row>
    <row r="5381" spans="16:16" x14ac:dyDescent="0.2">
      <c r="P5381"/>
    </row>
    <row r="5382" spans="16:16" x14ac:dyDescent="0.2">
      <c r="P5382"/>
    </row>
    <row r="5383" spans="16:16" x14ac:dyDescent="0.2">
      <c r="P5383"/>
    </row>
    <row r="5384" spans="16:16" x14ac:dyDescent="0.2">
      <c r="P5384"/>
    </row>
    <row r="5385" spans="16:16" x14ac:dyDescent="0.2">
      <c r="P5385"/>
    </row>
    <row r="5386" spans="16:16" x14ac:dyDescent="0.2">
      <c r="P5386"/>
    </row>
    <row r="5387" spans="16:16" x14ac:dyDescent="0.2">
      <c r="P5387"/>
    </row>
    <row r="5388" spans="16:16" x14ac:dyDescent="0.2">
      <c r="P5388"/>
    </row>
    <row r="5389" spans="16:16" x14ac:dyDescent="0.2">
      <c r="P5389"/>
    </row>
    <row r="5390" spans="16:16" x14ac:dyDescent="0.2">
      <c r="P5390"/>
    </row>
    <row r="5391" spans="16:16" x14ac:dyDescent="0.2">
      <c r="P5391"/>
    </row>
    <row r="5392" spans="16:16" x14ac:dyDescent="0.2">
      <c r="P5392"/>
    </row>
    <row r="5393" spans="16:16" x14ac:dyDescent="0.2">
      <c r="P5393"/>
    </row>
    <row r="5394" spans="16:16" x14ac:dyDescent="0.2">
      <c r="P5394"/>
    </row>
    <row r="5395" spans="16:16" x14ac:dyDescent="0.2">
      <c r="P5395"/>
    </row>
    <row r="5396" spans="16:16" x14ac:dyDescent="0.2">
      <c r="P5396"/>
    </row>
    <row r="5397" spans="16:16" x14ac:dyDescent="0.2">
      <c r="P5397"/>
    </row>
    <row r="5398" spans="16:16" x14ac:dyDescent="0.2">
      <c r="P5398"/>
    </row>
    <row r="5399" spans="16:16" x14ac:dyDescent="0.2">
      <c r="P5399"/>
    </row>
    <row r="5400" spans="16:16" x14ac:dyDescent="0.2">
      <c r="P5400"/>
    </row>
    <row r="5401" spans="16:16" x14ac:dyDescent="0.2">
      <c r="P5401"/>
    </row>
    <row r="5402" spans="16:16" x14ac:dyDescent="0.2">
      <c r="P5402"/>
    </row>
    <row r="5403" spans="16:16" x14ac:dyDescent="0.2">
      <c r="P5403"/>
    </row>
    <row r="5404" spans="16:16" x14ac:dyDescent="0.2">
      <c r="P5404"/>
    </row>
    <row r="5405" spans="16:16" x14ac:dyDescent="0.2">
      <c r="P5405"/>
    </row>
    <row r="5406" spans="16:16" x14ac:dyDescent="0.2">
      <c r="P5406"/>
    </row>
    <row r="5407" spans="16:16" x14ac:dyDescent="0.2">
      <c r="P5407"/>
    </row>
    <row r="5408" spans="16:16" x14ac:dyDescent="0.2">
      <c r="P5408"/>
    </row>
    <row r="5409" spans="16:16" x14ac:dyDescent="0.2">
      <c r="P5409"/>
    </row>
    <row r="5410" spans="16:16" x14ac:dyDescent="0.2">
      <c r="P5410"/>
    </row>
    <row r="5411" spans="16:16" x14ac:dyDescent="0.2">
      <c r="P5411"/>
    </row>
    <row r="5412" spans="16:16" x14ac:dyDescent="0.2">
      <c r="P5412"/>
    </row>
    <row r="5413" spans="16:16" x14ac:dyDescent="0.2">
      <c r="P5413"/>
    </row>
    <row r="5414" spans="16:16" x14ac:dyDescent="0.2">
      <c r="P5414"/>
    </row>
    <row r="5415" spans="16:16" x14ac:dyDescent="0.2">
      <c r="P5415"/>
    </row>
    <row r="5416" spans="16:16" x14ac:dyDescent="0.2">
      <c r="P5416"/>
    </row>
    <row r="5417" spans="16:16" x14ac:dyDescent="0.2">
      <c r="P5417"/>
    </row>
    <row r="5418" spans="16:16" x14ac:dyDescent="0.2">
      <c r="P5418"/>
    </row>
    <row r="5419" spans="16:16" x14ac:dyDescent="0.2">
      <c r="P5419"/>
    </row>
    <row r="5420" spans="16:16" x14ac:dyDescent="0.2">
      <c r="P5420"/>
    </row>
    <row r="5421" spans="16:16" x14ac:dyDescent="0.2">
      <c r="P5421"/>
    </row>
    <row r="5422" spans="16:16" x14ac:dyDescent="0.2">
      <c r="P5422"/>
    </row>
    <row r="5423" spans="16:16" x14ac:dyDescent="0.2">
      <c r="P5423"/>
    </row>
    <row r="5424" spans="16:16" x14ac:dyDescent="0.2">
      <c r="P5424"/>
    </row>
    <row r="5425" spans="16:16" x14ac:dyDescent="0.2">
      <c r="P5425"/>
    </row>
    <row r="5426" spans="16:16" x14ac:dyDescent="0.2">
      <c r="P5426"/>
    </row>
    <row r="5427" spans="16:16" x14ac:dyDescent="0.2">
      <c r="P5427"/>
    </row>
    <row r="5428" spans="16:16" x14ac:dyDescent="0.2">
      <c r="P5428"/>
    </row>
    <row r="5429" spans="16:16" x14ac:dyDescent="0.2">
      <c r="P5429"/>
    </row>
    <row r="5430" spans="16:16" x14ac:dyDescent="0.2">
      <c r="P5430"/>
    </row>
    <row r="5431" spans="16:16" x14ac:dyDescent="0.2">
      <c r="P5431"/>
    </row>
    <row r="5432" spans="16:16" x14ac:dyDescent="0.2">
      <c r="P5432"/>
    </row>
    <row r="5433" spans="16:16" x14ac:dyDescent="0.2">
      <c r="P5433"/>
    </row>
    <row r="5434" spans="16:16" x14ac:dyDescent="0.2">
      <c r="P5434"/>
    </row>
    <row r="5435" spans="16:16" x14ac:dyDescent="0.2">
      <c r="P5435"/>
    </row>
    <row r="5436" spans="16:16" x14ac:dyDescent="0.2">
      <c r="P5436"/>
    </row>
    <row r="5437" spans="16:16" x14ac:dyDescent="0.2">
      <c r="P5437"/>
    </row>
    <row r="5438" spans="16:16" x14ac:dyDescent="0.2">
      <c r="P5438"/>
    </row>
    <row r="5439" spans="16:16" x14ac:dyDescent="0.2">
      <c r="P5439"/>
    </row>
    <row r="5440" spans="16:16" x14ac:dyDescent="0.2">
      <c r="P5440"/>
    </row>
    <row r="5441" spans="16:16" x14ac:dyDescent="0.2">
      <c r="P5441"/>
    </row>
    <row r="5442" spans="16:16" x14ac:dyDescent="0.2">
      <c r="P5442"/>
    </row>
    <row r="5443" spans="16:16" x14ac:dyDescent="0.2">
      <c r="P5443"/>
    </row>
    <row r="5444" spans="16:16" x14ac:dyDescent="0.2">
      <c r="P5444"/>
    </row>
    <row r="5445" spans="16:16" x14ac:dyDescent="0.2">
      <c r="P5445"/>
    </row>
    <row r="5446" spans="16:16" x14ac:dyDescent="0.2">
      <c r="P5446"/>
    </row>
    <row r="5447" spans="16:16" x14ac:dyDescent="0.2">
      <c r="P5447"/>
    </row>
    <row r="5448" spans="16:16" x14ac:dyDescent="0.2">
      <c r="P5448"/>
    </row>
    <row r="5449" spans="16:16" x14ac:dyDescent="0.2">
      <c r="P5449"/>
    </row>
    <row r="5450" spans="16:16" x14ac:dyDescent="0.2">
      <c r="P5450"/>
    </row>
    <row r="5451" spans="16:16" x14ac:dyDescent="0.2">
      <c r="P5451"/>
    </row>
    <row r="5452" spans="16:16" x14ac:dyDescent="0.2">
      <c r="P5452"/>
    </row>
    <row r="5453" spans="16:16" x14ac:dyDescent="0.2">
      <c r="P5453"/>
    </row>
    <row r="5454" spans="16:16" x14ac:dyDescent="0.2">
      <c r="P5454"/>
    </row>
    <row r="5455" spans="16:16" x14ac:dyDescent="0.2">
      <c r="P5455"/>
    </row>
    <row r="5456" spans="16:16" x14ac:dyDescent="0.2">
      <c r="P5456"/>
    </row>
    <row r="5457" spans="16:16" x14ac:dyDescent="0.2">
      <c r="P5457"/>
    </row>
    <row r="5458" spans="16:16" x14ac:dyDescent="0.2">
      <c r="P5458"/>
    </row>
    <row r="5459" spans="16:16" x14ac:dyDescent="0.2">
      <c r="P5459"/>
    </row>
    <row r="5460" spans="16:16" x14ac:dyDescent="0.2">
      <c r="P5460"/>
    </row>
    <row r="5461" spans="16:16" x14ac:dyDescent="0.2">
      <c r="P5461"/>
    </row>
    <row r="5462" spans="16:16" x14ac:dyDescent="0.2">
      <c r="P5462"/>
    </row>
    <row r="5463" spans="16:16" x14ac:dyDescent="0.2">
      <c r="P5463"/>
    </row>
    <row r="5464" spans="16:16" x14ac:dyDescent="0.2">
      <c r="P5464"/>
    </row>
    <row r="5465" spans="16:16" x14ac:dyDescent="0.2">
      <c r="P5465"/>
    </row>
    <row r="5466" spans="16:16" x14ac:dyDescent="0.2">
      <c r="P5466"/>
    </row>
    <row r="5467" spans="16:16" x14ac:dyDescent="0.2">
      <c r="P5467"/>
    </row>
    <row r="5468" spans="16:16" x14ac:dyDescent="0.2">
      <c r="P5468"/>
    </row>
    <row r="5469" spans="16:16" x14ac:dyDescent="0.2">
      <c r="P5469"/>
    </row>
    <row r="5470" spans="16:16" x14ac:dyDescent="0.2">
      <c r="P5470"/>
    </row>
    <row r="5471" spans="16:16" x14ac:dyDescent="0.2">
      <c r="P5471"/>
    </row>
    <row r="5472" spans="16:16" x14ac:dyDescent="0.2">
      <c r="P5472"/>
    </row>
    <row r="5473" spans="16:16" x14ac:dyDescent="0.2">
      <c r="P5473"/>
    </row>
    <row r="5474" spans="16:16" x14ac:dyDescent="0.2">
      <c r="P5474"/>
    </row>
    <row r="5475" spans="16:16" x14ac:dyDescent="0.2">
      <c r="P5475"/>
    </row>
    <row r="5476" spans="16:16" x14ac:dyDescent="0.2">
      <c r="P5476"/>
    </row>
    <row r="5477" spans="16:16" x14ac:dyDescent="0.2">
      <c r="P5477"/>
    </row>
    <row r="5478" spans="16:16" x14ac:dyDescent="0.2">
      <c r="P5478"/>
    </row>
    <row r="5479" spans="16:16" x14ac:dyDescent="0.2">
      <c r="P5479"/>
    </row>
    <row r="5480" spans="16:16" x14ac:dyDescent="0.2">
      <c r="P5480"/>
    </row>
    <row r="5481" spans="16:16" x14ac:dyDescent="0.2">
      <c r="P5481"/>
    </row>
    <row r="5482" spans="16:16" x14ac:dyDescent="0.2">
      <c r="P5482"/>
    </row>
    <row r="5483" spans="16:16" x14ac:dyDescent="0.2">
      <c r="P5483"/>
    </row>
    <row r="5484" spans="16:16" x14ac:dyDescent="0.2">
      <c r="P5484"/>
    </row>
    <row r="5485" spans="16:16" x14ac:dyDescent="0.2">
      <c r="P5485"/>
    </row>
    <row r="5486" spans="16:16" x14ac:dyDescent="0.2">
      <c r="P5486"/>
    </row>
    <row r="5487" spans="16:16" x14ac:dyDescent="0.2">
      <c r="P5487"/>
    </row>
    <row r="5488" spans="16:16" x14ac:dyDescent="0.2">
      <c r="P5488"/>
    </row>
    <row r="5489" spans="16:16" x14ac:dyDescent="0.2">
      <c r="P5489"/>
    </row>
    <row r="5490" spans="16:16" x14ac:dyDescent="0.2">
      <c r="P5490"/>
    </row>
    <row r="5491" spans="16:16" x14ac:dyDescent="0.2">
      <c r="P5491"/>
    </row>
    <row r="5492" spans="16:16" x14ac:dyDescent="0.2">
      <c r="P5492"/>
    </row>
    <row r="5493" spans="16:16" x14ac:dyDescent="0.2">
      <c r="P5493"/>
    </row>
    <row r="5494" spans="16:16" x14ac:dyDescent="0.2">
      <c r="P5494"/>
    </row>
    <row r="5495" spans="16:16" x14ac:dyDescent="0.2">
      <c r="P5495"/>
    </row>
    <row r="5496" spans="16:16" x14ac:dyDescent="0.2">
      <c r="P5496"/>
    </row>
    <row r="5497" spans="16:16" x14ac:dyDescent="0.2">
      <c r="P5497"/>
    </row>
    <row r="5498" spans="16:16" x14ac:dyDescent="0.2">
      <c r="P5498"/>
    </row>
    <row r="5499" spans="16:16" x14ac:dyDescent="0.2">
      <c r="P5499"/>
    </row>
    <row r="5500" spans="16:16" x14ac:dyDescent="0.2">
      <c r="P5500"/>
    </row>
    <row r="5501" spans="16:16" x14ac:dyDescent="0.2">
      <c r="P5501"/>
    </row>
    <row r="5502" spans="16:16" x14ac:dyDescent="0.2">
      <c r="P5502"/>
    </row>
    <row r="5503" spans="16:16" x14ac:dyDescent="0.2">
      <c r="P5503"/>
    </row>
    <row r="5504" spans="16:16" x14ac:dyDescent="0.2">
      <c r="P5504"/>
    </row>
    <row r="5505" spans="16:16" x14ac:dyDescent="0.2">
      <c r="P5505"/>
    </row>
    <row r="5506" spans="16:16" x14ac:dyDescent="0.2">
      <c r="P5506"/>
    </row>
    <row r="5507" spans="16:16" x14ac:dyDescent="0.2">
      <c r="P5507"/>
    </row>
    <row r="5508" spans="16:16" x14ac:dyDescent="0.2">
      <c r="P5508"/>
    </row>
    <row r="5509" spans="16:16" x14ac:dyDescent="0.2">
      <c r="P5509"/>
    </row>
    <row r="5510" spans="16:16" x14ac:dyDescent="0.2">
      <c r="P5510"/>
    </row>
    <row r="5511" spans="16:16" x14ac:dyDescent="0.2">
      <c r="P5511"/>
    </row>
    <row r="5512" spans="16:16" x14ac:dyDescent="0.2">
      <c r="P5512"/>
    </row>
    <row r="5513" spans="16:16" x14ac:dyDescent="0.2">
      <c r="P5513"/>
    </row>
    <row r="5514" spans="16:16" x14ac:dyDescent="0.2">
      <c r="P5514"/>
    </row>
    <row r="5515" spans="16:16" x14ac:dyDescent="0.2">
      <c r="P5515"/>
    </row>
    <row r="5516" spans="16:16" x14ac:dyDescent="0.2">
      <c r="P5516"/>
    </row>
    <row r="5517" spans="16:16" x14ac:dyDescent="0.2">
      <c r="P5517"/>
    </row>
    <row r="5518" spans="16:16" x14ac:dyDescent="0.2">
      <c r="P5518"/>
    </row>
    <row r="5519" spans="16:16" x14ac:dyDescent="0.2">
      <c r="P5519"/>
    </row>
    <row r="5520" spans="16:16" x14ac:dyDescent="0.2">
      <c r="P5520"/>
    </row>
    <row r="5521" spans="16:16" x14ac:dyDescent="0.2">
      <c r="P5521"/>
    </row>
    <row r="5522" spans="16:16" x14ac:dyDescent="0.2">
      <c r="P5522"/>
    </row>
    <row r="5523" spans="16:16" x14ac:dyDescent="0.2">
      <c r="P5523"/>
    </row>
    <row r="5524" spans="16:16" x14ac:dyDescent="0.2">
      <c r="P5524"/>
    </row>
    <row r="5525" spans="16:16" x14ac:dyDescent="0.2">
      <c r="P5525"/>
    </row>
    <row r="5526" spans="16:16" x14ac:dyDescent="0.2">
      <c r="P5526"/>
    </row>
    <row r="5527" spans="16:16" x14ac:dyDescent="0.2">
      <c r="P5527"/>
    </row>
    <row r="5528" spans="16:16" x14ac:dyDescent="0.2">
      <c r="P5528"/>
    </row>
    <row r="5529" spans="16:16" x14ac:dyDescent="0.2">
      <c r="P5529"/>
    </row>
    <row r="5530" spans="16:16" x14ac:dyDescent="0.2">
      <c r="P5530"/>
    </row>
    <row r="5531" spans="16:16" x14ac:dyDescent="0.2">
      <c r="P5531"/>
    </row>
    <row r="5532" spans="16:16" x14ac:dyDescent="0.2">
      <c r="P5532"/>
    </row>
    <row r="5533" spans="16:16" x14ac:dyDescent="0.2">
      <c r="P5533"/>
    </row>
    <row r="5534" spans="16:16" x14ac:dyDescent="0.2">
      <c r="P5534"/>
    </row>
    <row r="5535" spans="16:16" x14ac:dyDescent="0.2">
      <c r="P5535"/>
    </row>
    <row r="5536" spans="16:16" x14ac:dyDescent="0.2">
      <c r="P5536"/>
    </row>
    <row r="5537" spans="16:16" x14ac:dyDescent="0.2">
      <c r="P5537"/>
    </row>
    <row r="5538" spans="16:16" x14ac:dyDescent="0.2">
      <c r="P5538"/>
    </row>
    <row r="5539" spans="16:16" x14ac:dyDescent="0.2">
      <c r="P5539"/>
    </row>
    <row r="5540" spans="16:16" x14ac:dyDescent="0.2">
      <c r="P5540"/>
    </row>
    <row r="5541" spans="16:16" x14ac:dyDescent="0.2">
      <c r="P5541"/>
    </row>
    <row r="5542" spans="16:16" x14ac:dyDescent="0.2">
      <c r="P5542"/>
    </row>
    <row r="5543" spans="16:16" x14ac:dyDescent="0.2">
      <c r="P5543"/>
    </row>
    <row r="5544" spans="16:16" x14ac:dyDescent="0.2">
      <c r="P5544"/>
    </row>
    <row r="5545" spans="16:16" x14ac:dyDescent="0.2">
      <c r="P5545"/>
    </row>
    <row r="5546" spans="16:16" x14ac:dyDescent="0.2">
      <c r="P5546"/>
    </row>
    <row r="5547" spans="16:16" x14ac:dyDescent="0.2">
      <c r="P5547"/>
    </row>
    <row r="5548" spans="16:16" x14ac:dyDescent="0.2">
      <c r="P5548"/>
    </row>
    <row r="5549" spans="16:16" x14ac:dyDescent="0.2">
      <c r="P5549"/>
    </row>
    <row r="5550" spans="16:16" x14ac:dyDescent="0.2">
      <c r="P5550"/>
    </row>
    <row r="5551" spans="16:16" x14ac:dyDescent="0.2">
      <c r="P5551"/>
    </row>
    <row r="5552" spans="16:16" x14ac:dyDescent="0.2">
      <c r="P5552"/>
    </row>
    <row r="5553" spans="16:16" x14ac:dyDescent="0.2">
      <c r="P5553"/>
    </row>
    <row r="5554" spans="16:16" x14ac:dyDescent="0.2">
      <c r="P5554"/>
    </row>
    <row r="5555" spans="16:16" x14ac:dyDescent="0.2">
      <c r="P5555"/>
    </row>
    <row r="5556" spans="16:16" x14ac:dyDescent="0.2">
      <c r="P5556"/>
    </row>
    <row r="5557" spans="16:16" x14ac:dyDescent="0.2">
      <c r="P5557"/>
    </row>
    <row r="5558" spans="16:16" x14ac:dyDescent="0.2">
      <c r="P5558"/>
    </row>
    <row r="5559" spans="16:16" x14ac:dyDescent="0.2">
      <c r="P5559"/>
    </row>
    <row r="5560" spans="16:16" x14ac:dyDescent="0.2">
      <c r="P5560"/>
    </row>
    <row r="5561" spans="16:16" x14ac:dyDescent="0.2">
      <c r="P5561"/>
    </row>
    <row r="5562" spans="16:16" x14ac:dyDescent="0.2">
      <c r="P5562"/>
    </row>
    <row r="5563" spans="16:16" x14ac:dyDescent="0.2">
      <c r="P5563"/>
    </row>
    <row r="5564" spans="16:16" x14ac:dyDescent="0.2">
      <c r="P5564"/>
    </row>
    <row r="5565" spans="16:16" x14ac:dyDescent="0.2">
      <c r="P5565"/>
    </row>
    <row r="5566" spans="16:16" x14ac:dyDescent="0.2">
      <c r="P5566"/>
    </row>
    <row r="5567" spans="16:16" x14ac:dyDescent="0.2">
      <c r="P5567"/>
    </row>
    <row r="5568" spans="16:16" x14ac:dyDescent="0.2">
      <c r="P5568"/>
    </row>
    <row r="5569" spans="16:16" x14ac:dyDescent="0.2">
      <c r="P5569"/>
    </row>
    <row r="5570" spans="16:16" x14ac:dyDescent="0.2">
      <c r="P5570"/>
    </row>
    <row r="5571" spans="16:16" x14ac:dyDescent="0.2">
      <c r="P5571"/>
    </row>
    <row r="5572" spans="16:16" x14ac:dyDescent="0.2">
      <c r="P5572"/>
    </row>
    <row r="5573" spans="16:16" x14ac:dyDescent="0.2">
      <c r="P5573"/>
    </row>
    <row r="5574" spans="16:16" x14ac:dyDescent="0.2">
      <c r="P5574"/>
    </row>
    <row r="5575" spans="16:16" x14ac:dyDescent="0.2">
      <c r="P5575"/>
    </row>
    <row r="5576" spans="16:16" x14ac:dyDescent="0.2">
      <c r="P5576"/>
    </row>
    <row r="5577" spans="16:16" x14ac:dyDescent="0.2">
      <c r="P5577"/>
    </row>
    <row r="5578" spans="16:16" x14ac:dyDescent="0.2">
      <c r="P5578"/>
    </row>
    <row r="5579" spans="16:16" x14ac:dyDescent="0.2">
      <c r="P5579"/>
    </row>
    <row r="5580" spans="16:16" x14ac:dyDescent="0.2">
      <c r="P5580"/>
    </row>
    <row r="5581" spans="16:16" x14ac:dyDescent="0.2">
      <c r="P5581"/>
    </row>
    <row r="5582" spans="16:16" x14ac:dyDescent="0.2">
      <c r="P5582"/>
    </row>
    <row r="5583" spans="16:16" x14ac:dyDescent="0.2">
      <c r="P5583"/>
    </row>
    <row r="5584" spans="16:16" x14ac:dyDescent="0.2">
      <c r="P5584"/>
    </row>
    <row r="5585" spans="16:16" x14ac:dyDescent="0.2">
      <c r="P5585"/>
    </row>
    <row r="5586" spans="16:16" x14ac:dyDescent="0.2">
      <c r="P5586"/>
    </row>
    <row r="5587" spans="16:16" x14ac:dyDescent="0.2">
      <c r="P5587"/>
    </row>
    <row r="5588" spans="16:16" x14ac:dyDescent="0.2">
      <c r="P5588"/>
    </row>
    <row r="5589" spans="16:16" x14ac:dyDescent="0.2">
      <c r="P5589"/>
    </row>
    <row r="5590" spans="16:16" x14ac:dyDescent="0.2">
      <c r="P5590"/>
    </row>
    <row r="5591" spans="16:16" x14ac:dyDescent="0.2">
      <c r="P5591"/>
    </row>
    <row r="5592" spans="16:16" x14ac:dyDescent="0.2">
      <c r="P5592"/>
    </row>
    <row r="5593" spans="16:16" x14ac:dyDescent="0.2">
      <c r="P5593"/>
    </row>
    <row r="5594" spans="16:16" x14ac:dyDescent="0.2">
      <c r="P5594"/>
    </row>
    <row r="5595" spans="16:16" x14ac:dyDescent="0.2">
      <c r="P5595"/>
    </row>
    <row r="5596" spans="16:16" x14ac:dyDescent="0.2">
      <c r="P5596"/>
    </row>
    <row r="5597" spans="16:16" x14ac:dyDescent="0.2">
      <c r="P5597"/>
    </row>
    <row r="5598" spans="16:16" x14ac:dyDescent="0.2">
      <c r="P5598"/>
    </row>
    <row r="5599" spans="16:16" x14ac:dyDescent="0.2">
      <c r="P5599"/>
    </row>
    <row r="5600" spans="16:16" x14ac:dyDescent="0.2">
      <c r="P5600"/>
    </row>
    <row r="5601" spans="16:16" x14ac:dyDescent="0.2">
      <c r="P5601"/>
    </row>
    <row r="5602" spans="16:16" x14ac:dyDescent="0.2">
      <c r="P5602"/>
    </row>
    <row r="5603" spans="16:16" x14ac:dyDescent="0.2">
      <c r="P5603"/>
    </row>
    <row r="5604" spans="16:16" x14ac:dyDescent="0.2">
      <c r="P5604"/>
    </row>
    <row r="5605" spans="16:16" x14ac:dyDescent="0.2">
      <c r="P5605"/>
    </row>
    <row r="5606" spans="16:16" x14ac:dyDescent="0.2">
      <c r="P5606"/>
    </row>
    <row r="5607" spans="16:16" x14ac:dyDescent="0.2">
      <c r="P5607"/>
    </row>
    <row r="5608" spans="16:16" x14ac:dyDescent="0.2">
      <c r="P5608"/>
    </row>
    <row r="5609" spans="16:16" x14ac:dyDescent="0.2">
      <c r="P5609"/>
    </row>
    <row r="5610" spans="16:16" x14ac:dyDescent="0.2">
      <c r="P5610"/>
    </row>
    <row r="5611" spans="16:16" x14ac:dyDescent="0.2">
      <c r="P5611"/>
    </row>
    <row r="5612" spans="16:16" x14ac:dyDescent="0.2">
      <c r="P5612"/>
    </row>
    <row r="5613" spans="16:16" x14ac:dyDescent="0.2">
      <c r="P5613"/>
    </row>
    <row r="5614" spans="16:16" x14ac:dyDescent="0.2">
      <c r="P5614"/>
    </row>
    <row r="5615" spans="16:16" x14ac:dyDescent="0.2">
      <c r="P5615"/>
    </row>
    <row r="5616" spans="16:16" x14ac:dyDescent="0.2">
      <c r="P5616"/>
    </row>
    <row r="5617" spans="16:16" x14ac:dyDescent="0.2">
      <c r="P5617"/>
    </row>
    <row r="5618" spans="16:16" x14ac:dyDescent="0.2">
      <c r="P5618"/>
    </row>
    <row r="5619" spans="16:16" x14ac:dyDescent="0.2">
      <c r="P5619"/>
    </row>
    <row r="5620" spans="16:16" x14ac:dyDescent="0.2">
      <c r="P5620"/>
    </row>
    <row r="5621" spans="16:16" x14ac:dyDescent="0.2">
      <c r="P5621"/>
    </row>
    <row r="5622" spans="16:16" x14ac:dyDescent="0.2">
      <c r="P5622"/>
    </row>
    <row r="5623" spans="16:16" x14ac:dyDescent="0.2">
      <c r="P5623"/>
    </row>
    <row r="5624" spans="16:16" x14ac:dyDescent="0.2">
      <c r="P5624"/>
    </row>
    <row r="5625" spans="16:16" x14ac:dyDescent="0.2">
      <c r="P5625"/>
    </row>
    <row r="5626" spans="16:16" x14ac:dyDescent="0.2">
      <c r="P5626"/>
    </row>
    <row r="5627" spans="16:16" x14ac:dyDescent="0.2">
      <c r="P5627"/>
    </row>
    <row r="5628" spans="16:16" x14ac:dyDescent="0.2">
      <c r="P5628"/>
    </row>
    <row r="5629" spans="16:16" x14ac:dyDescent="0.2">
      <c r="P5629"/>
    </row>
    <row r="5630" spans="16:16" x14ac:dyDescent="0.2">
      <c r="P5630"/>
    </row>
    <row r="5631" spans="16:16" x14ac:dyDescent="0.2">
      <c r="P5631"/>
    </row>
    <row r="5632" spans="16:16" x14ac:dyDescent="0.2">
      <c r="P5632"/>
    </row>
    <row r="5633" spans="16:16" x14ac:dyDescent="0.2">
      <c r="P5633"/>
    </row>
    <row r="5634" spans="16:16" x14ac:dyDescent="0.2">
      <c r="P5634"/>
    </row>
    <row r="5635" spans="16:16" x14ac:dyDescent="0.2">
      <c r="P5635"/>
    </row>
    <row r="5636" spans="16:16" x14ac:dyDescent="0.2">
      <c r="P5636"/>
    </row>
    <row r="5637" spans="16:16" x14ac:dyDescent="0.2">
      <c r="P5637"/>
    </row>
    <row r="5638" spans="16:16" x14ac:dyDescent="0.2">
      <c r="P5638"/>
    </row>
    <row r="5639" spans="16:16" x14ac:dyDescent="0.2">
      <c r="P5639"/>
    </row>
    <row r="5640" spans="16:16" x14ac:dyDescent="0.2">
      <c r="P5640"/>
    </row>
    <row r="5641" spans="16:16" x14ac:dyDescent="0.2">
      <c r="P5641"/>
    </row>
    <row r="5642" spans="16:16" x14ac:dyDescent="0.2">
      <c r="P5642"/>
    </row>
    <row r="5643" spans="16:16" x14ac:dyDescent="0.2">
      <c r="P5643"/>
    </row>
    <row r="5644" spans="16:16" x14ac:dyDescent="0.2">
      <c r="P5644"/>
    </row>
    <row r="5645" spans="16:16" x14ac:dyDescent="0.2">
      <c r="P5645"/>
    </row>
    <row r="5646" spans="16:16" x14ac:dyDescent="0.2">
      <c r="P5646"/>
    </row>
    <row r="5647" spans="16:16" x14ac:dyDescent="0.2">
      <c r="P5647"/>
    </row>
    <row r="5648" spans="16:16" x14ac:dyDescent="0.2">
      <c r="P5648"/>
    </row>
    <row r="5649" spans="16:16" x14ac:dyDescent="0.2">
      <c r="P5649"/>
    </row>
    <row r="5650" spans="16:16" x14ac:dyDescent="0.2">
      <c r="P5650"/>
    </row>
    <row r="5651" spans="16:16" x14ac:dyDescent="0.2">
      <c r="P5651"/>
    </row>
    <row r="5652" spans="16:16" x14ac:dyDescent="0.2">
      <c r="P5652"/>
    </row>
    <row r="5653" spans="16:16" x14ac:dyDescent="0.2">
      <c r="P5653"/>
    </row>
    <row r="5654" spans="16:16" x14ac:dyDescent="0.2">
      <c r="P5654"/>
    </row>
    <row r="5655" spans="16:16" x14ac:dyDescent="0.2">
      <c r="P5655"/>
    </row>
    <row r="5656" spans="16:16" x14ac:dyDescent="0.2">
      <c r="P5656"/>
    </row>
    <row r="5657" spans="16:16" x14ac:dyDescent="0.2">
      <c r="P5657"/>
    </row>
    <row r="5658" spans="16:16" x14ac:dyDescent="0.2">
      <c r="P5658"/>
    </row>
    <row r="5659" spans="16:16" x14ac:dyDescent="0.2">
      <c r="P5659"/>
    </row>
    <row r="5660" spans="16:16" x14ac:dyDescent="0.2">
      <c r="P5660"/>
    </row>
    <row r="5661" spans="16:16" x14ac:dyDescent="0.2">
      <c r="P5661"/>
    </row>
    <row r="5662" spans="16:16" x14ac:dyDescent="0.2">
      <c r="P5662"/>
    </row>
    <row r="5663" spans="16:16" x14ac:dyDescent="0.2">
      <c r="P5663"/>
    </row>
    <row r="5664" spans="16:16" x14ac:dyDescent="0.2">
      <c r="P5664"/>
    </row>
    <row r="5665" spans="16:16" x14ac:dyDescent="0.2">
      <c r="P5665"/>
    </row>
    <row r="5666" spans="16:16" x14ac:dyDescent="0.2">
      <c r="P5666"/>
    </row>
    <row r="5667" spans="16:16" x14ac:dyDescent="0.2">
      <c r="P5667"/>
    </row>
    <row r="5668" spans="16:16" x14ac:dyDescent="0.2">
      <c r="P5668"/>
    </row>
    <row r="5669" spans="16:16" x14ac:dyDescent="0.2">
      <c r="P5669"/>
    </row>
    <row r="5670" spans="16:16" x14ac:dyDescent="0.2">
      <c r="P5670"/>
    </row>
    <row r="5671" spans="16:16" x14ac:dyDescent="0.2">
      <c r="P5671"/>
    </row>
    <row r="5672" spans="16:16" x14ac:dyDescent="0.2">
      <c r="P5672"/>
    </row>
    <row r="5673" spans="16:16" x14ac:dyDescent="0.2">
      <c r="P5673"/>
    </row>
    <row r="5674" spans="16:16" x14ac:dyDescent="0.2">
      <c r="P5674"/>
    </row>
    <row r="5675" spans="16:16" x14ac:dyDescent="0.2">
      <c r="P5675"/>
    </row>
    <row r="5676" spans="16:16" x14ac:dyDescent="0.2">
      <c r="P5676"/>
    </row>
    <row r="5677" spans="16:16" x14ac:dyDescent="0.2">
      <c r="P5677"/>
    </row>
    <row r="5678" spans="16:16" x14ac:dyDescent="0.2">
      <c r="P5678"/>
    </row>
    <row r="5679" spans="16:16" x14ac:dyDescent="0.2">
      <c r="P5679"/>
    </row>
    <row r="5680" spans="16:16" x14ac:dyDescent="0.2">
      <c r="P5680"/>
    </row>
    <row r="5681" spans="16:16" x14ac:dyDescent="0.2">
      <c r="P5681"/>
    </row>
    <row r="5682" spans="16:16" x14ac:dyDescent="0.2">
      <c r="P5682"/>
    </row>
    <row r="5683" spans="16:16" x14ac:dyDescent="0.2">
      <c r="P5683"/>
    </row>
    <row r="5684" spans="16:16" x14ac:dyDescent="0.2">
      <c r="P5684"/>
    </row>
    <row r="5685" spans="16:16" x14ac:dyDescent="0.2">
      <c r="P5685"/>
    </row>
    <row r="5686" spans="16:16" x14ac:dyDescent="0.2">
      <c r="P5686"/>
    </row>
    <row r="5687" spans="16:16" x14ac:dyDescent="0.2">
      <c r="P5687"/>
    </row>
    <row r="5688" spans="16:16" x14ac:dyDescent="0.2">
      <c r="P5688"/>
    </row>
    <row r="5689" spans="16:16" x14ac:dyDescent="0.2">
      <c r="P5689"/>
    </row>
    <row r="5690" spans="16:16" x14ac:dyDescent="0.2">
      <c r="P5690"/>
    </row>
    <row r="5691" spans="16:16" x14ac:dyDescent="0.2">
      <c r="P5691"/>
    </row>
    <row r="5692" spans="16:16" x14ac:dyDescent="0.2">
      <c r="P5692"/>
    </row>
    <row r="5693" spans="16:16" x14ac:dyDescent="0.2">
      <c r="P5693"/>
    </row>
    <row r="5694" spans="16:16" x14ac:dyDescent="0.2">
      <c r="P5694"/>
    </row>
    <row r="5695" spans="16:16" x14ac:dyDescent="0.2">
      <c r="P5695"/>
    </row>
    <row r="5696" spans="16:16" x14ac:dyDescent="0.2">
      <c r="P5696"/>
    </row>
    <row r="5697" spans="16:16" x14ac:dyDescent="0.2">
      <c r="P5697"/>
    </row>
    <row r="5698" spans="16:16" x14ac:dyDescent="0.2">
      <c r="P5698"/>
    </row>
    <row r="5699" spans="16:16" x14ac:dyDescent="0.2">
      <c r="P5699"/>
    </row>
    <row r="5700" spans="16:16" x14ac:dyDescent="0.2">
      <c r="P5700"/>
    </row>
    <row r="5701" spans="16:16" x14ac:dyDescent="0.2">
      <c r="P5701"/>
    </row>
    <row r="5702" spans="16:16" x14ac:dyDescent="0.2">
      <c r="P5702"/>
    </row>
    <row r="5703" spans="16:16" x14ac:dyDescent="0.2">
      <c r="P5703"/>
    </row>
    <row r="5704" spans="16:16" x14ac:dyDescent="0.2">
      <c r="P5704"/>
    </row>
    <row r="5705" spans="16:16" x14ac:dyDescent="0.2">
      <c r="P5705"/>
    </row>
    <row r="5706" spans="16:16" x14ac:dyDescent="0.2">
      <c r="P5706"/>
    </row>
    <row r="5707" spans="16:16" x14ac:dyDescent="0.2">
      <c r="P5707"/>
    </row>
    <row r="5708" spans="16:16" x14ac:dyDescent="0.2">
      <c r="P5708"/>
    </row>
    <row r="5709" spans="16:16" x14ac:dyDescent="0.2">
      <c r="P5709"/>
    </row>
    <row r="5710" spans="16:16" x14ac:dyDescent="0.2">
      <c r="P5710"/>
    </row>
    <row r="5711" spans="16:16" x14ac:dyDescent="0.2">
      <c r="P5711"/>
    </row>
    <row r="5712" spans="16:16" x14ac:dyDescent="0.2">
      <c r="P5712"/>
    </row>
    <row r="5713" spans="16:16" x14ac:dyDescent="0.2">
      <c r="P5713"/>
    </row>
    <row r="5714" spans="16:16" x14ac:dyDescent="0.2">
      <c r="P5714"/>
    </row>
    <row r="5715" spans="16:16" x14ac:dyDescent="0.2">
      <c r="P5715"/>
    </row>
    <row r="5716" spans="16:16" x14ac:dyDescent="0.2">
      <c r="P5716"/>
    </row>
    <row r="5717" spans="16:16" x14ac:dyDescent="0.2">
      <c r="P5717"/>
    </row>
    <row r="5718" spans="16:16" x14ac:dyDescent="0.2">
      <c r="P5718"/>
    </row>
    <row r="5719" spans="16:16" x14ac:dyDescent="0.2">
      <c r="P5719"/>
    </row>
    <row r="5720" spans="16:16" x14ac:dyDescent="0.2">
      <c r="P5720"/>
    </row>
    <row r="5721" spans="16:16" x14ac:dyDescent="0.2">
      <c r="P5721"/>
    </row>
    <row r="5722" spans="16:16" x14ac:dyDescent="0.2">
      <c r="P5722"/>
    </row>
    <row r="5723" spans="16:16" x14ac:dyDescent="0.2">
      <c r="P5723"/>
    </row>
    <row r="5724" spans="16:16" x14ac:dyDescent="0.2">
      <c r="P5724"/>
    </row>
    <row r="5725" spans="16:16" x14ac:dyDescent="0.2">
      <c r="P5725"/>
    </row>
    <row r="5726" spans="16:16" x14ac:dyDescent="0.2">
      <c r="P5726"/>
    </row>
    <row r="5727" spans="16:16" x14ac:dyDescent="0.2">
      <c r="P5727"/>
    </row>
    <row r="5728" spans="16:16" x14ac:dyDescent="0.2">
      <c r="P5728"/>
    </row>
    <row r="5729" spans="16:16" x14ac:dyDescent="0.2">
      <c r="P5729"/>
    </row>
    <row r="5730" spans="16:16" x14ac:dyDescent="0.2">
      <c r="P5730"/>
    </row>
    <row r="5731" spans="16:16" x14ac:dyDescent="0.2">
      <c r="P5731"/>
    </row>
  </sheetData>
  <mergeCells count="1">
    <mergeCell ref="C122:D122"/>
  </mergeCells>
  <phoneticPr fontId="4" type="noConversion"/>
  <printOptions horizontalCentered="1" gridLines="1"/>
  <pageMargins left="0" right="0" top="0" bottom="0" header="0" footer="0"/>
  <pageSetup scale="77" fitToHeight="0" orientation="landscape" r:id="rId1"/>
  <headerFooter>
    <oddFooter>&amp;LDonna Cassell&amp;CPage &amp;P&amp;R07/01/2011</oddFooter>
  </headerFooter>
  <rowBreaks count="2" manualBreakCount="2">
    <brk id="56" max="15" man="1"/>
    <brk id="107" max="15" man="1"/>
  </rowBreaks>
  <colBreaks count="1" manualBreakCount="1">
    <brk id="15" max="122" man="1"/>
  </colBreaks>
  <ignoredErrors>
    <ignoredError sqref="P117:P118 P12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731"/>
  <sheetViews>
    <sheetView zoomScaleNormal="100" workbookViewId="0">
      <pane xSplit="3" topLeftCell="D1" activePane="topRight" state="frozen"/>
      <selection pane="topRight" activeCell="I94" sqref="I94"/>
    </sheetView>
  </sheetViews>
  <sheetFormatPr defaultRowHeight="12.75" x14ac:dyDescent="0.2"/>
  <cols>
    <col min="1" max="1" width="4" customWidth="1"/>
    <col min="2" max="2" width="48.42578125" customWidth="1"/>
    <col min="3" max="3" width="13.42578125" customWidth="1"/>
    <col min="4" max="4" width="11.42578125" customWidth="1"/>
    <col min="5" max="5" width="8.5703125" customWidth="1"/>
    <col min="6" max="6" width="13.28515625" customWidth="1"/>
    <col min="7" max="7" width="10.7109375" customWidth="1"/>
    <col min="8" max="8" width="11.42578125" customWidth="1"/>
    <col min="9" max="9" width="8.7109375" customWidth="1"/>
    <col min="10" max="10" width="11.7109375" customWidth="1"/>
    <col min="11" max="11" width="8.7109375" customWidth="1"/>
    <col min="12" max="12" width="11" customWidth="1"/>
    <col min="13" max="13" width="8.85546875" customWidth="1"/>
    <col min="14" max="14" width="11.42578125" customWidth="1"/>
    <col min="15" max="15" width="9.7109375" customWidth="1"/>
    <col min="16" max="16" width="16" style="33" customWidth="1"/>
  </cols>
  <sheetData>
    <row r="1" spans="1:17" x14ac:dyDescent="0.2">
      <c r="B1" s="183" t="s">
        <v>1016</v>
      </c>
      <c r="P1" s="24"/>
    </row>
    <row r="2" spans="1:17" ht="19.5" thickBot="1" x14ac:dyDescent="0.35">
      <c r="B2" s="187" t="s">
        <v>1014</v>
      </c>
      <c r="C2" s="2"/>
      <c r="D2" s="2"/>
      <c r="E2" s="2"/>
      <c r="F2" s="2"/>
      <c r="G2" s="2"/>
      <c r="H2" s="7"/>
      <c r="I2" s="7"/>
      <c r="J2" s="7"/>
      <c r="K2" s="7"/>
      <c r="L2" s="7"/>
      <c r="M2" s="7"/>
      <c r="N2" s="7"/>
      <c r="O2" s="7"/>
      <c r="P2" s="62"/>
    </row>
    <row r="3" spans="1:17" ht="20.25" x14ac:dyDescent="0.3">
      <c r="B3" s="184" t="s">
        <v>384</v>
      </c>
      <c r="C3" s="77" t="s">
        <v>107</v>
      </c>
      <c r="D3" s="93" t="s">
        <v>108</v>
      </c>
      <c r="E3" s="100" t="s">
        <v>125</v>
      </c>
      <c r="F3" s="100" t="s">
        <v>124</v>
      </c>
      <c r="G3" s="100" t="s">
        <v>125</v>
      </c>
      <c r="H3" s="99" t="s">
        <v>133</v>
      </c>
      <c r="I3" s="100" t="s">
        <v>125</v>
      </c>
      <c r="J3" s="99" t="s">
        <v>136</v>
      </c>
      <c r="K3" s="100" t="s">
        <v>125</v>
      </c>
      <c r="L3" s="99" t="s">
        <v>352</v>
      </c>
      <c r="M3" s="100" t="s">
        <v>125</v>
      </c>
      <c r="N3" s="420" t="s">
        <v>1048</v>
      </c>
      <c r="O3" s="419" t="s">
        <v>1050</v>
      </c>
      <c r="P3" s="114" t="s">
        <v>50</v>
      </c>
    </row>
    <row r="4" spans="1:17" ht="15.75" x14ac:dyDescent="0.25">
      <c r="B4" s="185" t="s">
        <v>131</v>
      </c>
      <c r="C4" s="15"/>
      <c r="D4" s="74" t="s">
        <v>385</v>
      </c>
      <c r="E4" s="92" t="s">
        <v>287</v>
      </c>
      <c r="F4" s="74" t="s">
        <v>385</v>
      </c>
      <c r="G4" s="92" t="s">
        <v>287</v>
      </c>
      <c r="H4" s="74" t="s">
        <v>385</v>
      </c>
      <c r="I4" s="92" t="s">
        <v>287</v>
      </c>
      <c r="J4" s="74" t="s">
        <v>385</v>
      </c>
      <c r="K4" s="92" t="s">
        <v>287</v>
      </c>
      <c r="L4" s="74" t="s">
        <v>385</v>
      </c>
      <c r="M4" s="92" t="s">
        <v>287</v>
      </c>
      <c r="N4" s="421" t="s">
        <v>1049</v>
      </c>
      <c r="O4" s="92" t="s">
        <v>287</v>
      </c>
      <c r="P4" s="114"/>
    </row>
    <row r="5" spans="1:17" ht="15.75" x14ac:dyDescent="0.25">
      <c r="B5" s="186" t="s">
        <v>386</v>
      </c>
      <c r="C5" s="15"/>
      <c r="D5" s="110" t="s">
        <v>382</v>
      </c>
      <c r="E5" s="92" t="s">
        <v>123</v>
      </c>
      <c r="F5" s="110" t="s">
        <v>382</v>
      </c>
      <c r="G5" s="92" t="s">
        <v>123</v>
      </c>
      <c r="H5" s="110" t="s">
        <v>382</v>
      </c>
      <c r="I5" s="92" t="s">
        <v>123</v>
      </c>
      <c r="J5" s="110" t="s">
        <v>382</v>
      </c>
      <c r="K5" s="92" t="s">
        <v>123</v>
      </c>
      <c r="L5" s="110" t="s">
        <v>382</v>
      </c>
      <c r="M5" s="92" t="s">
        <v>123</v>
      </c>
      <c r="N5" s="421"/>
      <c r="O5" s="92" t="s">
        <v>123</v>
      </c>
      <c r="P5" s="114" t="s">
        <v>51</v>
      </c>
    </row>
    <row r="6" spans="1:17" ht="15.75" x14ac:dyDescent="0.25">
      <c r="B6" s="191" t="s">
        <v>286</v>
      </c>
      <c r="C6" s="15"/>
      <c r="D6" s="110" t="s">
        <v>383</v>
      </c>
      <c r="E6" s="72"/>
      <c r="F6" s="110" t="s">
        <v>383</v>
      </c>
      <c r="G6" s="72"/>
      <c r="H6" s="110" t="s">
        <v>383</v>
      </c>
      <c r="I6" s="111"/>
      <c r="J6" s="111" t="s">
        <v>383</v>
      </c>
      <c r="K6" s="111"/>
      <c r="L6" s="111" t="s">
        <v>383</v>
      </c>
      <c r="M6" s="111"/>
      <c r="N6" s="111"/>
      <c r="O6" s="111"/>
      <c r="P6" s="114"/>
    </row>
    <row r="7" spans="1:17" ht="13.5" thickBot="1" x14ac:dyDescent="0.25">
      <c r="B7" s="188"/>
      <c r="C7" s="16"/>
      <c r="D7" s="68" t="s">
        <v>55</v>
      </c>
      <c r="E7" s="68"/>
      <c r="F7" s="68" t="s">
        <v>55</v>
      </c>
      <c r="G7" s="68"/>
      <c r="H7" s="68" t="s">
        <v>55</v>
      </c>
      <c r="I7" s="68"/>
      <c r="J7" s="68" t="s">
        <v>55</v>
      </c>
      <c r="K7" s="68"/>
      <c r="L7" s="68" t="s">
        <v>55</v>
      </c>
      <c r="M7" s="68"/>
      <c r="N7" s="68"/>
      <c r="O7" s="68"/>
      <c r="P7" s="58"/>
    </row>
    <row r="8" spans="1:17" x14ac:dyDescent="0.2">
      <c r="A8" s="35"/>
      <c r="B8" s="10"/>
      <c r="C8" s="40"/>
      <c r="D8" s="15"/>
      <c r="E8" s="15"/>
      <c r="F8" s="87"/>
      <c r="G8" s="87"/>
      <c r="H8" s="87"/>
      <c r="I8" s="87"/>
      <c r="J8" s="87"/>
      <c r="K8" s="87"/>
      <c r="L8" s="87"/>
      <c r="M8" s="87"/>
      <c r="N8" s="396"/>
      <c r="O8" s="87"/>
      <c r="P8" s="59"/>
    </row>
    <row r="9" spans="1:17" x14ac:dyDescent="0.2">
      <c r="A9" s="148">
        <v>1</v>
      </c>
      <c r="B9" s="25" t="s">
        <v>67</v>
      </c>
      <c r="C9" s="171" t="s">
        <v>164</v>
      </c>
      <c r="D9" s="26">
        <v>4819</v>
      </c>
      <c r="E9" s="151">
        <v>42696</v>
      </c>
      <c r="F9" s="224">
        <v>4430</v>
      </c>
      <c r="G9" s="159">
        <v>42759</v>
      </c>
      <c r="H9" s="140">
        <v>5769</v>
      </c>
      <c r="I9" s="159">
        <v>42843</v>
      </c>
      <c r="J9" s="265">
        <v>4214</v>
      </c>
      <c r="K9" s="159">
        <v>42908</v>
      </c>
      <c r="L9" s="140">
        <v>1132</v>
      </c>
      <c r="M9" s="159">
        <v>42934</v>
      </c>
      <c r="N9" s="250">
        <v>154</v>
      </c>
      <c r="O9" s="159">
        <v>42836</v>
      </c>
      <c r="P9" s="33">
        <f>SUM(D9,F9,H9,J9,L9,N9)</f>
        <v>20518</v>
      </c>
      <c r="Q9" s="269" t="s">
        <v>783</v>
      </c>
    </row>
    <row r="10" spans="1:17" x14ac:dyDescent="0.2">
      <c r="A10" s="148">
        <v>2</v>
      </c>
      <c r="B10" s="41" t="s">
        <v>332</v>
      </c>
      <c r="C10" s="171" t="s">
        <v>990</v>
      </c>
      <c r="D10" s="26">
        <v>4819</v>
      </c>
      <c r="E10" s="151">
        <v>42696</v>
      </c>
      <c r="F10" s="224">
        <v>4430</v>
      </c>
      <c r="G10" s="159">
        <v>42759</v>
      </c>
      <c r="H10" s="140">
        <v>5769</v>
      </c>
      <c r="I10" s="159">
        <v>42843</v>
      </c>
      <c r="J10" s="265">
        <v>4214</v>
      </c>
      <c r="K10" s="159">
        <v>42908</v>
      </c>
      <c r="L10" s="140">
        <v>1132</v>
      </c>
      <c r="M10" s="159">
        <v>42934</v>
      </c>
      <c r="N10" s="250"/>
      <c r="O10" s="159"/>
      <c r="P10" s="33">
        <f t="shared" ref="P10:P73" si="0">SUM(D10,F10,H10,J10,L10,N10)</f>
        <v>20364</v>
      </c>
      <c r="Q10" s="269" t="s">
        <v>784</v>
      </c>
    </row>
    <row r="11" spans="1:17" x14ac:dyDescent="0.2">
      <c r="A11" s="148">
        <v>3</v>
      </c>
      <c r="B11" s="25" t="s">
        <v>101</v>
      </c>
      <c r="C11" s="171" t="s">
        <v>165</v>
      </c>
      <c r="D11" s="26">
        <v>4819</v>
      </c>
      <c r="E11" s="151">
        <v>42696</v>
      </c>
      <c r="F11" s="224">
        <v>4430</v>
      </c>
      <c r="G11" s="159">
        <v>42759</v>
      </c>
      <c r="H11" s="140">
        <v>5769</v>
      </c>
      <c r="I11" s="159">
        <v>42843</v>
      </c>
      <c r="J11" s="265">
        <v>4214</v>
      </c>
      <c r="K11" s="159">
        <v>42908</v>
      </c>
      <c r="L11" s="140">
        <v>1132</v>
      </c>
      <c r="M11" s="159">
        <v>42934</v>
      </c>
      <c r="N11" s="250"/>
      <c r="O11" s="159"/>
      <c r="P11" s="33">
        <f t="shared" si="0"/>
        <v>20364</v>
      </c>
      <c r="Q11" s="269" t="s">
        <v>785</v>
      </c>
    </row>
    <row r="12" spans="1:17" x14ac:dyDescent="0.2">
      <c r="A12" s="148">
        <v>4</v>
      </c>
      <c r="B12" s="165" t="s">
        <v>284</v>
      </c>
      <c r="C12" s="171" t="s">
        <v>300</v>
      </c>
      <c r="D12" s="26">
        <v>4819</v>
      </c>
      <c r="E12" s="151">
        <v>42696</v>
      </c>
      <c r="F12" s="224">
        <v>4430</v>
      </c>
      <c r="G12" s="159">
        <v>42759</v>
      </c>
      <c r="H12" s="140">
        <v>5769</v>
      </c>
      <c r="I12" s="159">
        <v>42843</v>
      </c>
      <c r="J12" s="265">
        <v>4214</v>
      </c>
      <c r="K12" s="159">
        <v>42908</v>
      </c>
      <c r="L12" s="140">
        <v>1132</v>
      </c>
      <c r="M12" s="159">
        <v>42934</v>
      </c>
      <c r="N12" s="250"/>
      <c r="O12" s="159"/>
      <c r="P12" s="33">
        <f t="shared" si="0"/>
        <v>20364</v>
      </c>
      <c r="Q12" s="269" t="s">
        <v>786</v>
      </c>
    </row>
    <row r="13" spans="1:17" x14ac:dyDescent="0.2">
      <c r="A13" s="148">
        <v>5</v>
      </c>
      <c r="B13" s="25" t="s">
        <v>145</v>
      </c>
      <c r="C13" s="171" t="s">
        <v>166</v>
      </c>
      <c r="D13" s="26">
        <v>4819</v>
      </c>
      <c r="E13" s="151">
        <v>42696</v>
      </c>
      <c r="F13" s="224">
        <v>4430</v>
      </c>
      <c r="G13" s="159">
        <v>42759</v>
      </c>
      <c r="H13" s="140">
        <v>5769</v>
      </c>
      <c r="I13" s="159">
        <v>42843</v>
      </c>
      <c r="J13" s="265">
        <v>4214</v>
      </c>
      <c r="K13" s="159">
        <v>42908</v>
      </c>
      <c r="L13" s="140">
        <v>1132</v>
      </c>
      <c r="M13" s="159">
        <v>42934</v>
      </c>
      <c r="N13" s="250">
        <v>154</v>
      </c>
      <c r="O13" s="159">
        <v>42836</v>
      </c>
      <c r="P13" s="33">
        <f t="shared" si="0"/>
        <v>20518</v>
      </c>
      <c r="Q13" s="269" t="s">
        <v>787</v>
      </c>
    </row>
    <row r="14" spans="1:17" x14ac:dyDescent="0.2">
      <c r="A14" s="148">
        <v>6</v>
      </c>
      <c r="B14" s="165" t="s">
        <v>333</v>
      </c>
      <c r="C14" s="171" t="s">
        <v>280</v>
      </c>
      <c r="D14" s="26">
        <v>4819</v>
      </c>
      <c r="E14" s="151">
        <v>42696</v>
      </c>
      <c r="F14" s="224">
        <v>4430</v>
      </c>
      <c r="G14" s="159">
        <v>42759</v>
      </c>
      <c r="H14" s="140">
        <v>5769</v>
      </c>
      <c r="I14" s="159">
        <v>42843</v>
      </c>
      <c r="J14" s="265">
        <v>4214</v>
      </c>
      <c r="K14" s="159">
        <v>42908</v>
      </c>
      <c r="L14" s="140">
        <v>1132</v>
      </c>
      <c r="M14" s="159">
        <v>42934</v>
      </c>
      <c r="N14" s="250">
        <v>154</v>
      </c>
      <c r="O14" s="159">
        <v>42836</v>
      </c>
      <c r="P14" s="33">
        <f t="shared" si="0"/>
        <v>20518</v>
      </c>
      <c r="Q14" s="269" t="s">
        <v>788</v>
      </c>
    </row>
    <row r="15" spans="1:17" x14ac:dyDescent="0.2">
      <c r="A15" s="148">
        <v>7</v>
      </c>
      <c r="B15" s="165" t="s">
        <v>317</v>
      </c>
      <c r="C15" s="171" t="s">
        <v>318</v>
      </c>
      <c r="D15" s="26">
        <v>4819</v>
      </c>
      <c r="E15" s="151">
        <v>42696</v>
      </c>
      <c r="F15" s="224">
        <v>4430</v>
      </c>
      <c r="G15" s="159">
        <v>42759</v>
      </c>
      <c r="H15" s="140">
        <v>5769</v>
      </c>
      <c r="I15" s="159">
        <v>42843</v>
      </c>
      <c r="J15" s="265">
        <v>4214</v>
      </c>
      <c r="K15" s="159">
        <v>42908</v>
      </c>
      <c r="L15" s="140">
        <v>1132</v>
      </c>
      <c r="M15" s="159">
        <v>42934</v>
      </c>
      <c r="N15" s="250"/>
      <c r="O15" s="159"/>
      <c r="P15" s="33">
        <f t="shared" si="0"/>
        <v>20364</v>
      </c>
      <c r="Q15" s="269" t="s">
        <v>789</v>
      </c>
    </row>
    <row r="16" spans="1:17" x14ac:dyDescent="0.2">
      <c r="A16" s="148">
        <v>8</v>
      </c>
      <c r="B16" s="25" t="s">
        <v>89</v>
      </c>
      <c r="C16" s="171" t="s">
        <v>168</v>
      </c>
      <c r="D16" s="26">
        <v>4819</v>
      </c>
      <c r="E16" s="151">
        <v>42696</v>
      </c>
      <c r="F16" s="224">
        <v>4430</v>
      </c>
      <c r="G16" s="159">
        <v>42759</v>
      </c>
      <c r="H16" s="140">
        <v>5769</v>
      </c>
      <c r="I16" s="159">
        <v>42843</v>
      </c>
      <c r="J16" s="265">
        <v>4214</v>
      </c>
      <c r="K16" s="159">
        <v>42908</v>
      </c>
      <c r="L16" s="140">
        <v>1132</v>
      </c>
      <c r="M16" s="159">
        <v>42934</v>
      </c>
      <c r="N16" s="250">
        <v>154</v>
      </c>
      <c r="O16" s="159">
        <v>42836</v>
      </c>
      <c r="P16" s="33">
        <f t="shared" si="0"/>
        <v>20518</v>
      </c>
      <c r="Q16" s="269" t="s">
        <v>790</v>
      </c>
    </row>
    <row r="17" spans="1:17" x14ac:dyDescent="0.2">
      <c r="A17" s="148">
        <v>9</v>
      </c>
      <c r="B17" s="25" t="s">
        <v>48</v>
      </c>
      <c r="C17" s="171" t="s">
        <v>169</v>
      </c>
      <c r="D17" s="26">
        <v>4819</v>
      </c>
      <c r="E17" s="151">
        <v>42696</v>
      </c>
      <c r="F17" s="224">
        <v>4430</v>
      </c>
      <c r="G17" s="159">
        <v>42759</v>
      </c>
      <c r="H17" s="140">
        <v>5769</v>
      </c>
      <c r="I17" s="159">
        <v>42843</v>
      </c>
      <c r="J17" s="265">
        <v>4214</v>
      </c>
      <c r="K17" s="159">
        <v>42908</v>
      </c>
      <c r="L17" s="140">
        <v>1132</v>
      </c>
      <c r="M17" s="159">
        <v>42934</v>
      </c>
      <c r="N17" s="250">
        <v>154</v>
      </c>
      <c r="O17" s="159">
        <v>42836</v>
      </c>
      <c r="P17" s="33">
        <f t="shared" si="0"/>
        <v>20518</v>
      </c>
      <c r="Q17" s="269" t="s">
        <v>791</v>
      </c>
    </row>
    <row r="18" spans="1:17" x14ac:dyDescent="0.2">
      <c r="A18" s="148">
        <v>10</v>
      </c>
      <c r="B18" s="25" t="s">
        <v>0</v>
      </c>
      <c r="C18" s="171" t="s">
        <v>170</v>
      </c>
      <c r="D18" s="26">
        <v>4819</v>
      </c>
      <c r="E18" s="151">
        <v>42696</v>
      </c>
      <c r="F18" s="224">
        <v>4430</v>
      </c>
      <c r="G18" s="159">
        <v>42759</v>
      </c>
      <c r="H18" s="140">
        <v>5769</v>
      </c>
      <c r="I18" s="159">
        <v>42843</v>
      </c>
      <c r="J18" s="265">
        <v>4214</v>
      </c>
      <c r="K18" s="159">
        <v>42908</v>
      </c>
      <c r="L18" s="140">
        <v>1132</v>
      </c>
      <c r="M18" s="159">
        <v>42934</v>
      </c>
      <c r="N18" s="250"/>
      <c r="O18" s="159"/>
      <c r="P18" s="33">
        <f t="shared" si="0"/>
        <v>20364</v>
      </c>
      <c r="Q18" s="269" t="s">
        <v>792</v>
      </c>
    </row>
    <row r="19" spans="1:17" x14ac:dyDescent="0.2">
      <c r="A19" s="148">
        <v>11</v>
      </c>
      <c r="B19" s="25" t="s">
        <v>1</v>
      </c>
      <c r="C19" s="171" t="s">
        <v>1004</v>
      </c>
      <c r="D19" s="26">
        <v>4819</v>
      </c>
      <c r="E19" s="151">
        <v>42696</v>
      </c>
      <c r="F19" s="224">
        <v>4430</v>
      </c>
      <c r="G19" s="159">
        <v>42759</v>
      </c>
      <c r="H19" s="140">
        <v>5769</v>
      </c>
      <c r="I19" s="159">
        <v>42843</v>
      </c>
      <c r="J19" s="265">
        <v>4214</v>
      </c>
      <c r="K19" s="159">
        <v>42908</v>
      </c>
      <c r="L19" s="140">
        <v>1132</v>
      </c>
      <c r="M19" s="159">
        <v>42934</v>
      </c>
      <c r="N19" s="250"/>
      <c r="O19" s="159"/>
      <c r="P19" s="33">
        <f t="shared" si="0"/>
        <v>20364</v>
      </c>
      <c r="Q19" s="269" t="s">
        <v>793</v>
      </c>
    </row>
    <row r="20" spans="1:17" x14ac:dyDescent="0.2">
      <c r="A20" s="148">
        <v>12</v>
      </c>
      <c r="B20" s="25" t="s">
        <v>61</v>
      </c>
      <c r="C20" s="171" t="s">
        <v>171</v>
      </c>
      <c r="D20" s="26">
        <v>4819</v>
      </c>
      <c r="E20" s="151">
        <v>42696</v>
      </c>
      <c r="F20" s="224">
        <v>4430</v>
      </c>
      <c r="G20" s="159">
        <v>42759</v>
      </c>
      <c r="H20" s="140">
        <v>5769</v>
      </c>
      <c r="I20" s="159">
        <v>42843</v>
      </c>
      <c r="J20" s="265">
        <v>4214</v>
      </c>
      <c r="K20" s="159">
        <v>42908</v>
      </c>
      <c r="L20" s="140">
        <v>1132</v>
      </c>
      <c r="M20" s="159">
        <v>42934</v>
      </c>
      <c r="N20" s="250">
        <v>154</v>
      </c>
      <c r="O20" s="159">
        <v>42836</v>
      </c>
      <c r="P20" s="33">
        <f t="shared" si="0"/>
        <v>20518</v>
      </c>
      <c r="Q20" s="269" t="s">
        <v>795</v>
      </c>
    </row>
    <row r="21" spans="1:17" x14ac:dyDescent="0.2">
      <c r="A21" s="148">
        <v>13</v>
      </c>
      <c r="B21" s="25" t="s">
        <v>64</v>
      </c>
      <c r="C21" s="171" t="s">
        <v>172</v>
      </c>
      <c r="D21" s="26">
        <v>4819</v>
      </c>
      <c r="E21" s="151">
        <v>42696</v>
      </c>
      <c r="F21" s="224">
        <v>4430</v>
      </c>
      <c r="G21" s="159">
        <v>42759</v>
      </c>
      <c r="H21" s="140">
        <v>5769</v>
      </c>
      <c r="I21" s="159">
        <v>42843</v>
      </c>
      <c r="J21" s="265">
        <v>4214</v>
      </c>
      <c r="K21" s="159">
        <v>42908</v>
      </c>
      <c r="L21" s="140">
        <v>1132</v>
      </c>
      <c r="M21" s="159">
        <v>42934</v>
      </c>
      <c r="N21" s="250"/>
      <c r="O21" s="159"/>
      <c r="P21" s="33">
        <f t="shared" si="0"/>
        <v>20364</v>
      </c>
      <c r="Q21" s="269" t="s">
        <v>796</v>
      </c>
    </row>
    <row r="22" spans="1:17" s="25" customFormat="1" x14ac:dyDescent="0.2">
      <c r="A22" s="148">
        <v>14</v>
      </c>
      <c r="B22" s="25" t="s">
        <v>94</v>
      </c>
      <c r="C22" s="171" t="s">
        <v>990</v>
      </c>
      <c r="D22" s="26">
        <v>4819</v>
      </c>
      <c r="E22" s="151">
        <v>42696</v>
      </c>
      <c r="F22" s="224">
        <v>4430</v>
      </c>
      <c r="G22" s="159">
        <v>42759</v>
      </c>
      <c r="H22" s="140">
        <v>5769</v>
      </c>
      <c r="I22" s="159">
        <v>42843</v>
      </c>
      <c r="J22" s="265">
        <v>4214</v>
      </c>
      <c r="K22" s="159">
        <v>42908</v>
      </c>
      <c r="L22" s="140">
        <v>1132</v>
      </c>
      <c r="M22" s="159">
        <v>42934</v>
      </c>
      <c r="N22" s="250"/>
      <c r="O22" s="159"/>
      <c r="P22" s="33">
        <f t="shared" si="0"/>
        <v>20364</v>
      </c>
      <c r="Q22" s="268" t="s">
        <v>798</v>
      </c>
    </row>
    <row r="23" spans="1:17" x14ac:dyDescent="0.2">
      <c r="A23" s="148">
        <v>15</v>
      </c>
      <c r="B23" s="25" t="s">
        <v>36</v>
      </c>
      <c r="C23" s="171" t="s">
        <v>174</v>
      </c>
      <c r="D23" s="26">
        <v>4819</v>
      </c>
      <c r="E23" s="151">
        <v>42696</v>
      </c>
      <c r="F23" s="224">
        <v>4430</v>
      </c>
      <c r="G23" s="159">
        <v>42759</v>
      </c>
      <c r="H23" s="140">
        <v>5769</v>
      </c>
      <c r="I23" s="159">
        <v>42843</v>
      </c>
      <c r="J23" s="265">
        <v>4214</v>
      </c>
      <c r="K23" s="159">
        <v>42908</v>
      </c>
      <c r="L23" s="140">
        <v>1132</v>
      </c>
      <c r="M23" s="159">
        <v>42934</v>
      </c>
      <c r="N23" s="250"/>
      <c r="O23" s="159"/>
      <c r="P23" s="33">
        <f t="shared" si="0"/>
        <v>20364</v>
      </c>
      <c r="Q23" s="268" t="s">
        <v>799</v>
      </c>
    </row>
    <row r="24" spans="1:17" x14ac:dyDescent="0.2">
      <c r="A24" s="148">
        <v>16</v>
      </c>
      <c r="B24" s="25" t="s">
        <v>102</v>
      </c>
      <c r="C24" s="171" t="s">
        <v>175</v>
      </c>
      <c r="D24" s="26">
        <v>4819</v>
      </c>
      <c r="E24" s="151">
        <v>42696</v>
      </c>
      <c r="F24" s="224">
        <v>4430</v>
      </c>
      <c r="G24" s="159">
        <v>42759</v>
      </c>
      <c r="H24" s="140">
        <v>5769</v>
      </c>
      <c r="I24" s="159">
        <v>42843</v>
      </c>
      <c r="J24" s="265">
        <v>4214</v>
      </c>
      <c r="K24" s="159">
        <v>42908</v>
      </c>
      <c r="L24" s="140">
        <v>1132</v>
      </c>
      <c r="M24" s="159">
        <v>42934</v>
      </c>
      <c r="N24" s="250">
        <v>154</v>
      </c>
      <c r="O24" s="159">
        <v>42836</v>
      </c>
      <c r="P24" s="33">
        <f t="shared" si="0"/>
        <v>20518</v>
      </c>
      <c r="Q24" s="268" t="s">
        <v>800</v>
      </c>
    </row>
    <row r="25" spans="1:17" s="25" customFormat="1" x14ac:dyDescent="0.2">
      <c r="A25" s="148">
        <v>17</v>
      </c>
      <c r="B25" s="165" t="s">
        <v>357</v>
      </c>
      <c r="C25" s="171" t="s">
        <v>176</v>
      </c>
      <c r="D25" s="26">
        <v>4819</v>
      </c>
      <c r="E25" s="151">
        <v>42696</v>
      </c>
      <c r="F25" s="224">
        <v>4430</v>
      </c>
      <c r="G25" s="159">
        <v>42759</v>
      </c>
      <c r="H25" s="140">
        <v>5769</v>
      </c>
      <c r="I25" s="159">
        <v>42843</v>
      </c>
      <c r="J25" s="265">
        <v>4214</v>
      </c>
      <c r="K25" s="159">
        <v>42908</v>
      </c>
      <c r="L25" s="140">
        <v>768</v>
      </c>
      <c r="M25" s="159">
        <v>42934</v>
      </c>
      <c r="N25" s="250"/>
      <c r="O25" s="159"/>
      <c r="P25" s="33">
        <f t="shared" si="0"/>
        <v>20000</v>
      </c>
      <c r="Q25" s="268">
        <v>536483</v>
      </c>
    </row>
    <row r="26" spans="1:17" x14ac:dyDescent="0.2">
      <c r="A26" s="148">
        <v>18</v>
      </c>
      <c r="B26" s="25" t="s">
        <v>90</v>
      </c>
      <c r="C26" s="171" t="s">
        <v>177</v>
      </c>
      <c r="D26" s="26">
        <v>4819</v>
      </c>
      <c r="E26" s="151">
        <v>42696</v>
      </c>
      <c r="F26" s="224">
        <v>4430</v>
      </c>
      <c r="G26" s="159">
        <v>42759</v>
      </c>
      <c r="H26" s="140">
        <v>5769</v>
      </c>
      <c r="I26" s="159">
        <v>42843</v>
      </c>
      <c r="J26" s="265">
        <v>4214</v>
      </c>
      <c r="K26" s="159">
        <v>42908</v>
      </c>
      <c r="L26" s="140">
        <v>1132</v>
      </c>
      <c r="M26" s="159">
        <v>42934</v>
      </c>
      <c r="N26" s="250"/>
      <c r="O26" s="159"/>
      <c r="P26" s="33">
        <f t="shared" si="0"/>
        <v>20364</v>
      </c>
      <c r="Q26" s="270" t="s">
        <v>801</v>
      </c>
    </row>
    <row r="27" spans="1:17" x14ac:dyDescent="0.2">
      <c r="A27" s="148">
        <v>19</v>
      </c>
      <c r="B27" s="25" t="s">
        <v>3</v>
      </c>
      <c r="C27" s="171" t="s">
        <v>178</v>
      </c>
      <c r="D27" s="26"/>
      <c r="E27" s="151"/>
      <c r="F27" s="224"/>
      <c r="G27" s="159"/>
      <c r="H27" s="140"/>
      <c r="I27" s="159"/>
      <c r="J27" s="265"/>
      <c r="K27" s="159"/>
      <c r="L27" s="140"/>
      <c r="M27" s="159"/>
      <c r="N27" s="250"/>
      <c r="O27" s="159"/>
      <c r="P27" s="33">
        <f t="shared" si="0"/>
        <v>0</v>
      </c>
      <c r="Q27" s="270" t="s">
        <v>797</v>
      </c>
    </row>
    <row r="28" spans="1:17" x14ac:dyDescent="0.2">
      <c r="A28" s="148">
        <v>20</v>
      </c>
      <c r="B28" s="25" t="s">
        <v>29</v>
      </c>
      <c r="C28" s="171" t="s">
        <v>884</v>
      </c>
      <c r="D28" s="26">
        <v>4819</v>
      </c>
      <c r="E28" s="151">
        <v>42696</v>
      </c>
      <c r="F28" s="224">
        <v>4430</v>
      </c>
      <c r="G28" s="159">
        <v>42759</v>
      </c>
      <c r="H28" s="140">
        <v>5769</v>
      </c>
      <c r="I28" s="159">
        <v>42843</v>
      </c>
      <c r="J28" s="265">
        <v>4214</v>
      </c>
      <c r="K28" s="159">
        <v>42908</v>
      </c>
      <c r="L28" s="140">
        <v>1132</v>
      </c>
      <c r="M28" s="159">
        <v>42934</v>
      </c>
      <c r="N28" s="250">
        <v>154</v>
      </c>
      <c r="O28" s="159">
        <v>42836</v>
      </c>
      <c r="P28" s="33">
        <f t="shared" si="0"/>
        <v>20518</v>
      </c>
      <c r="Q28" s="270" t="s">
        <v>794</v>
      </c>
    </row>
    <row r="29" spans="1:17" x14ac:dyDescent="0.2">
      <c r="A29" s="148">
        <v>21</v>
      </c>
      <c r="B29" s="25" t="s">
        <v>37</v>
      </c>
      <c r="C29" s="171" t="s">
        <v>174</v>
      </c>
      <c r="D29" s="26">
        <v>4819</v>
      </c>
      <c r="E29" s="151">
        <v>42696</v>
      </c>
      <c r="F29" s="224">
        <v>4430</v>
      </c>
      <c r="G29" s="159">
        <v>42759</v>
      </c>
      <c r="H29" s="140">
        <v>5769</v>
      </c>
      <c r="I29" s="159">
        <v>42843</v>
      </c>
      <c r="J29" s="265">
        <v>4214</v>
      </c>
      <c r="K29" s="159">
        <v>42908</v>
      </c>
      <c r="L29" s="140">
        <v>1132</v>
      </c>
      <c r="M29" s="159">
        <v>42934</v>
      </c>
      <c r="N29" s="250"/>
      <c r="O29" s="159"/>
      <c r="P29" s="33">
        <f t="shared" si="0"/>
        <v>20364</v>
      </c>
      <c r="Q29" s="270" t="s">
        <v>802</v>
      </c>
    </row>
    <row r="30" spans="1:17" x14ac:dyDescent="0.2">
      <c r="A30" s="148">
        <v>22</v>
      </c>
      <c r="B30" s="25" t="s">
        <v>38</v>
      </c>
      <c r="C30" s="171" t="s">
        <v>179</v>
      </c>
      <c r="D30" s="26">
        <v>4819</v>
      </c>
      <c r="E30" s="151">
        <v>42696</v>
      </c>
      <c r="F30" s="224">
        <v>4430</v>
      </c>
      <c r="G30" s="159">
        <v>42759</v>
      </c>
      <c r="H30" s="140">
        <v>5769</v>
      </c>
      <c r="I30" s="159">
        <v>42843</v>
      </c>
      <c r="J30" s="265">
        <v>4214</v>
      </c>
      <c r="K30" s="159">
        <v>42908</v>
      </c>
      <c r="L30" s="140">
        <v>1132</v>
      </c>
      <c r="M30" s="159">
        <v>42934</v>
      </c>
      <c r="N30" s="250">
        <v>154</v>
      </c>
      <c r="O30" s="159">
        <v>42836</v>
      </c>
      <c r="P30" s="33">
        <f t="shared" si="0"/>
        <v>20518</v>
      </c>
      <c r="Q30" s="270" t="s">
        <v>803</v>
      </c>
    </row>
    <row r="31" spans="1:17" x14ac:dyDescent="0.2">
      <c r="A31" s="148">
        <v>23</v>
      </c>
      <c r="B31" s="25" t="s">
        <v>81</v>
      </c>
      <c r="C31" s="171" t="s">
        <v>180</v>
      </c>
      <c r="D31" s="26">
        <v>4819</v>
      </c>
      <c r="E31" s="151">
        <v>42696</v>
      </c>
      <c r="F31" s="224">
        <v>4430</v>
      </c>
      <c r="G31" s="159">
        <v>42759</v>
      </c>
      <c r="H31" s="140">
        <v>5769</v>
      </c>
      <c r="I31" s="159">
        <v>42843</v>
      </c>
      <c r="J31" s="265">
        <v>4214</v>
      </c>
      <c r="K31" s="159">
        <v>42908</v>
      </c>
      <c r="L31" s="140">
        <v>1132</v>
      </c>
      <c r="M31" s="159">
        <v>42934</v>
      </c>
      <c r="N31" s="250"/>
      <c r="O31" s="159"/>
      <c r="P31" s="33">
        <f t="shared" si="0"/>
        <v>20364</v>
      </c>
      <c r="Q31" s="270" t="s">
        <v>804</v>
      </c>
    </row>
    <row r="32" spans="1:17" x14ac:dyDescent="0.2">
      <c r="A32" s="148">
        <v>24</v>
      </c>
      <c r="B32" s="25" t="s">
        <v>4</v>
      </c>
      <c r="C32" s="171" t="s">
        <v>169</v>
      </c>
      <c r="D32" s="26">
        <v>4819</v>
      </c>
      <c r="E32" s="151">
        <v>42696</v>
      </c>
      <c r="F32" s="224">
        <v>4430</v>
      </c>
      <c r="G32" s="159">
        <v>42759</v>
      </c>
      <c r="H32" s="140">
        <v>5769</v>
      </c>
      <c r="I32" s="159">
        <v>42843</v>
      </c>
      <c r="J32" s="265">
        <v>4214</v>
      </c>
      <c r="K32" s="159">
        <v>42908</v>
      </c>
      <c r="L32" s="140">
        <v>1132</v>
      </c>
      <c r="M32" s="159">
        <v>42934</v>
      </c>
      <c r="N32" s="250">
        <v>154</v>
      </c>
      <c r="O32" s="159">
        <v>42836</v>
      </c>
      <c r="P32" s="33">
        <f t="shared" si="0"/>
        <v>20518</v>
      </c>
      <c r="Q32" s="270" t="s">
        <v>805</v>
      </c>
    </row>
    <row r="33" spans="1:17" x14ac:dyDescent="0.2">
      <c r="A33" s="148">
        <v>25</v>
      </c>
      <c r="B33" s="25" t="s">
        <v>5</v>
      </c>
      <c r="C33" s="171" t="s">
        <v>181</v>
      </c>
      <c r="D33" s="26">
        <v>4819</v>
      </c>
      <c r="E33" s="151">
        <v>42696</v>
      </c>
      <c r="F33" s="224">
        <v>4430</v>
      </c>
      <c r="G33" s="159">
        <v>42759</v>
      </c>
      <c r="H33" s="140">
        <v>5769</v>
      </c>
      <c r="I33" s="159">
        <v>42843</v>
      </c>
      <c r="J33" s="265">
        <v>4214</v>
      </c>
      <c r="K33" s="159">
        <v>42908</v>
      </c>
      <c r="L33" s="140">
        <v>1132</v>
      </c>
      <c r="M33" s="159">
        <v>42934</v>
      </c>
      <c r="N33" s="250">
        <v>154</v>
      </c>
      <c r="O33" s="159">
        <v>42836</v>
      </c>
      <c r="P33" s="33">
        <f t="shared" si="0"/>
        <v>20518</v>
      </c>
      <c r="Q33" s="270" t="s">
        <v>806</v>
      </c>
    </row>
    <row r="34" spans="1:17" x14ac:dyDescent="0.2">
      <c r="A34" s="148">
        <v>26</v>
      </c>
      <c r="B34" s="25" t="s">
        <v>118</v>
      </c>
      <c r="C34" s="171" t="s">
        <v>182</v>
      </c>
      <c r="D34" s="26">
        <v>4819</v>
      </c>
      <c r="E34" s="151">
        <v>42696</v>
      </c>
      <c r="F34" s="224">
        <v>4430</v>
      </c>
      <c r="G34" s="159">
        <v>42759</v>
      </c>
      <c r="H34" s="140">
        <v>5769</v>
      </c>
      <c r="I34" s="159">
        <v>42843</v>
      </c>
      <c r="J34" s="265">
        <v>4214</v>
      </c>
      <c r="K34" s="159">
        <v>42908</v>
      </c>
      <c r="L34" s="140">
        <v>1132</v>
      </c>
      <c r="M34" s="159">
        <v>42934</v>
      </c>
      <c r="N34" s="250"/>
      <c r="O34" s="159"/>
      <c r="P34" s="33">
        <f t="shared" si="0"/>
        <v>20364</v>
      </c>
      <c r="Q34" s="268">
        <v>536483</v>
      </c>
    </row>
    <row r="35" spans="1:17" x14ac:dyDescent="0.2">
      <c r="A35" s="148">
        <v>27</v>
      </c>
      <c r="B35" s="25" t="s">
        <v>6</v>
      </c>
      <c r="C35" s="171" t="s">
        <v>174</v>
      </c>
      <c r="D35" s="26">
        <v>4819</v>
      </c>
      <c r="E35" s="151">
        <v>42696</v>
      </c>
      <c r="F35" s="224">
        <v>4430</v>
      </c>
      <c r="G35" s="159">
        <v>42759</v>
      </c>
      <c r="H35" s="140">
        <v>5769</v>
      </c>
      <c r="I35" s="159">
        <v>42843</v>
      </c>
      <c r="J35" s="265">
        <v>4214</v>
      </c>
      <c r="K35" s="159">
        <v>42908</v>
      </c>
      <c r="L35" s="140">
        <v>1132</v>
      </c>
      <c r="M35" s="159">
        <v>42934</v>
      </c>
      <c r="N35" s="250"/>
      <c r="O35" s="159"/>
      <c r="P35" s="33">
        <f t="shared" si="0"/>
        <v>20364</v>
      </c>
      <c r="Q35" s="270" t="s">
        <v>807</v>
      </c>
    </row>
    <row r="36" spans="1:17" x14ac:dyDescent="0.2">
      <c r="A36" s="148">
        <v>28</v>
      </c>
      <c r="B36" s="25" t="s">
        <v>39</v>
      </c>
      <c r="C36" s="171" t="s">
        <v>183</v>
      </c>
      <c r="D36" s="26">
        <v>4819</v>
      </c>
      <c r="E36" s="151">
        <v>42696</v>
      </c>
      <c r="F36" s="224">
        <v>4430</v>
      </c>
      <c r="G36" s="159">
        <v>42759</v>
      </c>
      <c r="H36" s="140">
        <v>5769</v>
      </c>
      <c r="I36" s="159">
        <v>42843</v>
      </c>
      <c r="J36" s="265">
        <v>4214</v>
      </c>
      <c r="K36" s="159">
        <v>42908</v>
      </c>
      <c r="L36" s="140">
        <v>1132</v>
      </c>
      <c r="M36" s="159">
        <v>42934</v>
      </c>
      <c r="N36" s="250">
        <v>154</v>
      </c>
      <c r="O36" s="159">
        <v>42836</v>
      </c>
      <c r="P36" s="33">
        <f t="shared" si="0"/>
        <v>20518</v>
      </c>
      <c r="Q36" s="270" t="s">
        <v>808</v>
      </c>
    </row>
    <row r="37" spans="1:17" x14ac:dyDescent="0.2">
      <c r="A37" s="148">
        <v>29</v>
      </c>
      <c r="B37" s="25" t="s">
        <v>288</v>
      </c>
      <c r="C37" s="171" t="s">
        <v>184</v>
      </c>
      <c r="D37" s="26">
        <v>4819</v>
      </c>
      <c r="E37" s="151">
        <v>42696</v>
      </c>
      <c r="F37" s="224">
        <v>4430</v>
      </c>
      <c r="G37" s="159">
        <v>42759</v>
      </c>
      <c r="H37" s="140">
        <v>5769</v>
      </c>
      <c r="I37" s="159">
        <v>42843</v>
      </c>
      <c r="J37" s="265">
        <v>4214</v>
      </c>
      <c r="K37" s="159">
        <v>42908</v>
      </c>
      <c r="L37" s="140">
        <v>1132</v>
      </c>
      <c r="M37" s="159">
        <v>42934</v>
      </c>
      <c r="N37" s="250">
        <v>154</v>
      </c>
      <c r="O37" s="159">
        <v>42836</v>
      </c>
      <c r="P37" s="33">
        <f t="shared" si="0"/>
        <v>20518</v>
      </c>
      <c r="Q37" s="270" t="s">
        <v>809</v>
      </c>
    </row>
    <row r="38" spans="1:17" x14ac:dyDescent="0.2">
      <c r="A38" s="148">
        <v>30</v>
      </c>
      <c r="B38" s="25" t="s">
        <v>121</v>
      </c>
      <c r="C38" s="171" t="s">
        <v>185</v>
      </c>
      <c r="D38" s="26">
        <v>4819</v>
      </c>
      <c r="E38" s="151">
        <v>42696</v>
      </c>
      <c r="F38" s="224">
        <v>4430</v>
      </c>
      <c r="G38" s="159">
        <v>42759</v>
      </c>
      <c r="H38" s="140">
        <v>5769</v>
      </c>
      <c r="I38" s="159">
        <v>42843</v>
      </c>
      <c r="J38" s="265">
        <v>4214</v>
      </c>
      <c r="K38" s="159">
        <v>42908</v>
      </c>
      <c r="L38" s="140">
        <v>768</v>
      </c>
      <c r="M38" s="159">
        <v>42934</v>
      </c>
      <c r="N38" s="250"/>
      <c r="O38" s="159"/>
      <c r="P38" s="33">
        <f t="shared" si="0"/>
        <v>20000</v>
      </c>
      <c r="Q38" s="268">
        <v>536483</v>
      </c>
    </row>
    <row r="39" spans="1:17" x14ac:dyDescent="0.2">
      <c r="A39" s="148">
        <v>31</v>
      </c>
      <c r="B39" s="25" t="s">
        <v>1035</v>
      </c>
      <c r="C39" s="171" t="s">
        <v>251</v>
      </c>
      <c r="D39" s="26"/>
      <c r="E39" s="151"/>
      <c r="F39" s="139">
        <v>4430</v>
      </c>
      <c r="G39" s="159">
        <v>42789</v>
      </c>
      <c r="H39" s="190">
        <v>5769</v>
      </c>
      <c r="I39" s="159">
        <v>42843</v>
      </c>
      <c r="J39" s="265">
        <v>4214</v>
      </c>
      <c r="K39" s="159">
        <v>42908</v>
      </c>
      <c r="L39" s="265">
        <v>1132</v>
      </c>
      <c r="M39" s="159">
        <v>42934</v>
      </c>
      <c r="N39" s="250"/>
      <c r="O39" s="159"/>
      <c r="P39" s="33">
        <f t="shared" si="0"/>
        <v>15545</v>
      </c>
      <c r="Q39" s="268"/>
    </row>
    <row r="40" spans="1:17" x14ac:dyDescent="0.2">
      <c r="A40" s="148">
        <v>32</v>
      </c>
      <c r="B40" s="25" t="s">
        <v>7</v>
      </c>
      <c r="C40" s="171" t="s">
        <v>186</v>
      </c>
      <c r="D40" s="26">
        <v>4819</v>
      </c>
      <c r="E40" s="151">
        <v>42696</v>
      </c>
      <c r="F40" s="224">
        <v>4430</v>
      </c>
      <c r="G40" s="159">
        <v>42759</v>
      </c>
      <c r="H40" s="140"/>
      <c r="I40" s="159"/>
      <c r="J40" s="265"/>
      <c r="K40" s="331"/>
      <c r="L40" s="332"/>
      <c r="M40" s="331"/>
      <c r="N40" s="422"/>
      <c r="O40" s="331"/>
      <c r="P40" s="33">
        <f t="shared" si="0"/>
        <v>9249</v>
      </c>
      <c r="Q40" s="270" t="s">
        <v>810</v>
      </c>
    </row>
    <row r="41" spans="1:17" x14ac:dyDescent="0.2">
      <c r="A41" s="148">
        <v>33</v>
      </c>
      <c r="B41" s="25" t="s">
        <v>127</v>
      </c>
      <c r="C41" s="171" t="s">
        <v>898</v>
      </c>
      <c r="D41" s="26">
        <v>4819</v>
      </c>
      <c r="E41" s="151">
        <v>42696</v>
      </c>
      <c r="F41" s="224">
        <v>4430</v>
      </c>
      <c r="G41" s="159">
        <v>42759</v>
      </c>
      <c r="H41" s="140">
        <v>5769</v>
      </c>
      <c r="I41" s="159">
        <v>42843</v>
      </c>
      <c r="J41" s="265">
        <v>4214</v>
      </c>
      <c r="K41" s="159">
        <v>42908</v>
      </c>
      <c r="L41" s="265">
        <v>1132</v>
      </c>
      <c r="M41" s="159">
        <v>42934</v>
      </c>
      <c r="N41" s="250">
        <v>154</v>
      </c>
      <c r="O41" s="159">
        <v>42836</v>
      </c>
      <c r="P41" s="33">
        <f t="shared" si="0"/>
        <v>20518</v>
      </c>
      <c r="Q41" s="270" t="s">
        <v>811</v>
      </c>
    </row>
    <row r="42" spans="1:17" x14ac:dyDescent="0.2">
      <c r="A42" s="148">
        <v>34</v>
      </c>
      <c r="B42" s="25" t="s">
        <v>8</v>
      </c>
      <c r="C42" s="171" t="s">
        <v>187</v>
      </c>
      <c r="D42" s="26">
        <v>4819</v>
      </c>
      <c r="E42" s="151">
        <v>42696</v>
      </c>
      <c r="F42" s="224">
        <v>4430</v>
      </c>
      <c r="G42" s="159">
        <v>42759</v>
      </c>
      <c r="H42" s="140">
        <v>5769</v>
      </c>
      <c r="I42" s="159">
        <v>42843</v>
      </c>
      <c r="J42" s="265">
        <v>4214</v>
      </c>
      <c r="K42" s="159">
        <v>42908</v>
      </c>
      <c r="L42" s="265">
        <v>1132</v>
      </c>
      <c r="M42" s="159">
        <v>42934</v>
      </c>
      <c r="N42" s="250">
        <v>154</v>
      </c>
      <c r="O42" s="159">
        <v>42836</v>
      </c>
      <c r="P42" s="33">
        <f t="shared" si="0"/>
        <v>20518</v>
      </c>
      <c r="Q42" s="270" t="s">
        <v>813</v>
      </c>
    </row>
    <row r="43" spans="1:17" x14ac:dyDescent="0.2">
      <c r="A43" s="148">
        <v>35</v>
      </c>
      <c r="B43" s="25" t="s">
        <v>95</v>
      </c>
      <c r="C43" s="171" t="s">
        <v>248</v>
      </c>
      <c r="D43" s="26">
        <v>4819</v>
      </c>
      <c r="E43" s="151">
        <v>42696</v>
      </c>
      <c r="F43" s="224">
        <v>4430</v>
      </c>
      <c r="G43" s="159">
        <v>42759</v>
      </c>
      <c r="H43" s="140">
        <v>5769</v>
      </c>
      <c r="I43" s="159">
        <v>42843</v>
      </c>
      <c r="J43" s="265">
        <v>4214</v>
      </c>
      <c r="K43" s="159">
        <v>42908</v>
      </c>
      <c r="L43" s="265"/>
      <c r="M43" s="159"/>
      <c r="N43" s="250"/>
      <c r="O43" s="159"/>
      <c r="P43" s="33">
        <f t="shared" si="0"/>
        <v>19232</v>
      </c>
      <c r="Q43" s="270" t="s">
        <v>812</v>
      </c>
    </row>
    <row r="44" spans="1:17" x14ac:dyDescent="0.2">
      <c r="A44" s="148">
        <v>36</v>
      </c>
      <c r="B44" s="25" t="s">
        <v>298</v>
      </c>
      <c r="C44" s="171" t="s">
        <v>299</v>
      </c>
      <c r="D44" s="26">
        <v>4819</v>
      </c>
      <c r="E44" s="151">
        <v>42696</v>
      </c>
      <c r="F44" s="224">
        <v>4430</v>
      </c>
      <c r="G44" s="159">
        <v>42759</v>
      </c>
      <c r="H44" s="140">
        <v>5769</v>
      </c>
      <c r="I44" s="159">
        <v>42843</v>
      </c>
      <c r="J44" s="265">
        <v>4214</v>
      </c>
      <c r="K44" s="159">
        <v>42908</v>
      </c>
      <c r="L44" s="265">
        <v>1132</v>
      </c>
      <c r="M44" s="159">
        <v>42934</v>
      </c>
      <c r="N44" s="250">
        <v>154</v>
      </c>
      <c r="O44" s="159">
        <v>42836</v>
      </c>
      <c r="P44" s="33">
        <f t="shared" si="0"/>
        <v>20518</v>
      </c>
      <c r="Q44" s="270" t="s">
        <v>814</v>
      </c>
    </row>
    <row r="45" spans="1:17" x14ac:dyDescent="0.2">
      <c r="A45" s="148">
        <v>37</v>
      </c>
      <c r="B45" s="25" t="s">
        <v>10</v>
      </c>
      <c r="C45" s="171" t="s">
        <v>188</v>
      </c>
      <c r="D45" s="26">
        <v>4819</v>
      </c>
      <c r="E45" s="151">
        <v>42696</v>
      </c>
      <c r="F45" s="224">
        <v>4430</v>
      </c>
      <c r="G45" s="159">
        <v>42759</v>
      </c>
      <c r="H45" s="140">
        <v>5769</v>
      </c>
      <c r="I45" s="159">
        <v>42843</v>
      </c>
      <c r="J45" s="265">
        <v>4214</v>
      </c>
      <c r="K45" s="159">
        <v>42908</v>
      </c>
      <c r="L45" s="265">
        <v>1132</v>
      </c>
      <c r="M45" s="159">
        <v>42934</v>
      </c>
      <c r="N45" s="250"/>
      <c r="O45" s="159"/>
      <c r="P45" s="33">
        <f t="shared" si="0"/>
        <v>20364</v>
      </c>
      <c r="Q45" s="270" t="s">
        <v>815</v>
      </c>
    </row>
    <row r="46" spans="1:17" x14ac:dyDescent="0.2">
      <c r="A46" s="148">
        <v>38</v>
      </c>
      <c r="B46" s="25" t="s">
        <v>120</v>
      </c>
      <c r="C46" s="171" t="s">
        <v>189</v>
      </c>
      <c r="D46" s="26">
        <v>4819</v>
      </c>
      <c r="E46" s="151">
        <v>42696</v>
      </c>
      <c r="F46" s="224">
        <v>4430</v>
      </c>
      <c r="G46" s="159">
        <v>42759</v>
      </c>
      <c r="H46" s="140">
        <v>5769</v>
      </c>
      <c r="I46" s="159">
        <v>42843</v>
      </c>
      <c r="J46" s="265">
        <v>4214</v>
      </c>
      <c r="K46" s="159">
        <v>42908</v>
      </c>
      <c r="L46" s="265">
        <v>1132</v>
      </c>
      <c r="M46" s="159">
        <v>42934</v>
      </c>
      <c r="N46" s="250"/>
      <c r="O46" s="159"/>
      <c r="P46" s="33">
        <f t="shared" si="0"/>
        <v>20364</v>
      </c>
      <c r="Q46" s="268">
        <v>536483</v>
      </c>
    </row>
    <row r="47" spans="1:17" x14ac:dyDescent="0.2">
      <c r="A47" s="148">
        <v>39</v>
      </c>
      <c r="B47" s="70" t="s">
        <v>146</v>
      </c>
      <c r="C47" s="171" t="s">
        <v>174</v>
      </c>
      <c r="D47" s="26">
        <v>4819</v>
      </c>
      <c r="E47" s="151">
        <v>42696</v>
      </c>
      <c r="F47" s="224">
        <v>4430</v>
      </c>
      <c r="G47" s="159">
        <v>42759</v>
      </c>
      <c r="H47" s="140">
        <v>5769</v>
      </c>
      <c r="I47" s="159">
        <v>42843</v>
      </c>
      <c r="J47" s="265">
        <v>4214</v>
      </c>
      <c r="K47" s="159">
        <v>42908</v>
      </c>
      <c r="L47" s="265">
        <v>1132</v>
      </c>
      <c r="M47" s="159">
        <v>42934</v>
      </c>
      <c r="N47" s="250"/>
      <c r="O47" s="159"/>
      <c r="P47" s="33">
        <f t="shared" si="0"/>
        <v>20364</v>
      </c>
      <c r="Q47" s="270" t="s">
        <v>816</v>
      </c>
    </row>
    <row r="48" spans="1:17" x14ac:dyDescent="0.2">
      <c r="A48" s="148">
        <v>40</v>
      </c>
      <c r="B48" s="25" t="s">
        <v>147</v>
      </c>
      <c r="C48" s="171" t="s">
        <v>168</v>
      </c>
      <c r="D48" s="26">
        <v>4819</v>
      </c>
      <c r="E48" s="151">
        <v>42696</v>
      </c>
      <c r="F48" s="224">
        <v>4430</v>
      </c>
      <c r="G48" s="159">
        <v>42759</v>
      </c>
      <c r="H48" s="140">
        <v>5769</v>
      </c>
      <c r="I48" s="159">
        <v>42843</v>
      </c>
      <c r="J48" s="265">
        <v>4214</v>
      </c>
      <c r="K48" s="159">
        <v>42908</v>
      </c>
      <c r="L48" s="265">
        <v>1132</v>
      </c>
      <c r="M48" s="159">
        <v>42934</v>
      </c>
      <c r="N48" s="250">
        <v>154</v>
      </c>
      <c r="O48" s="159">
        <v>42836</v>
      </c>
      <c r="P48" s="33">
        <f t="shared" si="0"/>
        <v>20518</v>
      </c>
      <c r="Q48" s="270" t="s">
        <v>817</v>
      </c>
    </row>
    <row r="49" spans="1:17" x14ac:dyDescent="0.2">
      <c r="A49" s="148">
        <v>41</v>
      </c>
      <c r="B49" s="25" t="s">
        <v>60</v>
      </c>
      <c r="C49" s="171" t="s">
        <v>190</v>
      </c>
      <c r="D49" s="26">
        <v>4819</v>
      </c>
      <c r="E49" s="151">
        <v>42696</v>
      </c>
      <c r="F49" s="224">
        <v>4430</v>
      </c>
      <c r="G49" s="159">
        <v>42759</v>
      </c>
      <c r="H49" s="140">
        <v>5769</v>
      </c>
      <c r="I49" s="159">
        <v>42843</v>
      </c>
      <c r="J49" s="265">
        <v>4214</v>
      </c>
      <c r="K49" s="159">
        <v>42908</v>
      </c>
      <c r="L49" s="265">
        <v>1132</v>
      </c>
      <c r="M49" s="159">
        <v>42934</v>
      </c>
      <c r="N49" s="250"/>
      <c r="O49" s="159"/>
      <c r="P49" s="33">
        <f t="shared" si="0"/>
        <v>20364</v>
      </c>
      <c r="Q49" s="270" t="s">
        <v>818</v>
      </c>
    </row>
    <row r="50" spans="1:17" x14ac:dyDescent="0.2">
      <c r="A50" s="148">
        <v>42</v>
      </c>
      <c r="B50" s="25" t="s">
        <v>96</v>
      </c>
      <c r="C50" s="171" t="s">
        <v>191</v>
      </c>
      <c r="D50" s="26">
        <v>4819</v>
      </c>
      <c r="E50" s="151">
        <v>42696</v>
      </c>
      <c r="F50" s="224">
        <v>4430</v>
      </c>
      <c r="G50" s="159">
        <v>42759</v>
      </c>
      <c r="H50" s="140">
        <v>5769</v>
      </c>
      <c r="I50" s="159">
        <v>42843</v>
      </c>
      <c r="J50" s="265">
        <v>4214</v>
      </c>
      <c r="K50" s="159">
        <v>42908</v>
      </c>
      <c r="L50" s="265">
        <v>1132</v>
      </c>
      <c r="M50" s="159">
        <v>42934</v>
      </c>
      <c r="N50" s="250">
        <v>154</v>
      </c>
      <c r="O50" s="159">
        <v>42836</v>
      </c>
      <c r="P50" s="33">
        <f t="shared" si="0"/>
        <v>20518</v>
      </c>
      <c r="Q50" s="270" t="s">
        <v>819</v>
      </c>
    </row>
    <row r="51" spans="1:17" x14ac:dyDescent="0.2">
      <c r="A51" s="148">
        <v>43</v>
      </c>
      <c r="B51" s="25" t="s">
        <v>40</v>
      </c>
      <c r="C51" s="171" t="s">
        <v>192</v>
      </c>
      <c r="D51" s="26">
        <v>4819</v>
      </c>
      <c r="E51" s="151">
        <v>42696</v>
      </c>
      <c r="F51" s="224">
        <v>4430</v>
      </c>
      <c r="G51" s="159">
        <v>42759</v>
      </c>
      <c r="H51" s="140">
        <v>5769</v>
      </c>
      <c r="I51" s="159">
        <v>42843</v>
      </c>
      <c r="J51" s="265">
        <v>4214</v>
      </c>
      <c r="K51" s="159">
        <v>42908</v>
      </c>
      <c r="L51" s="265">
        <v>1132</v>
      </c>
      <c r="M51" s="159">
        <v>42934</v>
      </c>
      <c r="N51" s="250"/>
      <c r="O51" s="159"/>
      <c r="P51" s="33">
        <f t="shared" si="0"/>
        <v>20364</v>
      </c>
      <c r="Q51" s="270" t="s">
        <v>820</v>
      </c>
    </row>
    <row r="52" spans="1:17" s="25" customFormat="1" x14ac:dyDescent="0.2">
      <c r="A52" s="148">
        <v>44</v>
      </c>
      <c r="B52" s="25" t="s">
        <v>1042</v>
      </c>
      <c r="C52" s="171" t="s">
        <v>193</v>
      </c>
      <c r="D52" s="26">
        <v>4819</v>
      </c>
      <c r="E52" s="151">
        <v>42759</v>
      </c>
      <c r="F52" s="224">
        <v>4430</v>
      </c>
      <c r="G52" s="159">
        <v>42759</v>
      </c>
      <c r="H52" s="140">
        <v>5769</v>
      </c>
      <c r="I52" s="159">
        <v>42843</v>
      </c>
      <c r="J52" s="265">
        <v>4214</v>
      </c>
      <c r="K52" s="159">
        <v>42908</v>
      </c>
      <c r="L52" s="265">
        <v>1132</v>
      </c>
      <c r="M52" s="159">
        <v>42934</v>
      </c>
      <c r="N52" s="250"/>
      <c r="O52" s="159"/>
      <c r="P52" s="33">
        <f t="shared" si="0"/>
        <v>20364</v>
      </c>
      <c r="Q52" s="270" t="s">
        <v>821</v>
      </c>
    </row>
    <row r="53" spans="1:17" s="25" customFormat="1" x14ac:dyDescent="0.2">
      <c r="A53" s="148">
        <v>45</v>
      </c>
      <c r="B53" s="25" t="s">
        <v>1044</v>
      </c>
      <c r="C53" s="171" t="s">
        <v>193</v>
      </c>
      <c r="D53" s="26">
        <v>4819</v>
      </c>
      <c r="E53" s="151">
        <v>42759</v>
      </c>
      <c r="F53" s="224">
        <v>4430</v>
      </c>
      <c r="G53" s="159">
        <v>42759</v>
      </c>
      <c r="H53" s="140">
        <v>5769</v>
      </c>
      <c r="I53" s="159">
        <v>42843</v>
      </c>
      <c r="J53" s="265">
        <v>4214</v>
      </c>
      <c r="K53" s="159">
        <v>42908</v>
      </c>
      <c r="L53" s="265">
        <v>1132</v>
      </c>
      <c r="M53" s="159">
        <v>42934</v>
      </c>
      <c r="N53" s="250"/>
      <c r="O53" s="159"/>
      <c r="P53" s="33">
        <f t="shared" si="0"/>
        <v>20364</v>
      </c>
      <c r="Q53" s="270" t="s">
        <v>822</v>
      </c>
    </row>
    <row r="54" spans="1:17" s="25" customFormat="1" x14ac:dyDescent="0.2">
      <c r="A54" s="148">
        <v>46</v>
      </c>
      <c r="B54" s="165" t="s">
        <v>319</v>
      </c>
      <c r="C54" s="171" t="s">
        <v>194</v>
      </c>
      <c r="D54" s="26">
        <v>4819</v>
      </c>
      <c r="E54" s="151">
        <v>42696</v>
      </c>
      <c r="F54" s="224">
        <v>4430</v>
      </c>
      <c r="G54" s="159">
        <v>42759</v>
      </c>
      <c r="H54" s="140">
        <v>5769</v>
      </c>
      <c r="I54" s="159">
        <v>42843</v>
      </c>
      <c r="J54" s="265">
        <v>4214</v>
      </c>
      <c r="K54" s="159">
        <v>42908</v>
      </c>
      <c r="L54" s="265">
        <v>1132</v>
      </c>
      <c r="M54" s="159">
        <v>42934</v>
      </c>
      <c r="N54" s="250">
        <v>154</v>
      </c>
      <c r="O54" s="159">
        <v>42836</v>
      </c>
      <c r="P54" s="33">
        <f t="shared" si="0"/>
        <v>20518</v>
      </c>
      <c r="Q54" s="270" t="s">
        <v>823</v>
      </c>
    </row>
    <row r="55" spans="1:17" x14ac:dyDescent="0.2">
      <c r="A55" s="148">
        <v>47</v>
      </c>
      <c r="B55" s="25" t="s">
        <v>135</v>
      </c>
      <c r="C55" s="171" t="s">
        <v>195</v>
      </c>
      <c r="D55" s="26">
        <v>4819</v>
      </c>
      <c r="E55" s="151">
        <v>42696</v>
      </c>
      <c r="F55" s="224">
        <v>4430</v>
      </c>
      <c r="G55" s="159">
        <v>42759</v>
      </c>
      <c r="H55" s="140">
        <v>5769</v>
      </c>
      <c r="I55" s="159">
        <v>42843</v>
      </c>
      <c r="J55" s="265">
        <v>4214</v>
      </c>
      <c r="K55" s="159">
        <v>42908</v>
      </c>
      <c r="L55" s="265">
        <v>1132</v>
      </c>
      <c r="M55" s="159">
        <v>42934</v>
      </c>
      <c r="N55" s="250"/>
      <c r="O55" s="159"/>
      <c r="P55" s="33">
        <f t="shared" si="0"/>
        <v>20364</v>
      </c>
      <c r="Q55" s="270" t="s">
        <v>824</v>
      </c>
    </row>
    <row r="56" spans="1:17" x14ac:dyDescent="0.2">
      <c r="A56" s="148">
        <v>48</v>
      </c>
      <c r="B56" s="25" t="s">
        <v>82</v>
      </c>
      <c r="C56" s="171" t="s">
        <v>196</v>
      </c>
      <c r="D56" s="26">
        <v>4819</v>
      </c>
      <c r="E56" s="151">
        <v>42696</v>
      </c>
      <c r="F56" s="224">
        <v>4430</v>
      </c>
      <c r="G56" s="159">
        <v>42759</v>
      </c>
      <c r="H56" s="140">
        <v>5769</v>
      </c>
      <c r="I56" s="159">
        <v>42843</v>
      </c>
      <c r="J56" s="265">
        <v>4214</v>
      </c>
      <c r="K56" s="159">
        <v>42908</v>
      </c>
      <c r="L56" s="265">
        <v>1132</v>
      </c>
      <c r="M56" s="159">
        <v>42934</v>
      </c>
      <c r="N56" s="250">
        <v>154</v>
      </c>
      <c r="O56" s="159">
        <v>42836</v>
      </c>
      <c r="P56" s="33">
        <f t="shared" si="0"/>
        <v>20518</v>
      </c>
      <c r="Q56" s="270" t="s">
        <v>825</v>
      </c>
    </row>
    <row r="57" spans="1:17" x14ac:dyDescent="0.2">
      <c r="A57" s="148">
        <v>49</v>
      </c>
      <c r="B57" s="25" t="s">
        <v>41</v>
      </c>
      <c r="C57" s="171" t="s">
        <v>295</v>
      </c>
      <c r="D57" s="26">
        <v>4819</v>
      </c>
      <c r="E57" s="151">
        <v>42696</v>
      </c>
      <c r="F57" s="224">
        <v>4430</v>
      </c>
      <c r="G57" s="159">
        <v>42759</v>
      </c>
      <c r="H57" s="140">
        <v>5769</v>
      </c>
      <c r="I57" s="159">
        <v>42843</v>
      </c>
      <c r="J57" s="265">
        <v>4214</v>
      </c>
      <c r="K57" s="159">
        <v>42908</v>
      </c>
      <c r="L57" s="265">
        <v>1132</v>
      </c>
      <c r="M57" s="159">
        <v>42934</v>
      </c>
      <c r="N57" s="250">
        <v>154</v>
      </c>
      <c r="O57" s="159">
        <v>42836</v>
      </c>
      <c r="P57" s="33">
        <f t="shared" si="0"/>
        <v>20518</v>
      </c>
      <c r="Q57" s="270" t="s">
        <v>834</v>
      </c>
    </row>
    <row r="58" spans="1:17" x14ac:dyDescent="0.2">
      <c r="A58" s="148">
        <v>50</v>
      </c>
      <c r="B58" s="70" t="s">
        <v>91</v>
      </c>
      <c r="C58" s="171" t="s">
        <v>168</v>
      </c>
      <c r="D58" s="26">
        <v>4819</v>
      </c>
      <c r="E58" s="151">
        <v>42696</v>
      </c>
      <c r="F58" s="224">
        <v>4430</v>
      </c>
      <c r="G58" s="159">
        <v>42759</v>
      </c>
      <c r="H58" s="140">
        <v>5769</v>
      </c>
      <c r="I58" s="159">
        <v>42843</v>
      </c>
      <c r="J58" s="265">
        <v>4214</v>
      </c>
      <c r="K58" s="159">
        <v>42908</v>
      </c>
      <c r="L58" s="265">
        <v>1132</v>
      </c>
      <c r="M58" s="159">
        <v>42934</v>
      </c>
      <c r="N58" s="250">
        <v>154</v>
      </c>
      <c r="O58" s="159">
        <v>42836</v>
      </c>
      <c r="P58" s="33">
        <f t="shared" si="0"/>
        <v>20518</v>
      </c>
      <c r="Q58" s="270" t="s">
        <v>826</v>
      </c>
    </row>
    <row r="59" spans="1:17" s="25" customFormat="1" x14ac:dyDescent="0.2">
      <c r="A59" s="148">
        <v>51</v>
      </c>
      <c r="B59" s="41" t="s">
        <v>320</v>
      </c>
      <c r="C59" s="171" t="s">
        <v>294</v>
      </c>
      <c r="D59" s="26">
        <v>4819</v>
      </c>
      <c r="E59" s="151">
        <v>42696</v>
      </c>
      <c r="F59" s="224">
        <v>4430</v>
      </c>
      <c r="G59" s="159">
        <v>42759</v>
      </c>
      <c r="H59" s="249">
        <v>5769</v>
      </c>
      <c r="I59" s="159">
        <v>42843</v>
      </c>
      <c r="J59" s="265">
        <v>4214</v>
      </c>
      <c r="K59" s="159">
        <v>42908</v>
      </c>
      <c r="L59" s="265">
        <v>1132</v>
      </c>
      <c r="M59" s="159">
        <v>42934</v>
      </c>
      <c r="N59" s="250">
        <v>154</v>
      </c>
      <c r="O59" s="159">
        <v>42836</v>
      </c>
      <c r="P59" s="33">
        <f t="shared" si="0"/>
        <v>20518</v>
      </c>
      <c r="Q59" s="270" t="s">
        <v>827</v>
      </c>
    </row>
    <row r="60" spans="1:17" x14ac:dyDescent="0.2">
      <c r="A60" s="148">
        <v>52</v>
      </c>
      <c r="B60" s="70" t="s">
        <v>342</v>
      </c>
      <c r="C60" s="172" t="s">
        <v>341</v>
      </c>
      <c r="D60" s="26">
        <v>4819</v>
      </c>
      <c r="E60" s="151">
        <v>42696</v>
      </c>
      <c r="F60" s="224">
        <v>4430</v>
      </c>
      <c r="G60" s="159">
        <v>42759</v>
      </c>
      <c r="H60" s="140">
        <v>5769</v>
      </c>
      <c r="I60" s="159">
        <v>42843</v>
      </c>
      <c r="J60" s="265">
        <v>4214</v>
      </c>
      <c r="K60" s="159">
        <v>42908</v>
      </c>
      <c r="L60" s="265">
        <v>1132</v>
      </c>
      <c r="M60" s="159">
        <v>42934</v>
      </c>
      <c r="N60" s="250">
        <v>154</v>
      </c>
      <c r="O60" s="159">
        <v>42836</v>
      </c>
      <c r="P60" s="33">
        <f t="shared" si="0"/>
        <v>20518</v>
      </c>
      <c r="Q60" s="270" t="s">
        <v>828</v>
      </c>
    </row>
    <row r="61" spans="1:17" x14ac:dyDescent="0.2">
      <c r="A61" s="148">
        <v>53</v>
      </c>
      <c r="B61" s="25" t="s">
        <v>336</v>
      </c>
      <c r="C61" s="171" t="s">
        <v>1039</v>
      </c>
      <c r="D61" s="26">
        <v>4819</v>
      </c>
      <c r="E61" s="151">
        <v>42696</v>
      </c>
      <c r="F61" s="224">
        <v>4430</v>
      </c>
      <c r="G61" s="159">
        <v>42759</v>
      </c>
      <c r="H61" s="140">
        <v>5769</v>
      </c>
      <c r="I61" s="159">
        <v>42843</v>
      </c>
      <c r="J61" s="265">
        <v>4214</v>
      </c>
      <c r="K61" s="159">
        <v>42908</v>
      </c>
      <c r="L61" s="265">
        <v>1132</v>
      </c>
      <c r="M61" s="159">
        <v>42934</v>
      </c>
      <c r="N61" s="250"/>
      <c r="O61" s="159"/>
      <c r="P61" s="33">
        <f t="shared" si="0"/>
        <v>20364</v>
      </c>
      <c r="Q61" s="270" t="s">
        <v>906</v>
      </c>
    </row>
    <row r="62" spans="1:17" x14ac:dyDescent="0.2">
      <c r="A62" s="148">
        <v>54</v>
      </c>
      <c r="B62" s="165" t="s">
        <v>325</v>
      </c>
      <c r="C62" s="171" t="s">
        <v>261</v>
      </c>
      <c r="D62" s="26">
        <v>4819</v>
      </c>
      <c r="E62" s="151">
        <v>42696</v>
      </c>
      <c r="F62" s="224">
        <v>4430</v>
      </c>
      <c r="G62" s="159">
        <v>42759</v>
      </c>
      <c r="H62" s="140">
        <v>5769</v>
      </c>
      <c r="I62" s="159">
        <v>42843</v>
      </c>
      <c r="J62" s="265">
        <v>4214</v>
      </c>
      <c r="K62" s="159">
        <v>42908</v>
      </c>
      <c r="L62" s="265">
        <v>1132</v>
      </c>
      <c r="M62" s="159">
        <v>42934</v>
      </c>
      <c r="N62" s="250"/>
      <c r="O62" s="159"/>
      <c r="P62" s="33">
        <f t="shared" si="0"/>
        <v>20364</v>
      </c>
      <c r="Q62" s="270" t="s">
        <v>830</v>
      </c>
    </row>
    <row r="63" spans="1:17" x14ac:dyDescent="0.2">
      <c r="A63" s="148">
        <v>55</v>
      </c>
      <c r="B63" s="25" t="s">
        <v>11</v>
      </c>
      <c r="C63" s="171" t="s">
        <v>198</v>
      </c>
      <c r="D63" s="26">
        <v>4819</v>
      </c>
      <c r="E63" s="151">
        <v>42696</v>
      </c>
      <c r="F63" s="224">
        <v>4430</v>
      </c>
      <c r="G63" s="159">
        <v>42759</v>
      </c>
      <c r="H63" s="140">
        <v>5769</v>
      </c>
      <c r="I63" s="159">
        <v>42843</v>
      </c>
      <c r="J63" s="265">
        <v>4214</v>
      </c>
      <c r="K63" s="159">
        <v>42908</v>
      </c>
      <c r="L63" s="265">
        <v>1132</v>
      </c>
      <c r="M63" s="159">
        <v>42934</v>
      </c>
      <c r="N63" s="250">
        <v>154</v>
      </c>
      <c r="O63" s="159">
        <v>42836</v>
      </c>
      <c r="P63" s="33">
        <f t="shared" si="0"/>
        <v>20518</v>
      </c>
      <c r="Q63" s="270" t="s">
        <v>829</v>
      </c>
    </row>
    <row r="64" spans="1:17" x14ac:dyDescent="0.2">
      <c r="A64" s="148">
        <v>56</v>
      </c>
      <c r="B64" s="25" t="s">
        <v>12</v>
      </c>
      <c r="C64" s="171" t="s">
        <v>181</v>
      </c>
      <c r="D64" s="26">
        <v>4819</v>
      </c>
      <c r="E64" s="151">
        <v>42696</v>
      </c>
      <c r="F64" s="224">
        <v>4430</v>
      </c>
      <c r="G64" s="159">
        <v>42759</v>
      </c>
      <c r="H64" s="140">
        <v>5769</v>
      </c>
      <c r="I64" s="159">
        <v>42843</v>
      </c>
      <c r="J64" s="265">
        <v>4214</v>
      </c>
      <c r="K64" s="159">
        <v>42908</v>
      </c>
      <c r="L64" s="265">
        <v>1132</v>
      </c>
      <c r="M64" s="159">
        <v>42934</v>
      </c>
      <c r="N64" s="250">
        <v>154</v>
      </c>
      <c r="O64" s="159">
        <v>42836</v>
      </c>
      <c r="P64" s="33">
        <f t="shared" si="0"/>
        <v>20518</v>
      </c>
      <c r="Q64" s="270" t="s">
        <v>831</v>
      </c>
    </row>
    <row r="65" spans="1:17" x14ac:dyDescent="0.2">
      <c r="A65" s="148">
        <v>57</v>
      </c>
      <c r="B65" s="165" t="s">
        <v>349</v>
      </c>
      <c r="C65" s="171" t="s">
        <v>199</v>
      </c>
      <c r="D65" s="26">
        <v>4819</v>
      </c>
      <c r="E65" s="151">
        <v>42696</v>
      </c>
      <c r="F65" s="224">
        <v>4430</v>
      </c>
      <c r="G65" s="159">
        <v>42759</v>
      </c>
      <c r="H65" s="140">
        <v>5769</v>
      </c>
      <c r="I65" s="159">
        <v>42843</v>
      </c>
      <c r="J65" s="265">
        <v>4214</v>
      </c>
      <c r="K65" s="159">
        <v>42908</v>
      </c>
      <c r="L65" s="265">
        <v>1132</v>
      </c>
      <c r="M65" s="159">
        <v>42934</v>
      </c>
      <c r="N65" s="250">
        <v>154</v>
      </c>
      <c r="O65" s="159">
        <v>42836</v>
      </c>
      <c r="P65" s="33">
        <f t="shared" si="0"/>
        <v>20518</v>
      </c>
      <c r="Q65" s="270" t="s">
        <v>832</v>
      </c>
    </row>
    <row r="66" spans="1:17" x14ac:dyDescent="0.2">
      <c r="A66" s="148">
        <v>58</v>
      </c>
      <c r="B66" s="25" t="s">
        <v>83</v>
      </c>
      <c r="C66" s="171" t="s">
        <v>192</v>
      </c>
      <c r="D66" s="26">
        <v>4819</v>
      </c>
      <c r="E66" s="151">
        <v>42696</v>
      </c>
      <c r="F66" s="224">
        <v>4430</v>
      </c>
      <c r="G66" s="159">
        <v>42759</v>
      </c>
      <c r="H66" s="140">
        <v>5769</v>
      </c>
      <c r="I66" s="159">
        <v>42843</v>
      </c>
      <c r="J66" s="265">
        <v>4214</v>
      </c>
      <c r="K66" s="159">
        <v>42908</v>
      </c>
      <c r="L66" s="265">
        <v>1132</v>
      </c>
      <c r="M66" s="159">
        <v>42934</v>
      </c>
      <c r="N66" s="250"/>
      <c r="O66" s="159"/>
      <c r="P66" s="33">
        <f t="shared" si="0"/>
        <v>20364</v>
      </c>
      <c r="Q66" s="270" t="s">
        <v>833</v>
      </c>
    </row>
    <row r="67" spans="1:17" x14ac:dyDescent="0.2">
      <c r="A67" s="148">
        <v>59</v>
      </c>
      <c r="B67" s="165" t="s">
        <v>321</v>
      </c>
      <c r="C67" s="171" t="s">
        <v>200</v>
      </c>
      <c r="D67" s="26">
        <v>4819</v>
      </c>
      <c r="E67" s="151">
        <v>42696</v>
      </c>
      <c r="F67" s="224">
        <v>4430</v>
      </c>
      <c r="G67" s="159">
        <v>42759</v>
      </c>
      <c r="H67" s="140">
        <v>5769</v>
      </c>
      <c r="I67" s="159">
        <v>42843</v>
      </c>
      <c r="J67" s="265">
        <v>4214</v>
      </c>
      <c r="K67" s="159">
        <v>42908</v>
      </c>
      <c r="L67" s="265">
        <v>1132</v>
      </c>
      <c r="M67" s="159">
        <v>42934</v>
      </c>
      <c r="N67" s="250">
        <v>154</v>
      </c>
      <c r="O67" s="159">
        <v>42836</v>
      </c>
      <c r="P67" s="33">
        <f t="shared" si="0"/>
        <v>20518</v>
      </c>
      <c r="Q67" s="270" t="s">
        <v>883</v>
      </c>
    </row>
    <row r="68" spans="1:17" x14ac:dyDescent="0.2">
      <c r="A68" s="148">
        <v>60</v>
      </c>
      <c r="B68" s="25" t="s">
        <v>84</v>
      </c>
      <c r="C68" s="171" t="s">
        <v>201</v>
      </c>
      <c r="D68" s="26">
        <v>4819</v>
      </c>
      <c r="E68" s="151">
        <v>42696</v>
      </c>
      <c r="F68" s="224">
        <v>4430</v>
      </c>
      <c r="G68" s="159">
        <v>42759</v>
      </c>
      <c r="H68" s="140">
        <v>5769</v>
      </c>
      <c r="I68" s="159">
        <v>42843</v>
      </c>
      <c r="J68" s="265">
        <v>4214</v>
      </c>
      <c r="K68" s="159">
        <v>42908</v>
      </c>
      <c r="L68" s="265">
        <v>1132</v>
      </c>
      <c r="M68" s="159">
        <v>42934</v>
      </c>
      <c r="N68" s="250"/>
      <c r="O68" s="159"/>
      <c r="P68" s="33">
        <f t="shared" si="0"/>
        <v>20364</v>
      </c>
      <c r="Q68" s="270" t="s">
        <v>835</v>
      </c>
    </row>
    <row r="69" spans="1:17" x14ac:dyDescent="0.2">
      <c r="A69" s="148">
        <v>61</v>
      </c>
      <c r="B69" s="165" t="s">
        <v>322</v>
      </c>
      <c r="C69" s="171" t="s">
        <v>202</v>
      </c>
      <c r="D69" s="26">
        <v>4819</v>
      </c>
      <c r="E69" s="151">
        <v>42696</v>
      </c>
      <c r="F69" s="224">
        <v>4430</v>
      </c>
      <c r="G69" s="159">
        <v>42759</v>
      </c>
      <c r="H69" s="140">
        <v>5769</v>
      </c>
      <c r="I69" s="159">
        <v>42843</v>
      </c>
      <c r="J69" s="265">
        <v>4214</v>
      </c>
      <c r="K69" s="159">
        <v>42908</v>
      </c>
      <c r="L69" s="265">
        <v>1132</v>
      </c>
      <c r="M69" s="159">
        <v>42934</v>
      </c>
      <c r="N69" s="250">
        <v>154</v>
      </c>
      <c r="O69" s="159">
        <v>42836</v>
      </c>
      <c r="P69" s="33">
        <f t="shared" si="0"/>
        <v>20518</v>
      </c>
      <c r="Q69" s="270" t="s">
        <v>836</v>
      </c>
    </row>
    <row r="70" spans="1:17" x14ac:dyDescent="0.2">
      <c r="A70" s="148">
        <v>62</v>
      </c>
      <c r="B70" s="25" t="s">
        <v>154</v>
      </c>
      <c r="C70" s="171" t="s">
        <v>167</v>
      </c>
      <c r="D70" s="26">
        <v>4819</v>
      </c>
      <c r="E70" s="151">
        <v>42696</v>
      </c>
      <c r="F70" s="224">
        <v>4430</v>
      </c>
      <c r="G70" s="159">
        <v>42759</v>
      </c>
      <c r="H70" s="140">
        <v>5769</v>
      </c>
      <c r="I70" s="159">
        <v>42843</v>
      </c>
      <c r="J70" s="265">
        <v>4214</v>
      </c>
      <c r="K70" s="159">
        <v>42908</v>
      </c>
      <c r="L70" s="265">
        <v>1132</v>
      </c>
      <c r="M70" s="159">
        <v>42934</v>
      </c>
      <c r="N70" s="250">
        <v>154</v>
      </c>
      <c r="O70" s="159">
        <v>42836</v>
      </c>
      <c r="P70" s="33">
        <f t="shared" si="0"/>
        <v>20518</v>
      </c>
      <c r="Q70" s="270" t="s">
        <v>837</v>
      </c>
    </row>
    <row r="71" spans="1:17" x14ac:dyDescent="0.2">
      <c r="A71" s="148">
        <v>63</v>
      </c>
      <c r="B71" s="25" t="s">
        <v>13</v>
      </c>
      <c r="C71" s="171" t="s">
        <v>203</v>
      </c>
      <c r="D71" s="26">
        <v>4819</v>
      </c>
      <c r="E71" s="151">
        <v>42696</v>
      </c>
      <c r="F71" s="224">
        <v>4430</v>
      </c>
      <c r="G71" s="159">
        <v>42759</v>
      </c>
      <c r="H71" s="140">
        <v>5769</v>
      </c>
      <c r="I71" s="159">
        <v>42843</v>
      </c>
      <c r="J71" s="265">
        <v>4214</v>
      </c>
      <c r="K71" s="159">
        <v>42908</v>
      </c>
      <c r="L71" s="265">
        <v>1132</v>
      </c>
      <c r="M71" s="159">
        <v>42934</v>
      </c>
      <c r="N71" s="250">
        <v>154</v>
      </c>
      <c r="O71" s="159">
        <v>42836</v>
      </c>
      <c r="P71" s="33">
        <f t="shared" si="0"/>
        <v>20518</v>
      </c>
      <c r="Q71" s="270" t="s">
        <v>838</v>
      </c>
    </row>
    <row r="72" spans="1:17" x14ac:dyDescent="0.2">
      <c r="A72" s="148">
        <v>64</v>
      </c>
      <c r="B72" s="165" t="s">
        <v>323</v>
      </c>
      <c r="C72" s="171" t="s">
        <v>204</v>
      </c>
      <c r="D72" s="26">
        <v>4819</v>
      </c>
      <c r="E72" s="151">
        <v>42696</v>
      </c>
      <c r="F72" s="224">
        <v>4430</v>
      </c>
      <c r="G72" s="159">
        <v>42759</v>
      </c>
      <c r="H72" s="140">
        <v>5769</v>
      </c>
      <c r="I72" s="159">
        <v>42843</v>
      </c>
      <c r="J72" s="265">
        <v>4214</v>
      </c>
      <c r="K72" s="159">
        <v>42908</v>
      </c>
      <c r="L72" s="265">
        <v>1132</v>
      </c>
      <c r="M72" s="159">
        <v>42934</v>
      </c>
      <c r="N72" s="250">
        <v>154</v>
      </c>
      <c r="O72" s="159">
        <v>42836</v>
      </c>
      <c r="P72" s="33">
        <f t="shared" si="0"/>
        <v>20518</v>
      </c>
      <c r="Q72" s="270" t="s">
        <v>839</v>
      </c>
    </row>
    <row r="73" spans="1:17" x14ac:dyDescent="0.2">
      <c r="A73" s="148">
        <v>65</v>
      </c>
      <c r="B73" s="165" t="s">
        <v>324</v>
      </c>
      <c r="C73" s="171" t="s">
        <v>204</v>
      </c>
      <c r="D73" s="26">
        <v>4819</v>
      </c>
      <c r="E73" s="151">
        <v>42696</v>
      </c>
      <c r="F73" s="224">
        <v>4430</v>
      </c>
      <c r="G73" s="159">
        <v>42759</v>
      </c>
      <c r="H73" s="140">
        <v>5769</v>
      </c>
      <c r="I73" s="159">
        <v>42843</v>
      </c>
      <c r="J73" s="265">
        <v>4214</v>
      </c>
      <c r="K73" s="159">
        <v>42908</v>
      </c>
      <c r="L73" s="265">
        <v>1132</v>
      </c>
      <c r="M73" s="159">
        <v>42934</v>
      </c>
      <c r="N73" s="250">
        <v>154</v>
      </c>
      <c r="O73" s="159">
        <v>42836</v>
      </c>
      <c r="P73" s="33">
        <f t="shared" si="0"/>
        <v>20518</v>
      </c>
      <c r="Q73" s="270" t="s">
        <v>840</v>
      </c>
    </row>
    <row r="74" spans="1:17" x14ac:dyDescent="0.2">
      <c r="A74" s="148">
        <v>66</v>
      </c>
      <c r="B74" s="25" t="s">
        <v>85</v>
      </c>
      <c r="C74" s="171" t="s">
        <v>205</v>
      </c>
      <c r="D74" s="26">
        <v>4819</v>
      </c>
      <c r="E74" s="151">
        <v>42696</v>
      </c>
      <c r="F74" s="224">
        <v>4430</v>
      </c>
      <c r="G74" s="159">
        <v>42759</v>
      </c>
      <c r="H74" s="140">
        <v>5769</v>
      </c>
      <c r="I74" s="159">
        <v>42843</v>
      </c>
      <c r="J74" s="265">
        <v>4214</v>
      </c>
      <c r="K74" s="159">
        <v>42908</v>
      </c>
      <c r="L74" s="265">
        <v>1132</v>
      </c>
      <c r="M74" s="159">
        <v>42934</v>
      </c>
      <c r="N74" s="250">
        <v>154</v>
      </c>
      <c r="O74" s="159">
        <v>42836</v>
      </c>
      <c r="P74" s="33">
        <f t="shared" ref="P74:P115" si="1">SUM(D74,F74,H74,J74,L74,N74)</f>
        <v>20518</v>
      </c>
      <c r="Q74" s="270" t="s">
        <v>841</v>
      </c>
    </row>
    <row r="75" spans="1:17" x14ac:dyDescent="0.2">
      <c r="A75" s="148">
        <v>67</v>
      </c>
      <c r="B75" s="165" t="s">
        <v>346</v>
      </c>
      <c r="C75" s="171" t="s">
        <v>271</v>
      </c>
      <c r="D75" s="26">
        <v>4819</v>
      </c>
      <c r="E75" s="151">
        <v>42696</v>
      </c>
      <c r="F75" s="224">
        <v>4430</v>
      </c>
      <c r="G75" s="159">
        <v>42759</v>
      </c>
      <c r="H75" s="140">
        <v>5769</v>
      </c>
      <c r="I75" s="159">
        <v>42843</v>
      </c>
      <c r="J75" s="265">
        <v>4214</v>
      </c>
      <c r="K75" s="159">
        <v>42908</v>
      </c>
      <c r="L75" s="265">
        <v>1132</v>
      </c>
      <c r="M75" s="159">
        <v>42934</v>
      </c>
      <c r="N75" s="250">
        <v>154</v>
      </c>
      <c r="O75" s="159">
        <v>42836</v>
      </c>
      <c r="P75" s="33">
        <f t="shared" si="1"/>
        <v>20518</v>
      </c>
      <c r="Q75" s="270" t="s">
        <v>842</v>
      </c>
    </row>
    <row r="76" spans="1:17" x14ac:dyDescent="0.2">
      <c r="A76" s="148">
        <v>68</v>
      </c>
      <c r="B76" s="25" t="s">
        <v>15</v>
      </c>
      <c r="C76" s="171" t="s">
        <v>207</v>
      </c>
      <c r="D76" s="26">
        <v>4819</v>
      </c>
      <c r="E76" s="151">
        <v>42696</v>
      </c>
      <c r="F76" s="224">
        <v>4430</v>
      </c>
      <c r="G76" s="159">
        <v>42759</v>
      </c>
      <c r="H76" s="140">
        <v>5769</v>
      </c>
      <c r="I76" s="159">
        <v>42843</v>
      </c>
      <c r="J76" s="265">
        <v>4214</v>
      </c>
      <c r="K76" s="159">
        <v>42908</v>
      </c>
      <c r="L76" s="265">
        <v>1132</v>
      </c>
      <c r="M76" s="159">
        <v>42934</v>
      </c>
      <c r="N76" s="250"/>
      <c r="O76" s="159"/>
      <c r="P76" s="33">
        <f t="shared" si="1"/>
        <v>20364</v>
      </c>
      <c r="Q76" s="270" t="s">
        <v>843</v>
      </c>
    </row>
    <row r="77" spans="1:17" x14ac:dyDescent="0.2">
      <c r="A77" s="148">
        <v>69</v>
      </c>
      <c r="B77" s="25" t="s">
        <v>16</v>
      </c>
      <c r="C77" s="171" t="s">
        <v>187</v>
      </c>
      <c r="D77" s="26">
        <v>4819</v>
      </c>
      <c r="E77" s="151">
        <v>42696</v>
      </c>
      <c r="F77" s="224">
        <v>4430</v>
      </c>
      <c r="G77" s="159">
        <v>42759</v>
      </c>
      <c r="H77" s="140">
        <v>5769</v>
      </c>
      <c r="I77" s="159">
        <v>42843</v>
      </c>
      <c r="J77" s="265">
        <v>4214</v>
      </c>
      <c r="K77" s="159">
        <v>42908</v>
      </c>
      <c r="L77" s="265">
        <v>1132</v>
      </c>
      <c r="M77" s="159">
        <v>42934</v>
      </c>
      <c r="N77" s="250">
        <v>154</v>
      </c>
      <c r="O77" s="159">
        <v>42836</v>
      </c>
      <c r="P77" s="33">
        <f t="shared" si="1"/>
        <v>20518</v>
      </c>
      <c r="Q77" s="270" t="s">
        <v>844</v>
      </c>
    </row>
    <row r="78" spans="1:17" x14ac:dyDescent="0.2">
      <c r="A78" s="148">
        <v>70</v>
      </c>
      <c r="B78" s="25" t="s">
        <v>17</v>
      </c>
      <c r="C78" s="171" t="s">
        <v>208</v>
      </c>
      <c r="D78" s="26">
        <v>4819</v>
      </c>
      <c r="E78" s="151">
        <v>42696</v>
      </c>
      <c r="F78" s="224">
        <v>4430</v>
      </c>
      <c r="G78" s="159">
        <v>42759</v>
      </c>
      <c r="H78" s="140">
        <v>5769</v>
      </c>
      <c r="I78" s="159">
        <v>42843</v>
      </c>
      <c r="J78" s="265">
        <v>4214</v>
      </c>
      <c r="K78" s="159">
        <v>42908</v>
      </c>
      <c r="L78" s="265">
        <v>1132</v>
      </c>
      <c r="M78" s="159">
        <v>42934</v>
      </c>
      <c r="N78" s="250">
        <v>154</v>
      </c>
      <c r="O78" s="159">
        <v>42836</v>
      </c>
      <c r="P78" s="33">
        <f t="shared" si="1"/>
        <v>20518</v>
      </c>
      <c r="Q78" s="270" t="s">
        <v>845</v>
      </c>
    </row>
    <row r="79" spans="1:17" x14ac:dyDescent="0.2">
      <c r="A79" s="148">
        <v>71</v>
      </c>
      <c r="B79" s="25" t="s">
        <v>92</v>
      </c>
      <c r="C79" s="171" t="s">
        <v>168</v>
      </c>
      <c r="D79" s="26">
        <v>4819</v>
      </c>
      <c r="E79" s="151">
        <v>42696</v>
      </c>
      <c r="F79" s="224">
        <v>4430</v>
      </c>
      <c r="G79" s="159">
        <v>42759</v>
      </c>
      <c r="H79" s="140">
        <v>5769</v>
      </c>
      <c r="I79" s="159">
        <v>42843</v>
      </c>
      <c r="J79" s="265">
        <v>4214</v>
      </c>
      <c r="K79" s="159">
        <v>42908</v>
      </c>
      <c r="L79" s="265">
        <v>1132</v>
      </c>
      <c r="M79" s="159">
        <v>42934</v>
      </c>
      <c r="N79" s="250">
        <v>154</v>
      </c>
      <c r="O79" s="159">
        <v>42836</v>
      </c>
      <c r="P79" s="33">
        <f t="shared" si="1"/>
        <v>20518</v>
      </c>
      <c r="Q79" s="270" t="s">
        <v>846</v>
      </c>
    </row>
    <row r="80" spans="1:17" x14ac:dyDescent="0.2">
      <c r="A80" s="148">
        <v>72</v>
      </c>
      <c r="B80" s="25" t="s">
        <v>93</v>
      </c>
      <c r="C80" s="171" t="s">
        <v>209</v>
      </c>
      <c r="D80" s="26">
        <v>4819</v>
      </c>
      <c r="E80" s="151">
        <v>42696</v>
      </c>
      <c r="F80" s="224">
        <v>4430</v>
      </c>
      <c r="G80" s="159">
        <v>42759</v>
      </c>
      <c r="H80" s="140">
        <v>5769</v>
      </c>
      <c r="I80" s="159">
        <v>42843</v>
      </c>
      <c r="J80" s="265">
        <v>4214</v>
      </c>
      <c r="K80" s="159">
        <v>42908</v>
      </c>
      <c r="L80" s="265">
        <v>1132</v>
      </c>
      <c r="M80" s="159">
        <v>42934</v>
      </c>
      <c r="N80" s="250">
        <v>154</v>
      </c>
      <c r="O80" s="159">
        <v>42836</v>
      </c>
      <c r="P80" s="33">
        <f t="shared" si="1"/>
        <v>20518</v>
      </c>
      <c r="Q80" s="270" t="s">
        <v>847</v>
      </c>
    </row>
    <row r="81" spans="1:17" x14ac:dyDescent="0.2">
      <c r="A81" s="148">
        <v>73</v>
      </c>
      <c r="B81" s="165" t="s">
        <v>326</v>
      </c>
      <c r="C81" s="171" t="s">
        <v>483</v>
      </c>
      <c r="D81" s="26">
        <v>4819</v>
      </c>
      <c r="E81" s="151">
        <v>42696</v>
      </c>
      <c r="F81" s="224">
        <v>4430</v>
      </c>
      <c r="G81" s="159">
        <v>42759</v>
      </c>
      <c r="H81" s="140">
        <v>5769</v>
      </c>
      <c r="I81" s="159">
        <v>42843</v>
      </c>
      <c r="J81" s="265">
        <v>4214</v>
      </c>
      <c r="K81" s="159">
        <v>42908</v>
      </c>
      <c r="L81" s="265">
        <v>1132</v>
      </c>
      <c r="M81" s="159">
        <v>42934</v>
      </c>
      <c r="N81" s="424">
        <v>154</v>
      </c>
      <c r="O81" s="159">
        <v>42836</v>
      </c>
      <c r="P81" s="33">
        <f t="shared" si="1"/>
        <v>20518</v>
      </c>
      <c r="Q81" s="270" t="s">
        <v>848</v>
      </c>
    </row>
    <row r="82" spans="1:17" x14ac:dyDescent="0.2">
      <c r="A82" s="148">
        <v>74</v>
      </c>
      <c r="B82" s="25" t="s">
        <v>18</v>
      </c>
      <c r="C82" s="171" t="s">
        <v>181</v>
      </c>
      <c r="D82" s="26">
        <v>4819</v>
      </c>
      <c r="E82" s="151">
        <v>42696</v>
      </c>
      <c r="F82" s="224">
        <v>4430</v>
      </c>
      <c r="G82" s="159">
        <v>42759</v>
      </c>
      <c r="H82" s="140">
        <v>5769</v>
      </c>
      <c r="I82" s="159">
        <v>42843</v>
      </c>
      <c r="J82" s="265">
        <v>4214</v>
      </c>
      <c r="K82" s="159">
        <v>42908</v>
      </c>
      <c r="L82" s="265">
        <v>1132</v>
      </c>
      <c r="M82" s="159">
        <v>42934</v>
      </c>
      <c r="N82" s="250">
        <v>154</v>
      </c>
      <c r="O82" s="159">
        <v>42836</v>
      </c>
      <c r="P82" s="33">
        <f t="shared" si="1"/>
        <v>20518</v>
      </c>
      <c r="Q82" s="270" t="s">
        <v>849</v>
      </c>
    </row>
    <row r="83" spans="1:17" x14ac:dyDescent="0.2">
      <c r="A83" s="148">
        <v>75</v>
      </c>
      <c r="B83" s="25" t="s">
        <v>19</v>
      </c>
      <c r="C83" s="171" t="s">
        <v>174</v>
      </c>
      <c r="D83" s="26">
        <v>4819</v>
      </c>
      <c r="E83" s="151">
        <v>42696</v>
      </c>
      <c r="F83" s="224">
        <v>4430</v>
      </c>
      <c r="G83" s="159">
        <v>42759</v>
      </c>
      <c r="H83" s="140">
        <v>5769</v>
      </c>
      <c r="I83" s="159">
        <v>42843</v>
      </c>
      <c r="J83" s="265">
        <v>4214</v>
      </c>
      <c r="K83" s="159">
        <v>42908</v>
      </c>
      <c r="L83" s="265">
        <v>1132</v>
      </c>
      <c r="M83" s="159">
        <v>42934</v>
      </c>
      <c r="N83" s="250"/>
      <c r="O83" s="159"/>
      <c r="P83" s="33">
        <f t="shared" si="1"/>
        <v>20364</v>
      </c>
      <c r="Q83" s="270" t="s">
        <v>850</v>
      </c>
    </row>
    <row r="84" spans="1:17" x14ac:dyDescent="0.2">
      <c r="A84" s="148">
        <v>76</v>
      </c>
      <c r="B84" s="165" t="s">
        <v>285</v>
      </c>
      <c r="C84" s="171" t="s">
        <v>210</v>
      </c>
      <c r="D84" s="26">
        <v>4819</v>
      </c>
      <c r="E84" s="151">
        <v>42696</v>
      </c>
      <c r="F84" s="224">
        <v>4430</v>
      </c>
      <c r="G84" s="159">
        <v>42759</v>
      </c>
      <c r="H84" s="140">
        <v>5769</v>
      </c>
      <c r="I84" s="159">
        <v>42843</v>
      </c>
      <c r="J84" s="265">
        <v>4214</v>
      </c>
      <c r="K84" s="159">
        <v>42908</v>
      </c>
      <c r="L84" s="265">
        <v>1132</v>
      </c>
      <c r="M84" s="159">
        <v>42934</v>
      </c>
      <c r="N84" s="250">
        <v>154</v>
      </c>
      <c r="O84" s="159">
        <v>42836</v>
      </c>
      <c r="P84" s="33">
        <f t="shared" si="1"/>
        <v>20518</v>
      </c>
      <c r="Q84" s="270" t="s">
        <v>851</v>
      </c>
    </row>
    <row r="85" spans="1:17" x14ac:dyDescent="0.2">
      <c r="A85" s="148">
        <v>77</v>
      </c>
      <c r="B85" s="25" t="s">
        <v>42</v>
      </c>
      <c r="C85" s="171" t="s">
        <v>174</v>
      </c>
      <c r="D85" s="26">
        <v>4819</v>
      </c>
      <c r="E85" s="151">
        <v>42696</v>
      </c>
      <c r="F85" s="224">
        <v>4430</v>
      </c>
      <c r="G85" s="159">
        <v>42759</v>
      </c>
      <c r="H85" s="140">
        <v>5769</v>
      </c>
      <c r="I85" s="159">
        <v>42843</v>
      </c>
      <c r="J85" s="265">
        <v>4214</v>
      </c>
      <c r="K85" s="159">
        <v>42908</v>
      </c>
      <c r="L85" s="265">
        <v>1132</v>
      </c>
      <c r="M85" s="159">
        <v>42934</v>
      </c>
      <c r="N85" s="250"/>
      <c r="O85" s="159"/>
      <c r="P85" s="33">
        <f t="shared" si="1"/>
        <v>20364</v>
      </c>
      <c r="Q85" s="270" t="s">
        <v>852</v>
      </c>
    </row>
    <row r="86" spans="1:17" x14ac:dyDescent="0.2">
      <c r="A86" s="148">
        <v>78</v>
      </c>
      <c r="B86" s="25" t="s">
        <v>86</v>
      </c>
      <c r="C86" s="171" t="s">
        <v>211</v>
      </c>
      <c r="D86" s="26">
        <v>4819</v>
      </c>
      <c r="E86" s="151">
        <v>42696</v>
      </c>
      <c r="F86" s="224">
        <v>4430</v>
      </c>
      <c r="G86" s="159">
        <v>42759</v>
      </c>
      <c r="H86" s="140">
        <v>5769</v>
      </c>
      <c r="I86" s="159">
        <v>42843</v>
      </c>
      <c r="J86" s="265">
        <v>4214</v>
      </c>
      <c r="K86" s="159">
        <v>42908</v>
      </c>
      <c r="L86" s="265">
        <v>1132</v>
      </c>
      <c r="M86" s="159">
        <v>42934</v>
      </c>
      <c r="N86" s="250">
        <v>154</v>
      </c>
      <c r="O86" s="159">
        <v>42836</v>
      </c>
      <c r="P86" s="33">
        <f t="shared" si="1"/>
        <v>20518</v>
      </c>
      <c r="Q86" s="270" t="s">
        <v>853</v>
      </c>
    </row>
    <row r="87" spans="1:17" x14ac:dyDescent="0.2">
      <c r="A87" s="148">
        <v>79</v>
      </c>
      <c r="B87" s="165" t="s">
        <v>155</v>
      </c>
      <c r="C87" s="171" t="s">
        <v>167</v>
      </c>
      <c r="D87" s="26">
        <v>4819</v>
      </c>
      <c r="E87" s="151">
        <v>42696</v>
      </c>
      <c r="F87" s="224">
        <v>4430</v>
      </c>
      <c r="G87" s="159">
        <v>42759</v>
      </c>
      <c r="H87" s="140">
        <v>5769</v>
      </c>
      <c r="I87" s="159">
        <v>42843</v>
      </c>
      <c r="J87" s="265">
        <v>4214</v>
      </c>
      <c r="K87" s="159">
        <v>42908</v>
      </c>
      <c r="L87" s="265">
        <v>1132</v>
      </c>
      <c r="M87" s="159">
        <v>42934</v>
      </c>
      <c r="N87" s="250">
        <v>154</v>
      </c>
      <c r="O87" s="159">
        <v>42836</v>
      </c>
      <c r="P87" s="33">
        <f t="shared" si="1"/>
        <v>20518</v>
      </c>
      <c r="Q87" s="270" t="s">
        <v>854</v>
      </c>
    </row>
    <row r="88" spans="1:17" x14ac:dyDescent="0.2">
      <c r="A88" s="148">
        <v>80</v>
      </c>
      <c r="B88" s="25" t="s">
        <v>43</v>
      </c>
      <c r="C88" s="171" t="s">
        <v>212</v>
      </c>
      <c r="D88" s="26">
        <v>4819</v>
      </c>
      <c r="E88" s="151">
        <v>42696</v>
      </c>
      <c r="F88" s="224">
        <v>4430</v>
      </c>
      <c r="G88" s="159">
        <v>42759</v>
      </c>
      <c r="H88" s="140">
        <v>5769</v>
      </c>
      <c r="I88" s="159">
        <v>42843</v>
      </c>
      <c r="J88" s="265">
        <v>4214</v>
      </c>
      <c r="K88" s="159">
        <v>42908</v>
      </c>
      <c r="L88" s="265">
        <v>1132</v>
      </c>
      <c r="M88" s="159">
        <v>42934</v>
      </c>
      <c r="N88" s="250">
        <v>154</v>
      </c>
      <c r="O88" s="159">
        <v>42836</v>
      </c>
      <c r="P88" s="33">
        <f t="shared" si="1"/>
        <v>20518</v>
      </c>
      <c r="Q88" s="270" t="s">
        <v>855</v>
      </c>
    </row>
    <row r="89" spans="1:17" x14ac:dyDescent="0.2">
      <c r="A89" s="148">
        <v>81</v>
      </c>
      <c r="B89" s="165" t="s">
        <v>327</v>
      </c>
      <c r="C89" s="171" t="s">
        <v>213</v>
      </c>
      <c r="D89" s="26">
        <v>4819</v>
      </c>
      <c r="E89" s="151">
        <v>42696</v>
      </c>
      <c r="F89" s="224">
        <v>4430</v>
      </c>
      <c r="G89" s="159">
        <v>42759</v>
      </c>
      <c r="H89" s="140">
        <v>5769</v>
      </c>
      <c r="I89" s="159">
        <v>42843</v>
      </c>
      <c r="J89" s="265">
        <v>4214</v>
      </c>
      <c r="K89" s="159">
        <v>42908</v>
      </c>
      <c r="L89" s="265">
        <v>1132</v>
      </c>
      <c r="M89" s="159">
        <v>42934</v>
      </c>
      <c r="N89" s="250">
        <v>154</v>
      </c>
      <c r="O89" s="159">
        <v>42836</v>
      </c>
      <c r="P89" s="33">
        <f t="shared" si="1"/>
        <v>20518</v>
      </c>
      <c r="Q89" s="270" t="s">
        <v>856</v>
      </c>
    </row>
    <row r="90" spans="1:17" x14ac:dyDescent="0.2">
      <c r="A90" s="148">
        <v>82</v>
      </c>
      <c r="B90" s="165" t="s">
        <v>309</v>
      </c>
      <c r="C90" s="171" t="s">
        <v>213</v>
      </c>
      <c r="D90" s="26">
        <v>4819</v>
      </c>
      <c r="E90" s="151">
        <v>42696</v>
      </c>
      <c r="F90" s="224">
        <v>4430</v>
      </c>
      <c r="G90" s="159">
        <v>42759</v>
      </c>
      <c r="H90" s="140">
        <v>5769</v>
      </c>
      <c r="I90" s="159">
        <v>42843</v>
      </c>
      <c r="J90" s="265">
        <v>4214</v>
      </c>
      <c r="K90" s="159">
        <v>42908</v>
      </c>
      <c r="L90" s="265">
        <v>1132</v>
      </c>
      <c r="M90" s="159">
        <v>42934</v>
      </c>
      <c r="N90" s="250">
        <v>154</v>
      </c>
      <c r="O90" s="159">
        <v>42836</v>
      </c>
      <c r="P90" s="33">
        <f t="shared" si="1"/>
        <v>20518</v>
      </c>
      <c r="Q90" s="270" t="s">
        <v>857</v>
      </c>
    </row>
    <row r="91" spans="1:17" x14ac:dyDescent="0.2">
      <c r="A91" s="148">
        <v>83</v>
      </c>
      <c r="B91" s="25" t="s">
        <v>87</v>
      </c>
      <c r="C91" s="171" t="s">
        <v>314</v>
      </c>
      <c r="D91" s="26">
        <v>4819</v>
      </c>
      <c r="E91" s="151">
        <v>42696</v>
      </c>
      <c r="F91" s="224">
        <v>4430</v>
      </c>
      <c r="G91" s="159">
        <v>42759</v>
      </c>
      <c r="H91" s="140">
        <v>5769</v>
      </c>
      <c r="I91" s="159">
        <v>42843</v>
      </c>
      <c r="J91" s="265">
        <v>4214</v>
      </c>
      <c r="K91" s="159">
        <v>42908</v>
      </c>
      <c r="L91" s="265">
        <v>1132</v>
      </c>
      <c r="M91" s="159">
        <v>42934</v>
      </c>
      <c r="N91" s="250"/>
      <c r="O91" s="159"/>
      <c r="P91" s="33">
        <f t="shared" si="1"/>
        <v>20364</v>
      </c>
      <c r="Q91" s="270" t="s">
        <v>870</v>
      </c>
    </row>
    <row r="92" spans="1:17" x14ac:dyDescent="0.2">
      <c r="A92" s="148">
        <v>84</v>
      </c>
      <c r="B92" s="165" t="s">
        <v>306</v>
      </c>
      <c r="C92" s="171" t="s">
        <v>214</v>
      </c>
      <c r="D92" s="26">
        <v>4819</v>
      </c>
      <c r="E92" s="151">
        <v>42696</v>
      </c>
      <c r="F92" s="224">
        <v>4430</v>
      </c>
      <c r="G92" s="159">
        <v>42759</v>
      </c>
      <c r="H92" s="140">
        <v>5769</v>
      </c>
      <c r="I92" s="159">
        <v>42843</v>
      </c>
      <c r="J92" s="265">
        <v>4214</v>
      </c>
      <c r="K92" s="159">
        <v>42908</v>
      </c>
      <c r="L92" s="265">
        <v>1132</v>
      </c>
      <c r="M92" s="159">
        <v>42934</v>
      </c>
      <c r="N92" s="250"/>
      <c r="O92" s="159"/>
      <c r="P92" s="33">
        <f t="shared" si="1"/>
        <v>20364</v>
      </c>
      <c r="Q92" s="270" t="s">
        <v>871</v>
      </c>
    </row>
    <row r="93" spans="1:17" x14ac:dyDescent="0.2">
      <c r="A93" s="148">
        <v>85</v>
      </c>
      <c r="B93" s="25" t="s">
        <v>44</v>
      </c>
      <c r="C93" s="171" t="s">
        <v>215</v>
      </c>
      <c r="D93" s="26">
        <v>4819</v>
      </c>
      <c r="E93" s="151">
        <v>42696</v>
      </c>
      <c r="F93" s="224">
        <v>4430</v>
      </c>
      <c r="G93" s="159">
        <v>42759</v>
      </c>
      <c r="H93" s="140">
        <v>5769</v>
      </c>
      <c r="I93" s="159">
        <v>42843</v>
      </c>
      <c r="J93" s="265">
        <v>4214</v>
      </c>
      <c r="K93" s="159">
        <v>42908</v>
      </c>
      <c r="L93" s="265">
        <v>1132</v>
      </c>
      <c r="M93" s="159">
        <v>42934</v>
      </c>
      <c r="N93" s="250">
        <v>154</v>
      </c>
      <c r="O93" s="159">
        <v>42836</v>
      </c>
      <c r="P93" s="33">
        <f t="shared" si="1"/>
        <v>20518</v>
      </c>
      <c r="Q93" s="270" t="s">
        <v>872</v>
      </c>
    </row>
    <row r="94" spans="1:17" x14ac:dyDescent="0.2">
      <c r="A94" s="148">
        <v>86</v>
      </c>
      <c r="B94" s="25" t="s">
        <v>134</v>
      </c>
      <c r="C94" s="171" t="s">
        <v>216</v>
      </c>
      <c r="D94" s="26">
        <v>4819</v>
      </c>
      <c r="E94" s="151">
        <v>42696</v>
      </c>
      <c r="F94" s="224">
        <v>4430</v>
      </c>
      <c r="G94" s="159">
        <v>42759</v>
      </c>
      <c r="H94" s="140">
        <v>5769</v>
      </c>
      <c r="I94" s="159">
        <v>42843</v>
      </c>
      <c r="J94" s="265">
        <v>4214</v>
      </c>
      <c r="K94" s="159">
        <v>42908</v>
      </c>
      <c r="L94" s="265">
        <v>1132</v>
      </c>
      <c r="M94" s="159">
        <v>42934</v>
      </c>
      <c r="N94" s="250"/>
      <c r="O94" s="159"/>
      <c r="P94" s="33">
        <f t="shared" si="1"/>
        <v>20364</v>
      </c>
      <c r="Q94" s="270" t="s">
        <v>873</v>
      </c>
    </row>
    <row r="95" spans="1:17" x14ac:dyDescent="0.2">
      <c r="A95" s="148">
        <v>87</v>
      </c>
      <c r="B95" s="25" t="s">
        <v>21</v>
      </c>
      <c r="C95" s="171" t="s">
        <v>229</v>
      </c>
      <c r="D95" s="26">
        <v>4819</v>
      </c>
      <c r="E95" s="151">
        <v>42696</v>
      </c>
      <c r="F95" s="224">
        <v>4430</v>
      </c>
      <c r="G95" s="159">
        <v>42759</v>
      </c>
      <c r="H95" s="140">
        <v>5769</v>
      </c>
      <c r="I95" s="159">
        <v>42843</v>
      </c>
      <c r="J95" s="265">
        <v>4214</v>
      </c>
      <c r="K95" s="159">
        <v>42908</v>
      </c>
      <c r="L95" s="265">
        <v>1132</v>
      </c>
      <c r="M95" s="159">
        <v>42934</v>
      </c>
      <c r="N95" s="250">
        <v>154</v>
      </c>
      <c r="O95" s="159">
        <v>42836</v>
      </c>
      <c r="P95" s="33">
        <f t="shared" si="1"/>
        <v>20518</v>
      </c>
      <c r="Q95" s="270" t="s">
        <v>874</v>
      </c>
    </row>
    <row r="96" spans="1:17" x14ac:dyDescent="0.2">
      <c r="A96" s="148">
        <v>88</v>
      </c>
      <c r="B96" s="25" t="s">
        <v>22</v>
      </c>
      <c r="C96" s="171" t="s">
        <v>217</v>
      </c>
      <c r="D96" s="26">
        <v>4819</v>
      </c>
      <c r="E96" s="151">
        <v>42696</v>
      </c>
      <c r="F96" s="224">
        <v>4430</v>
      </c>
      <c r="G96" s="159">
        <v>42759</v>
      </c>
      <c r="H96" s="140">
        <v>5769</v>
      </c>
      <c r="I96" s="159">
        <v>42843</v>
      </c>
      <c r="J96" s="265">
        <v>4214</v>
      </c>
      <c r="K96" s="159">
        <v>42908</v>
      </c>
      <c r="L96" s="265">
        <v>1132</v>
      </c>
      <c r="M96" s="159">
        <v>42934</v>
      </c>
      <c r="N96" s="250">
        <v>154</v>
      </c>
      <c r="O96" s="159">
        <v>42836</v>
      </c>
      <c r="P96" s="33">
        <f t="shared" si="1"/>
        <v>20518</v>
      </c>
      <c r="Q96" s="270" t="s">
        <v>875</v>
      </c>
    </row>
    <row r="97" spans="1:17" x14ac:dyDescent="0.2">
      <c r="A97" s="148">
        <v>89</v>
      </c>
      <c r="B97" s="25" t="s">
        <v>103</v>
      </c>
      <c r="C97" s="171" t="s">
        <v>218</v>
      </c>
      <c r="D97" s="26">
        <v>4819</v>
      </c>
      <c r="E97" s="151">
        <v>42696</v>
      </c>
      <c r="F97" s="224">
        <v>4430</v>
      </c>
      <c r="G97" s="159">
        <v>42759</v>
      </c>
      <c r="H97" s="140">
        <v>5769</v>
      </c>
      <c r="I97" s="159">
        <v>42843</v>
      </c>
      <c r="J97" s="265">
        <v>4214</v>
      </c>
      <c r="K97" s="159">
        <v>42908</v>
      </c>
      <c r="L97" s="265">
        <v>1132</v>
      </c>
      <c r="M97" s="159">
        <v>42934</v>
      </c>
      <c r="N97" s="250"/>
      <c r="O97" s="159"/>
      <c r="P97" s="33">
        <f t="shared" si="1"/>
        <v>20364</v>
      </c>
      <c r="Q97" s="270" t="s">
        <v>858</v>
      </c>
    </row>
    <row r="98" spans="1:17" x14ac:dyDescent="0.2">
      <c r="A98" s="148">
        <v>90</v>
      </c>
      <c r="B98" s="165" t="s">
        <v>350</v>
      </c>
      <c r="C98" s="171" t="s">
        <v>347</v>
      </c>
      <c r="D98" s="26">
        <v>4819</v>
      </c>
      <c r="E98" s="151">
        <v>42696</v>
      </c>
      <c r="F98" s="224">
        <v>4430</v>
      </c>
      <c r="G98" s="159">
        <v>42759</v>
      </c>
      <c r="H98" s="140">
        <v>5769</v>
      </c>
      <c r="I98" s="159">
        <v>42843</v>
      </c>
      <c r="J98" s="265">
        <v>4214</v>
      </c>
      <c r="K98" s="159">
        <v>42908</v>
      </c>
      <c r="L98" s="265">
        <v>1132</v>
      </c>
      <c r="M98" s="159">
        <v>42934</v>
      </c>
      <c r="N98" s="250"/>
      <c r="O98" s="159"/>
      <c r="P98" s="33">
        <f t="shared" si="1"/>
        <v>20364</v>
      </c>
      <c r="Q98" s="270" t="s">
        <v>859</v>
      </c>
    </row>
    <row r="99" spans="1:17" x14ac:dyDescent="0.2">
      <c r="A99" s="148">
        <v>91</v>
      </c>
      <c r="B99" s="25" t="s">
        <v>25</v>
      </c>
      <c r="C99" s="171" t="s">
        <v>372</v>
      </c>
      <c r="D99" s="26">
        <v>4819</v>
      </c>
      <c r="E99" s="151">
        <v>42696</v>
      </c>
      <c r="F99" s="224">
        <v>4430</v>
      </c>
      <c r="G99" s="159">
        <v>42759</v>
      </c>
      <c r="H99" s="140">
        <v>5769</v>
      </c>
      <c r="I99" s="159">
        <v>42843</v>
      </c>
      <c r="J99" s="265">
        <v>4214</v>
      </c>
      <c r="K99" s="159">
        <v>42908</v>
      </c>
      <c r="L99" s="265">
        <v>768</v>
      </c>
      <c r="M99" s="159">
        <v>42934</v>
      </c>
      <c r="N99" s="250"/>
      <c r="O99" s="159"/>
      <c r="P99" s="33">
        <f t="shared" si="1"/>
        <v>20000</v>
      </c>
      <c r="Q99" s="270" t="s">
        <v>860</v>
      </c>
    </row>
    <row r="100" spans="1:17" x14ac:dyDescent="0.2">
      <c r="A100" s="148">
        <v>92</v>
      </c>
      <c r="B100" s="165" t="s">
        <v>328</v>
      </c>
      <c r="C100" s="171" t="s">
        <v>305</v>
      </c>
      <c r="D100" s="26">
        <v>4819</v>
      </c>
      <c r="E100" s="151">
        <v>42696</v>
      </c>
      <c r="F100" s="224">
        <v>4430</v>
      </c>
      <c r="G100" s="159">
        <v>42759</v>
      </c>
      <c r="H100" s="140">
        <v>5769</v>
      </c>
      <c r="I100" s="159">
        <v>42843</v>
      </c>
      <c r="J100" s="265">
        <v>4214</v>
      </c>
      <c r="K100" s="159">
        <v>42908</v>
      </c>
      <c r="L100" s="265">
        <v>1132</v>
      </c>
      <c r="M100" s="159">
        <v>42934</v>
      </c>
      <c r="N100" s="250">
        <v>154</v>
      </c>
      <c r="O100" s="159">
        <v>42836</v>
      </c>
      <c r="P100" s="33">
        <f t="shared" si="1"/>
        <v>20518</v>
      </c>
      <c r="Q100" s="270" t="s">
        <v>861</v>
      </c>
    </row>
    <row r="101" spans="1:17" s="25" customFormat="1" x14ac:dyDescent="0.2">
      <c r="A101" s="148">
        <v>93</v>
      </c>
      <c r="B101" s="165" t="s">
        <v>329</v>
      </c>
      <c r="C101" s="171" t="s">
        <v>305</v>
      </c>
      <c r="D101" s="26">
        <v>4819</v>
      </c>
      <c r="E101" s="151">
        <v>42696</v>
      </c>
      <c r="F101" s="224">
        <v>4430</v>
      </c>
      <c r="G101" s="159">
        <v>42759</v>
      </c>
      <c r="H101" s="140">
        <v>5769</v>
      </c>
      <c r="I101" s="159">
        <v>42843</v>
      </c>
      <c r="J101" s="265">
        <v>4214</v>
      </c>
      <c r="K101" s="159">
        <v>42908</v>
      </c>
      <c r="L101" s="265">
        <v>1132</v>
      </c>
      <c r="M101" s="159">
        <v>42934</v>
      </c>
      <c r="N101" s="424">
        <v>154</v>
      </c>
      <c r="O101" s="159">
        <v>42836</v>
      </c>
      <c r="P101" s="33">
        <f t="shared" si="1"/>
        <v>20518</v>
      </c>
      <c r="Q101" s="270" t="s">
        <v>862</v>
      </c>
    </row>
    <row r="102" spans="1:17" x14ac:dyDescent="0.2">
      <c r="A102" s="148">
        <v>94</v>
      </c>
      <c r="B102" s="25" t="s">
        <v>45</v>
      </c>
      <c r="C102" s="171" t="s">
        <v>220</v>
      </c>
      <c r="D102" s="26">
        <v>4819</v>
      </c>
      <c r="E102" s="151">
        <v>42696</v>
      </c>
      <c r="F102" s="224">
        <v>4430</v>
      </c>
      <c r="G102" s="159">
        <v>42759</v>
      </c>
      <c r="H102" s="140">
        <v>5769</v>
      </c>
      <c r="I102" s="159">
        <v>42843</v>
      </c>
      <c r="J102" s="265">
        <v>4214</v>
      </c>
      <c r="K102" s="159">
        <v>42908</v>
      </c>
      <c r="L102" s="265">
        <v>1132</v>
      </c>
      <c r="M102" s="159">
        <v>42934</v>
      </c>
      <c r="N102" s="250">
        <v>154</v>
      </c>
      <c r="O102" s="159">
        <v>42836</v>
      </c>
      <c r="P102" s="33">
        <f t="shared" si="1"/>
        <v>20518</v>
      </c>
      <c r="Q102" s="270" t="s">
        <v>863</v>
      </c>
    </row>
    <row r="103" spans="1:17" x14ac:dyDescent="0.2">
      <c r="A103" s="148">
        <v>95</v>
      </c>
      <c r="B103" s="25" t="s">
        <v>46</v>
      </c>
      <c r="C103" s="171" t="s">
        <v>1040</v>
      </c>
      <c r="D103" s="26">
        <v>4819</v>
      </c>
      <c r="E103" s="151">
        <v>42696</v>
      </c>
      <c r="F103" s="224">
        <v>4430</v>
      </c>
      <c r="G103" s="159">
        <v>42759</v>
      </c>
      <c r="H103" s="140">
        <v>5769</v>
      </c>
      <c r="I103" s="159">
        <v>42843</v>
      </c>
      <c r="J103" s="265">
        <v>4214</v>
      </c>
      <c r="K103" s="159">
        <v>42908</v>
      </c>
      <c r="L103" s="265">
        <v>1132</v>
      </c>
      <c r="M103" s="159">
        <v>42934</v>
      </c>
      <c r="N103" s="250">
        <v>154</v>
      </c>
      <c r="O103" s="159">
        <v>42836</v>
      </c>
      <c r="P103" s="33">
        <f t="shared" si="1"/>
        <v>20518</v>
      </c>
      <c r="Q103" s="270" t="s">
        <v>864</v>
      </c>
    </row>
    <row r="104" spans="1:17" x14ac:dyDescent="0.2">
      <c r="A104" s="148">
        <v>96</v>
      </c>
      <c r="B104" s="201" t="s">
        <v>304</v>
      </c>
      <c r="C104" s="172" t="s">
        <v>303</v>
      </c>
      <c r="D104" s="26">
        <v>4819</v>
      </c>
      <c r="E104" s="151">
        <v>42696</v>
      </c>
      <c r="F104" s="224">
        <v>4430</v>
      </c>
      <c r="G104" s="159">
        <v>42759</v>
      </c>
      <c r="H104" s="140">
        <v>5769</v>
      </c>
      <c r="I104" s="159">
        <v>42843</v>
      </c>
      <c r="J104" s="265">
        <v>4214</v>
      </c>
      <c r="K104" s="159">
        <v>42908</v>
      </c>
      <c r="L104" s="265">
        <v>1132</v>
      </c>
      <c r="M104" s="159">
        <v>42934</v>
      </c>
      <c r="N104" s="250"/>
      <c r="O104" s="159"/>
      <c r="P104" s="33">
        <f t="shared" si="1"/>
        <v>20364</v>
      </c>
      <c r="Q104" s="270" t="s">
        <v>865</v>
      </c>
    </row>
    <row r="105" spans="1:17" s="25" customFormat="1" x14ac:dyDescent="0.2">
      <c r="A105" s="148">
        <v>97</v>
      </c>
      <c r="B105" s="25" t="s">
        <v>104</v>
      </c>
      <c r="C105" s="171" t="s">
        <v>222</v>
      </c>
      <c r="D105" s="26">
        <v>4819</v>
      </c>
      <c r="E105" s="151">
        <v>42696</v>
      </c>
      <c r="F105" s="224">
        <v>4430</v>
      </c>
      <c r="G105" s="159">
        <v>42759</v>
      </c>
      <c r="H105" s="140">
        <v>5769</v>
      </c>
      <c r="I105" s="159">
        <v>42843</v>
      </c>
      <c r="J105" s="265">
        <v>4214</v>
      </c>
      <c r="K105" s="159">
        <v>42908</v>
      </c>
      <c r="L105" s="265">
        <v>1132</v>
      </c>
      <c r="M105" s="159">
        <v>42934</v>
      </c>
      <c r="N105" s="250"/>
      <c r="O105" s="159"/>
      <c r="P105" s="33">
        <f t="shared" si="1"/>
        <v>20364</v>
      </c>
      <c r="Q105" s="270" t="s">
        <v>866</v>
      </c>
    </row>
    <row r="106" spans="1:17" s="25" customFormat="1" x14ac:dyDescent="0.2">
      <c r="A106" s="148">
        <v>98</v>
      </c>
      <c r="B106" s="165" t="s">
        <v>344</v>
      </c>
      <c r="C106" s="171" t="s">
        <v>345</v>
      </c>
      <c r="D106" s="26">
        <v>4819</v>
      </c>
      <c r="E106" s="151">
        <v>42696</v>
      </c>
      <c r="F106" s="224">
        <v>4430</v>
      </c>
      <c r="G106" s="159">
        <v>42759</v>
      </c>
      <c r="H106" s="140">
        <v>5769</v>
      </c>
      <c r="I106" s="159">
        <v>42843</v>
      </c>
      <c r="J106" s="265">
        <v>4214</v>
      </c>
      <c r="K106" s="159">
        <v>42908</v>
      </c>
      <c r="L106" s="265">
        <v>1132</v>
      </c>
      <c r="M106" s="159">
        <v>42934</v>
      </c>
      <c r="N106" s="250">
        <v>154</v>
      </c>
      <c r="O106" s="159">
        <v>42836</v>
      </c>
      <c r="P106" s="33">
        <f t="shared" si="1"/>
        <v>20518</v>
      </c>
      <c r="Q106" s="270" t="s">
        <v>867</v>
      </c>
    </row>
    <row r="107" spans="1:17" x14ac:dyDescent="0.2">
      <c r="A107" s="148">
        <v>99</v>
      </c>
      <c r="B107" s="25" t="s">
        <v>68</v>
      </c>
      <c r="C107" s="171" t="s">
        <v>223</v>
      </c>
      <c r="D107" s="26">
        <v>4819</v>
      </c>
      <c r="E107" s="151">
        <v>42696</v>
      </c>
      <c r="F107" s="224">
        <v>4430</v>
      </c>
      <c r="G107" s="159">
        <v>42759</v>
      </c>
      <c r="H107" s="140">
        <v>5769</v>
      </c>
      <c r="I107" s="159">
        <v>42843</v>
      </c>
      <c r="J107" s="265">
        <v>4214</v>
      </c>
      <c r="K107" s="159">
        <v>42908</v>
      </c>
      <c r="L107" s="265">
        <v>1132</v>
      </c>
      <c r="M107" s="159">
        <v>42934</v>
      </c>
      <c r="N107" s="250">
        <v>154</v>
      </c>
      <c r="O107" s="159">
        <v>42836</v>
      </c>
      <c r="P107" s="33">
        <f t="shared" si="1"/>
        <v>20518</v>
      </c>
      <c r="Q107" s="270" t="s">
        <v>868</v>
      </c>
    </row>
    <row r="108" spans="1:17" s="25" customFormat="1" x14ac:dyDescent="0.2">
      <c r="A108" s="148">
        <v>100</v>
      </c>
      <c r="B108" s="165" t="s">
        <v>388</v>
      </c>
      <c r="C108" s="171" t="s">
        <v>345</v>
      </c>
      <c r="D108" s="26">
        <v>4819</v>
      </c>
      <c r="E108" s="151">
        <v>42696</v>
      </c>
      <c r="F108" s="224">
        <v>4430</v>
      </c>
      <c r="G108" s="159">
        <v>42759</v>
      </c>
      <c r="H108" s="140">
        <v>5769</v>
      </c>
      <c r="I108" s="159">
        <v>42843</v>
      </c>
      <c r="J108" s="265">
        <v>4214</v>
      </c>
      <c r="K108" s="159">
        <v>42908</v>
      </c>
      <c r="L108" s="265">
        <v>1132</v>
      </c>
      <c r="M108" s="159">
        <v>42934</v>
      </c>
      <c r="N108" s="250"/>
      <c r="O108" s="159"/>
      <c r="P108" s="33">
        <f t="shared" si="1"/>
        <v>20364</v>
      </c>
      <c r="Q108" s="270" t="s">
        <v>869</v>
      </c>
    </row>
    <row r="109" spans="1:17" x14ac:dyDescent="0.2">
      <c r="A109" s="148">
        <v>101</v>
      </c>
      <c r="B109" s="165" t="s">
        <v>156</v>
      </c>
      <c r="C109" s="171" t="s">
        <v>167</v>
      </c>
      <c r="D109" s="26">
        <v>4819</v>
      </c>
      <c r="E109" s="151">
        <v>42696</v>
      </c>
      <c r="F109" s="224">
        <v>4430</v>
      </c>
      <c r="G109" s="159">
        <v>42759</v>
      </c>
      <c r="H109" s="140">
        <v>5769</v>
      </c>
      <c r="I109" s="159">
        <v>42843</v>
      </c>
      <c r="J109" s="265">
        <v>4214</v>
      </c>
      <c r="K109" s="159">
        <v>42908</v>
      </c>
      <c r="L109" s="265">
        <v>1132</v>
      </c>
      <c r="M109" s="159">
        <v>42934</v>
      </c>
      <c r="N109" s="250">
        <v>154</v>
      </c>
      <c r="O109" s="159">
        <v>42836</v>
      </c>
      <c r="P109" s="33">
        <f t="shared" si="1"/>
        <v>20518</v>
      </c>
      <c r="Q109" s="270" t="s">
        <v>876</v>
      </c>
    </row>
    <row r="110" spans="1:17" x14ac:dyDescent="0.2">
      <c r="A110" s="148">
        <v>102</v>
      </c>
      <c r="B110" s="25" t="s">
        <v>35</v>
      </c>
      <c r="C110" s="171" t="s">
        <v>224</v>
      </c>
      <c r="D110" s="26">
        <v>4819</v>
      </c>
      <c r="E110" s="151">
        <v>42696</v>
      </c>
      <c r="F110" s="224">
        <v>4430</v>
      </c>
      <c r="G110" s="159">
        <v>42759</v>
      </c>
      <c r="H110" s="140">
        <v>5769</v>
      </c>
      <c r="I110" s="159">
        <v>42843</v>
      </c>
      <c r="J110" s="265">
        <v>4214</v>
      </c>
      <c r="K110" s="159">
        <v>42908</v>
      </c>
      <c r="L110" s="265">
        <v>1132</v>
      </c>
      <c r="M110" s="159">
        <v>42934</v>
      </c>
      <c r="N110" s="250">
        <v>154</v>
      </c>
      <c r="O110" s="159">
        <v>42836</v>
      </c>
      <c r="P110" s="33">
        <f t="shared" si="1"/>
        <v>20518</v>
      </c>
      <c r="Q110" s="270" t="s">
        <v>877</v>
      </c>
    </row>
    <row r="111" spans="1:17" x14ac:dyDescent="0.2">
      <c r="A111" s="148">
        <v>103</v>
      </c>
      <c r="B111" s="25" t="s">
        <v>119</v>
      </c>
      <c r="C111" s="171" t="s">
        <v>225</v>
      </c>
      <c r="D111" s="26">
        <v>4819</v>
      </c>
      <c r="E111" s="151">
        <v>42696</v>
      </c>
      <c r="F111" s="224">
        <v>4430</v>
      </c>
      <c r="G111" s="159">
        <v>42759</v>
      </c>
      <c r="H111" s="140">
        <v>5769</v>
      </c>
      <c r="I111" s="159">
        <v>42843</v>
      </c>
      <c r="J111" s="265">
        <v>4214</v>
      </c>
      <c r="K111" s="159">
        <v>42908</v>
      </c>
      <c r="L111" s="265">
        <v>1132</v>
      </c>
      <c r="M111" s="159">
        <v>42934</v>
      </c>
      <c r="N111" s="250"/>
      <c r="O111" s="159"/>
      <c r="P111" s="33">
        <f t="shared" si="1"/>
        <v>20364</v>
      </c>
      <c r="Q111" s="270" t="s">
        <v>878</v>
      </c>
    </row>
    <row r="112" spans="1:17" x14ac:dyDescent="0.2">
      <c r="A112" s="148">
        <v>104</v>
      </c>
      <c r="B112" s="25" t="s">
        <v>63</v>
      </c>
      <c r="C112" s="171" t="s">
        <v>226</v>
      </c>
      <c r="D112" s="26">
        <v>4819</v>
      </c>
      <c r="E112" s="151">
        <v>42696</v>
      </c>
      <c r="F112" s="224">
        <v>4430</v>
      </c>
      <c r="G112" s="159">
        <v>42759</v>
      </c>
      <c r="H112" s="140">
        <v>5769</v>
      </c>
      <c r="I112" s="159">
        <v>42843</v>
      </c>
      <c r="J112" s="265">
        <v>4214</v>
      </c>
      <c r="K112" s="159">
        <v>42908</v>
      </c>
      <c r="L112" s="265">
        <v>1132</v>
      </c>
      <c r="M112" s="159">
        <v>42934</v>
      </c>
      <c r="N112" s="250">
        <v>154</v>
      </c>
      <c r="O112" s="159">
        <v>42836</v>
      </c>
      <c r="P112" s="33">
        <f t="shared" si="1"/>
        <v>20518</v>
      </c>
      <c r="Q112" s="270" t="s">
        <v>879</v>
      </c>
    </row>
    <row r="113" spans="1:17" x14ac:dyDescent="0.2">
      <c r="A113" s="148">
        <v>105</v>
      </c>
      <c r="B113" s="25" t="s">
        <v>69</v>
      </c>
      <c r="C113" s="171" t="s">
        <v>230</v>
      </c>
      <c r="D113" s="26">
        <v>4819</v>
      </c>
      <c r="E113" s="151">
        <v>42696</v>
      </c>
      <c r="F113" s="224">
        <v>4430</v>
      </c>
      <c r="G113" s="159">
        <v>42759</v>
      </c>
      <c r="H113" s="140">
        <v>5769</v>
      </c>
      <c r="I113" s="159">
        <v>42843</v>
      </c>
      <c r="J113" s="265">
        <v>4214</v>
      </c>
      <c r="K113" s="159">
        <v>42908</v>
      </c>
      <c r="L113" s="265">
        <v>1132</v>
      </c>
      <c r="M113" s="159">
        <v>42934</v>
      </c>
      <c r="N113" s="250"/>
      <c r="O113" s="159"/>
      <c r="P113" s="33">
        <f t="shared" si="1"/>
        <v>20364</v>
      </c>
      <c r="Q113" s="270" t="s">
        <v>880</v>
      </c>
    </row>
    <row r="114" spans="1:17" s="25" customFormat="1" x14ac:dyDescent="0.2">
      <c r="A114" s="148">
        <v>106</v>
      </c>
      <c r="B114" s="165" t="s">
        <v>331</v>
      </c>
      <c r="C114" s="171" t="s">
        <v>219</v>
      </c>
      <c r="D114" s="26">
        <v>4819</v>
      </c>
      <c r="E114" s="151">
        <v>42696</v>
      </c>
      <c r="F114" s="224">
        <v>4430</v>
      </c>
      <c r="G114" s="159">
        <v>42759</v>
      </c>
      <c r="H114" s="140">
        <v>5769</v>
      </c>
      <c r="I114" s="159">
        <v>42843</v>
      </c>
      <c r="J114" s="265">
        <v>4214</v>
      </c>
      <c r="K114" s="159">
        <v>42908</v>
      </c>
      <c r="L114" s="265">
        <v>1132</v>
      </c>
      <c r="M114" s="159">
        <v>42934</v>
      </c>
      <c r="N114" s="250">
        <v>154</v>
      </c>
      <c r="O114" s="159">
        <v>42836</v>
      </c>
      <c r="P114" s="33">
        <f t="shared" si="1"/>
        <v>20518</v>
      </c>
      <c r="Q114" s="270" t="s">
        <v>881</v>
      </c>
    </row>
    <row r="115" spans="1:17" x14ac:dyDescent="0.2">
      <c r="A115" s="148">
        <v>107</v>
      </c>
      <c r="B115" s="165" t="s">
        <v>330</v>
      </c>
      <c r="C115" s="171" t="s">
        <v>227</v>
      </c>
      <c r="D115" s="26">
        <v>4819</v>
      </c>
      <c r="E115" s="151">
        <v>42696</v>
      </c>
      <c r="F115" s="224">
        <v>4430</v>
      </c>
      <c r="G115" s="159">
        <v>42759</v>
      </c>
      <c r="H115" s="140">
        <v>5769</v>
      </c>
      <c r="I115" s="159">
        <v>42843</v>
      </c>
      <c r="J115" s="265">
        <v>4214</v>
      </c>
      <c r="K115" s="159">
        <v>42908</v>
      </c>
      <c r="L115" s="265">
        <v>1132</v>
      </c>
      <c r="M115" s="159">
        <v>42934</v>
      </c>
      <c r="N115" s="250"/>
      <c r="O115" s="159"/>
      <c r="P115" s="33">
        <f t="shared" si="1"/>
        <v>20364</v>
      </c>
      <c r="Q115" s="270" t="s">
        <v>882</v>
      </c>
    </row>
    <row r="116" spans="1:17" ht="13.5" thickBot="1" x14ac:dyDescent="0.25">
      <c r="A116" s="84"/>
      <c r="B116" s="109"/>
      <c r="C116" s="23" t="s">
        <v>54</v>
      </c>
      <c r="D116" s="79">
        <f>SUM(D9:D115)</f>
        <v>505995</v>
      </c>
      <c r="E116" s="79"/>
      <c r="F116" s="223">
        <f>SUM(F9:F115)</f>
        <v>469580</v>
      </c>
      <c r="G116" s="91"/>
      <c r="H116" s="91">
        <f>SUM(H9:H115)</f>
        <v>605745</v>
      </c>
      <c r="I116" s="91"/>
      <c r="J116" s="91">
        <f>SUM(J9:J115)</f>
        <v>442470</v>
      </c>
      <c r="K116" s="91"/>
      <c r="L116" s="91">
        <f>SUM(L9:L115)</f>
        <v>116636</v>
      </c>
      <c r="M116" s="91"/>
      <c r="N116" s="91">
        <f>SUM(N9:N115)</f>
        <v>9240</v>
      </c>
      <c r="O116" s="91"/>
      <c r="P116" s="195">
        <f>SUM(P9:P115)</f>
        <v>2149666</v>
      </c>
    </row>
    <row r="117" spans="1:17" ht="13.5" thickTop="1" x14ac:dyDescent="0.2">
      <c r="A117" s="15"/>
      <c r="B117" s="63"/>
      <c r="P117" s="168"/>
    </row>
    <row r="118" spans="1:17" x14ac:dyDescent="0.2">
      <c r="B118" s="260">
        <f>SUM(P9:P24,P26:P33,P35:P37,P39:P45,P47:P115)</f>
        <v>2068938</v>
      </c>
      <c r="C118" s="175" t="s">
        <v>439</v>
      </c>
      <c r="F118" s="169"/>
      <c r="G118" s="169"/>
      <c r="I118" s="169"/>
      <c r="J118" s="169"/>
      <c r="K118" s="169"/>
      <c r="L118" s="169"/>
      <c r="M118" s="169"/>
      <c r="N118" s="169"/>
      <c r="O118" s="169"/>
      <c r="P118" s="168"/>
    </row>
    <row r="119" spans="1:17" ht="15" x14ac:dyDescent="0.35">
      <c r="B119" s="261">
        <f>SUM(P25,P34,P38,P46)</f>
        <v>80728</v>
      </c>
      <c r="C119" s="175" t="s">
        <v>70</v>
      </c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8"/>
    </row>
    <row r="120" spans="1:17" x14ac:dyDescent="0.2">
      <c r="B120" s="262">
        <f>SUM(B118:B119)</f>
        <v>2149666</v>
      </c>
      <c r="C120" s="216" t="s">
        <v>438</v>
      </c>
      <c r="F120" s="169"/>
      <c r="G120" s="73"/>
      <c r="H120" s="73"/>
      <c r="I120" s="73"/>
      <c r="J120" s="73"/>
      <c r="K120" s="73"/>
      <c r="L120" s="73"/>
      <c r="M120" s="73"/>
      <c r="N120" s="73"/>
      <c r="O120" s="73"/>
      <c r="P120" s="24"/>
    </row>
    <row r="121" spans="1:17" x14ac:dyDescent="0.2">
      <c r="B121" s="2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4"/>
    </row>
    <row r="122" spans="1:17" x14ac:dyDescent="0.2">
      <c r="B122" s="258"/>
      <c r="C122" s="442"/>
      <c r="D122" s="443"/>
      <c r="E122" s="443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18"/>
    </row>
    <row r="123" spans="1:17" x14ac:dyDescent="0.2">
      <c r="B123" s="29"/>
      <c r="C123" s="1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4"/>
    </row>
    <row r="124" spans="1:17" x14ac:dyDescent="0.2">
      <c r="H124" s="17"/>
      <c r="L124" s="17"/>
      <c r="P124" s="24"/>
    </row>
    <row r="125" spans="1:17" x14ac:dyDescent="0.2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4"/>
    </row>
    <row r="126" spans="1:17" x14ac:dyDescent="0.2">
      <c r="P126" s="15"/>
    </row>
    <row r="127" spans="1:17" x14ac:dyDescent="0.2">
      <c r="P127" s="15"/>
    </row>
    <row r="128" spans="1:17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  <row r="1234" spans="16:16" x14ac:dyDescent="0.2">
      <c r="P1234"/>
    </row>
    <row r="1235" spans="16:16" x14ac:dyDescent="0.2">
      <c r="P1235"/>
    </row>
    <row r="1236" spans="16:16" x14ac:dyDescent="0.2">
      <c r="P1236"/>
    </row>
    <row r="1237" spans="16:16" x14ac:dyDescent="0.2">
      <c r="P1237"/>
    </row>
    <row r="1238" spans="16:16" x14ac:dyDescent="0.2">
      <c r="P1238"/>
    </row>
    <row r="1239" spans="16:16" x14ac:dyDescent="0.2">
      <c r="P1239"/>
    </row>
    <row r="1240" spans="16:16" x14ac:dyDescent="0.2">
      <c r="P1240"/>
    </row>
    <row r="1241" spans="16:16" x14ac:dyDescent="0.2">
      <c r="P1241"/>
    </row>
    <row r="1242" spans="16:16" x14ac:dyDescent="0.2">
      <c r="P1242"/>
    </row>
    <row r="1243" spans="16:16" x14ac:dyDescent="0.2">
      <c r="P1243"/>
    </row>
    <row r="1244" spans="16:16" x14ac:dyDescent="0.2">
      <c r="P1244"/>
    </row>
    <row r="1245" spans="16:16" x14ac:dyDescent="0.2">
      <c r="P1245"/>
    </row>
    <row r="1246" spans="16:16" x14ac:dyDescent="0.2">
      <c r="P1246"/>
    </row>
    <row r="1247" spans="16:16" x14ac:dyDescent="0.2">
      <c r="P1247"/>
    </row>
    <row r="1248" spans="16:16" x14ac:dyDescent="0.2">
      <c r="P1248"/>
    </row>
    <row r="1249" spans="16:16" x14ac:dyDescent="0.2">
      <c r="P1249"/>
    </row>
    <row r="1250" spans="16:16" x14ac:dyDescent="0.2">
      <c r="P1250"/>
    </row>
    <row r="1251" spans="16:16" x14ac:dyDescent="0.2">
      <c r="P1251"/>
    </row>
    <row r="1252" spans="16:16" x14ac:dyDescent="0.2">
      <c r="P1252"/>
    </row>
    <row r="1253" spans="16:16" x14ac:dyDescent="0.2">
      <c r="P1253"/>
    </row>
    <row r="1254" spans="16:16" x14ac:dyDescent="0.2">
      <c r="P1254"/>
    </row>
    <row r="1255" spans="16:16" x14ac:dyDescent="0.2">
      <c r="P1255"/>
    </row>
    <row r="1256" spans="16:16" x14ac:dyDescent="0.2">
      <c r="P1256"/>
    </row>
    <row r="1257" spans="16:16" x14ac:dyDescent="0.2">
      <c r="P1257"/>
    </row>
    <row r="1258" spans="16:16" x14ac:dyDescent="0.2">
      <c r="P1258"/>
    </row>
    <row r="1259" spans="16:16" x14ac:dyDescent="0.2">
      <c r="P1259"/>
    </row>
    <row r="1260" spans="16:16" x14ac:dyDescent="0.2">
      <c r="P1260"/>
    </row>
    <row r="1261" spans="16:16" x14ac:dyDescent="0.2">
      <c r="P1261"/>
    </row>
    <row r="1262" spans="16:16" x14ac:dyDescent="0.2">
      <c r="P1262"/>
    </row>
    <row r="1263" spans="16:16" x14ac:dyDescent="0.2">
      <c r="P1263"/>
    </row>
    <row r="1264" spans="16:16" x14ac:dyDescent="0.2">
      <c r="P1264"/>
    </row>
    <row r="1265" spans="16:16" x14ac:dyDescent="0.2">
      <c r="P1265"/>
    </row>
    <row r="1266" spans="16:16" x14ac:dyDescent="0.2">
      <c r="P1266"/>
    </row>
    <row r="1267" spans="16:16" x14ac:dyDescent="0.2">
      <c r="P1267"/>
    </row>
    <row r="1268" spans="16:16" x14ac:dyDescent="0.2">
      <c r="P1268"/>
    </row>
    <row r="1269" spans="16:16" x14ac:dyDescent="0.2">
      <c r="P1269"/>
    </row>
    <row r="1270" spans="16:16" x14ac:dyDescent="0.2">
      <c r="P1270"/>
    </row>
    <row r="1271" spans="16:16" x14ac:dyDescent="0.2">
      <c r="P1271"/>
    </row>
    <row r="1272" spans="16:16" x14ac:dyDescent="0.2">
      <c r="P1272"/>
    </row>
    <row r="1273" spans="16:16" x14ac:dyDescent="0.2">
      <c r="P1273"/>
    </row>
    <row r="1274" spans="16:16" x14ac:dyDescent="0.2">
      <c r="P1274"/>
    </row>
    <row r="1275" spans="16:16" x14ac:dyDescent="0.2">
      <c r="P1275"/>
    </row>
    <row r="1276" spans="16:16" x14ac:dyDescent="0.2">
      <c r="P1276"/>
    </row>
    <row r="1277" spans="16:16" x14ac:dyDescent="0.2">
      <c r="P1277"/>
    </row>
    <row r="1278" spans="16:16" x14ac:dyDescent="0.2">
      <c r="P1278"/>
    </row>
    <row r="1279" spans="16:16" x14ac:dyDescent="0.2">
      <c r="P1279"/>
    </row>
    <row r="1280" spans="16:16" x14ac:dyDescent="0.2">
      <c r="P1280"/>
    </row>
    <row r="1281" spans="16:16" x14ac:dyDescent="0.2">
      <c r="P1281"/>
    </row>
    <row r="1282" spans="16:16" x14ac:dyDescent="0.2">
      <c r="P1282"/>
    </row>
    <row r="1283" spans="16:16" x14ac:dyDescent="0.2">
      <c r="P1283"/>
    </row>
    <row r="1284" spans="16:16" x14ac:dyDescent="0.2">
      <c r="P1284"/>
    </row>
    <row r="1285" spans="16:16" x14ac:dyDescent="0.2">
      <c r="P1285"/>
    </row>
    <row r="1286" spans="16:16" x14ac:dyDescent="0.2">
      <c r="P1286"/>
    </row>
    <row r="1287" spans="16:16" x14ac:dyDescent="0.2">
      <c r="P1287"/>
    </row>
    <row r="1288" spans="16:16" x14ac:dyDescent="0.2">
      <c r="P1288"/>
    </row>
    <row r="1289" spans="16:16" x14ac:dyDescent="0.2">
      <c r="P1289"/>
    </row>
    <row r="1290" spans="16:16" x14ac:dyDescent="0.2">
      <c r="P1290"/>
    </row>
    <row r="1291" spans="16:16" x14ac:dyDescent="0.2">
      <c r="P1291"/>
    </row>
    <row r="1292" spans="16:16" x14ac:dyDescent="0.2">
      <c r="P1292"/>
    </row>
    <row r="1293" spans="16:16" x14ac:dyDescent="0.2">
      <c r="P1293"/>
    </row>
    <row r="1294" spans="16:16" x14ac:dyDescent="0.2">
      <c r="P1294"/>
    </row>
    <row r="1295" spans="16:16" x14ac:dyDescent="0.2">
      <c r="P1295"/>
    </row>
    <row r="1296" spans="16:16" x14ac:dyDescent="0.2">
      <c r="P1296"/>
    </row>
    <row r="1297" spans="16:16" x14ac:dyDescent="0.2">
      <c r="P1297"/>
    </row>
    <row r="1298" spans="16:16" x14ac:dyDescent="0.2">
      <c r="P1298"/>
    </row>
    <row r="1299" spans="16:16" x14ac:dyDescent="0.2">
      <c r="P1299"/>
    </row>
    <row r="1300" spans="16:16" x14ac:dyDescent="0.2">
      <c r="P1300"/>
    </row>
    <row r="1301" spans="16:16" x14ac:dyDescent="0.2">
      <c r="P1301"/>
    </row>
    <row r="1302" spans="16:16" x14ac:dyDescent="0.2">
      <c r="P1302"/>
    </row>
    <row r="1303" spans="16:16" x14ac:dyDescent="0.2">
      <c r="P1303"/>
    </row>
    <row r="1304" spans="16:16" x14ac:dyDescent="0.2">
      <c r="P1304"/>
    </row>
    <row r="1305" spans="16:16" x14ac:dyDescent="0.2">
      <c r="P1305"/>
    </row>
    <row r="1306" spans="16:16" x14ac:dyDescent="0.2">
      <c r="P1306"/>
    </row>
    <row r="1307" spans="16:16" x14ac:dyDescent="0.2">
      <c r="P1307"/>
    </row>
    <row r="1308" spans="16:16" x14ac:dyDescent="0.2">
      <c r="P1308"/>
    </row>
    <row r="1309" spans="16:16" x14ac:dyDescent="0.2">
      <c r="P1309"/>
    </row>
    <row r="1310" spans="16:16" x14ac:dyDescent="0.2">
      <c r="P1310"/>
    </row>
    <row r="1311" spans="16:16" x14ac:dyDescent="0.2">
      <c r="P1311"/>
    </row>
    <row r="1312" spans="16:16" x14ac:dyDescent="0.2">
      <c r="P1312"/>
    </row>
    <row r="1313" spans="16:16" x14ac:dyDescent="0.2">
      <c r="P1313"/>
    </row>
    <row r="1314" spans="16:16" x14ac:dyDescent="0.2">
      <c r="P1314"/>
    </row>
    <row r="1315" spans="16:16" x14ac:dyDescent="0.2">
      <c r="P1315"/>
    </row>
    <row r="1316" spans="16:16" x14ac:dyDescent="0.2">
      <c r="P1316"/>
    </row>
    <row r="1317" spans="16:16" x14ac:dyDescent="0.2">
      <c r="P1317"/>
    </row>
    <row r="1318" spans="16:16" x14ac:dyDescent="0.2">
      <c r="P1318"/>
    </row>
    <row r="1319" spans="16:16" x14ac:dyDescent="0.2">
      <c r="P1319"/>
    </row>
    <row r="1320" spans="16:16" x14ac:dyDescent="0.2">
      <c r="P1320"/>
    </row>
    <row r="1321" spans="16:16" x14ac:dyDescent="0.2">
      <c r="P1321"/>
    </row>
    <row r="1322" spans="16:16" x14ac:dyDescent="0.2">
      <c r="P1322"/>
    </row>
    <row r="1323" spans="16:16" x14ac:dyDescent="0.2">
      <c r="P1323"/>
    </row>
    <row r="1324" spans="16:16" x14ac:dyDescent="0.2">
      <c r="P1324"/>
    </row>
    <row r="1325" spans="16:16" x14ac:dyDescent="0.2">
      <c r="P1325"/>
    </row>
    <row r="1326" spans="16:16" x14ac:dyDescent="0.2">
      <c r="P1326"/>
    </row>
    <row r="1327" spans="16:16" x14ac:dyDescent="0.2">
      <c r="P1327"/>
    </row>
    <row r="1328" spans="16:16" x14ac:dyDescent="0.2">
      <c r="P1328"/>
    </row>
    <row r="1329" spans="16:16" x14ac:dyDescent="0.2">
      <c r="P1329"/>
    </row>
    <row r="1330" spans="16:16" x14ac:dyDescent="0.2">
      <c r="P1330"/>
    </row>
    <row r="1331" spans="16:16" x14ac:dyDescent="0.2">
      <c r="P1331"/>
    </row>
    <row r="1332" spans="16:16" x14ac:dyDescent="0.2">
      <c r="P1332"/>
    </row>
    <row r="1333" spans="16:16" x14ac:dyDescent="0.2">
      <c r="P1333"/>
    </row>
    <row r="1334" spans="16:16" x14ac:dyDescent="0.2">
      <c r="P1334"/>
    </row>
    <row r="1335" spans="16:16" x14ac:dyDescent="0.2">
      <c r="P1335"/>
    </row>
    <row r="1336" spans="16:16" x14ac:dyDescent="0.2">
      <c r="P1336"/>
    </row>
    <row r="1337" spans="16:16" x14ac:dyDescent="0.2">
      <c r="P1337"/>
    </row>
    <row r="1338" spans="16:16" x14ac:dyDescent="0.2">
      <c r="P1338"/>
    </row>
    <row r="1339" spans="16:16" x14ac:dyDescent="0.2">
      <c r="P1339"/>
    </row>
    <row r="1340" spans="16:16" x14ac:dyDescent="0.2">
      <c r="P1340"/>
    </row>
    <row r="1341" spans="16:16" x14ac:dyDescent="0.2">
      <c r="P1341"/>
    </row>
    <row r="1342" spans="16:16" x14ac:dyDescent="0.2">
      <c r="P1342"/>
    </row>
    <row r="1343" spans="16:16" x14ac:dyDescent="0.2">
      <c r="P1343"/>
    </row>
    <row r="1344" spans="16:16" x14ac:dyDescent="0.2">
      <c r="P1344"/>
    </row>
    <row r="1345" spans="16:16" x14ac:dyDescent="0.2">
      <c r="P1345"/>
    </row>
    <row r="1346" spans="16:16" x14ac:dyDescent="0.2">
      <c r="P1346"/>
    </row>
    <row r="1347" spans="16:16" x14ac:dyDescent="0.2">
      <c r="P1347"/>
    </row>
    <row r="1348" spans="16:16" x14ac:dyDescent="0.2">
      <c r="P1348"/>
    </row>
    <row r="1349" spans="16:16" x14ac:dyDescent="0.2">
      <c r="P1349"/>
    </row>
    <row r="1350" spans="16:16" x14ac:dyDescent="0.2">
      <c r="P1350"/>
    </row>
    <row r="1351" spans="16:16" x14ac:dyDescent="0.2">
      <c r="P1351"/>
    </row>
    <row r="1352" spans="16:16" x14ac:dyDescent="0.2">
      <c r="P1352"/>
    </row>
    <row r="1353" spans="16:16" x14ac:dyDescent="0.2">
      <c r="P1353"/>
    </row>
    <row r="1354" spans="16:16" x14ac:dyDescent="0.2">
      <c r="P1354"/>
    </row>
    <row r="1355" spans="16:16" x14ac:dyDescent="0.2">
      <c r="P1355"/>
    </row>
    <row r="1356" spans="16:16" x14ac:dyDescent="0.2">
      <c r="P1356"/>
    </row>
    <row r="1357" spans="16:16" x14ac:dyDescent="0.2">
      <c r="P1357"/>
    </row>
    <row r="1358" spans="16:16" x14ac:dyDescent="0.2">
      <c r="P1358"/>
    </row>
    <row r="1359" spans="16:16" x14ac:dyDescent="0.2">
      <c r="P1359"/>
    </row>
    <row r="1360" spans="16:16" x14ac:dyDescent="0.2">
      <c r="P1360"/>
    </row>
    <row r="1361" spans="16:16" x14ac:dyDescent="0.2">
      <c r="P1361"/>
    </row>
    <row r="1362" spans="16:16" x14ac:dyDescent="0.2">
      <c r="P1362"/>
    </row>
    <row r="1363" spans="16:16" x14ac:dyDescent="0.2">
      <c r="P1363"/>
    </row>
    <row r="1364" spans="16:16" x14ac:dyDescent="0.2">
      <c r="P1364"/>
    </row>
    <row r="1365" spans="16:16" x14ac:dyDescent="0.2">
      <c r="P1365"/>
    </row>
    <row r="1366" spans="16:16" x14ac:dyDescent="0.2">
      <c r="P1366"/>
    </row>
    <row r="1367" spans="16:16" x14ac:dyDescent="0.2">
      <c r="P1367"/>
    </row>
    <row r="1368" spans="16:16" x14ac:dyDescent="0.2">
      <c r="P1368"/>
    </row>
    <row r="1369" spans="16:16" x14ac:dyDescent="0.2">
      <c r="P1369"/>
    </row>
    <row r="1370" spans="16:16" x14ac:dyDescent="0.2">
      <c r="P1370"/>
    </row>
    <row r="1371" spans="16:16" x14ac:dyDescent="0.2">
      <c r="P1371"/>
    </row>
    <row r="1372" spans="16:16" x14ac:dyDescent="0.2">
      <c r="P1372"/>
    </row>
    <row r="1373" spans="16:16" x14ac:dyDescent="0.2">
      <c r="P1373"/>
    </row>
    <row r="1374" spans="16:16" x14ac:dyDescent="0.2">
      <c r="P1374"/>
    </row>
    <row r="1375" spans="16:16" x14ac:dyDescent="0.2">
      <c r="P1375"/>
    </row>
    <row r="1376" spans="16:16" x14ac:dyDescent="0.2">
      <c r="P1376"/>
    </row>
    <row r="1377" spans="16:16" x14ac:dyDescent="0.2">
      <c r="P1377"/>
    </row>
    <row r="1378" spans="16:16" x14ac:dyDescent="0.2">
      <c r="P1378"/>
    </row>
    <row r="1379" spans="16:16" x14ac:dyDescent="0.2">
      <c r="P1379"/>
    </row>
    <row r="1380" spans="16:16" x14ac:dyDescent="0.2">
      <c r="P1380"/>
    </row>
    <row r="1381" spans="16:16" x14ac:dyDescent="0.2">
      <c r="P1381"/>
    </row>
    <row r="1382" spans="16:16" x14ac:dyDescent="0.2">
      <c r="P1382"/>
    </row>
    <row r="1383" spans="16:16" x14ac:dyDescent="0.2">
      <c r="P1383"/>
    </row>
    <row r="1384" spans="16:16" x14ac:dyDescent="0.2">
      <c r="P1384"/>
    </row>
    <row r="1385" spans="16:16" x14ac:dyDescent="0.2">
      <c r="P1385"/>
    </row>
    <row r="1386" spans="16:16" x14ac:dyDescent="0.2">
      <c r="P1386"/>
    </row>
    <row r="1387" spans="16:16" x14ac:dyDescent="0.2">
      <c r="P1387"/>
    </row>
    <row r="1388" spans="16:16" x14ac:dyDescent="0.2">
      <c r="P1388"/>
    </row>
    <row r="1389" spans="16:16" x14ac:dyDescent="0.2">
      <c r="P1389"/>
    </row>
    <row r="1390" spans="16:16" x14ac:dyDescent="0.2">
      <c r="P1390"/>
    </row>
    <row r="1391" spans="16:16" x14ac:dyDescent="0.2">
      <c r="P1391"/>
    </row>
    <row r="1392" spans="16:16" x14ac:dyDescent="0.2">
      <c r="P1392"/>
    </row>
    <row r="1393" spans="16:16" x14ac:dyDescent="0.2">
      <c r="P1393"/>
    </row>
    <row r="1394" spans="16:16" x14ac:dyDescent="0.2">
      <c r="P1394"/>
    </row>
    <row r="1395" spans="16:16" x14ac:dyDescent="0.2">
      <c r="P1395"/>
    </row>
    <row r="1396" spans="16:16" x14ac:dyDescent="0.2">
      <c r="P1396"/>
    </row>
    <row r="1397" spans="16:16" x14ac:dyDescent="0.2">
      <c r="P1397"/>
    </row>
    <row r="1398" spans="16:16" x14ac:dyDescent="0.2">
      <c r="P1398"/>
    </row>
    <row r="1399" spans="16:16" x14ac:dyDescent="0.2">
      <c r="P1399"/>
    </row>
    <row r="1400" spans="16:16" x14ac:dyDescent="0.2">
      <c r="P1400"/>
    </row>
    <row r="1401" spans="16:16" x14ac:dyDescent="0.2">
      <c r="P1401"/>
    </row>
    <row r="1402" spans="16:16" x14ac:dyDescent="0.2">
      <c r="P1402"/>
    </row>
    <row r="1403" spans="16:16" x14ac:dyDescent="0.2">
      <c r="P1403"/>
    </row>
    <row r="1404" spans="16:16" x14ac:dyDescent="0.2">
      <c r="P1404"/>
    </row>
    <row r="1405" spans="16:16" x14ac:dyDescent="0.2">
      <c r="P1405"/>
    </row>
    <row r="1406" spans="16:16" x14ac:dyDescent="0.2">
      <c r="P1406"/>
    </row>
    <row r="1407" spans="16:16" x14ac:dyDescent="0.2">
      <c r="P1407"/>
    </row>
    <row r="1408" spans="16:16" x14ac:dyDescent="0.2">
      <c r="P1408"/>
    </row>
    <row r="1409" spans="16:16" x14ac:dyDescent="0.2">
      <c r="P1409"/>
    </row>
    <row r="1410" spans="16:16" x14ac:dyDescent="0.2">
      <c r="P1410"/>
    </row>
    <row r="1411" spans="16:16" x14ac:dyDescent="0.2">
      <c r="P1411"/>
    </row>
    <row r="1412" spans="16:16" x14ac:dyDescent="0.2">
      <c r="P1412"/>
    </row>
    <row r="1413" spans="16:16" x14ac:dyDescent="0.2">
      <c r="P1413"/>
    </row>
    <row r="1414" spans="16:16" x14ac:dyDescent="0.2">
      <c r="P1414"/>
    </row>
    <row r="1415" spans="16:16" x14ac:dyDescent="0.2">
      <c r="P1415"/>
    </row>
    <row r="1416" spans="16:16" x14ac:dyDescent="0.2">
      <c r="P1416"/>
    </row>
    <row r="1417" spans="16:16" x14ac:dyDescent="0.2">
      <c r="P1417"/>
    </row>
    <row r="1418" spans="16:16" x14ac:dyDescent="0.2">
      <c r="P1418"/>
    </row>
    <row r="1419" spans="16:16" x14ac:dyDescent="0.2">
      <c r="P1419"/>
    </row>
    <row r="1420" spans="16:16" x14ac:dyDescent="0.2">
      <c r="P1420"/>
    </row>
    <row r="1421" spans="16:16" x14ac:dyDescent="0.2">
      <c r="P1421"/>
    </row>
    <row r="1422" spans="16:16" x14ac:dyDescent="0.2">
      <c r="P1422"/>
    </row>
    <row r="1423" spans="16:16" x14ac:dyDescent="0.2">
      <c r="P1423"/>
    </row>
    <row r="1424" spans="16:16" x14ac:dyDescent="0.2">
      <c r="P1424"/>
    </row>
    <row r="1425" spans="16:16" x14ac:dyDescent="0.2">
      <c r="P1425"/>
    </row>
    <row r="1426" spans="16:16" x14ac:dyDescent="0.2">
      <c r="P1426"/>
    </row>
    <row r="1427" spans="16:16" x14ac:dyDescent="0.2">
      <c r="P1427"/>
    </row>
    <row r="1428" spans="16:16" x14ac:dyDescent="0.2">
      <c r="P1428"/>
    </row>
    <row r="1429" spans="16:16" x14ac:dyDescent="0.2">
      <c r="P1429"/>
    </row>
    <row r="1430" spans="16:16" x14ac:dyDescent="0.2">
      <c r="P1430"/>
    </row>
    <row r="1431" spans="16:16" x14ac:dyDescent="0.2">
      <c r="P1431"/>
    </row>
    <row r="1432" spans="16:16" x14ac:dyDescent="0.2">
      <c r="P1432"/>
    </row>
    <row r="1433" spans="16:16" x14ac:dyDescent="0.2">
      <c r="P1433"/>
    </row>
    <row r="1434" spans="16:16" x14ac:dyDescent="0.2">
      <c r="P1434"/>
    </row>
    <row r="1435" spans="16:16" x14ac:dyDescent="0.2">
      <c r="P1435"/>
    </row>
    <row r="1436" spans="16:16" x14ac:dyDescent="0.2">
      <c r="P1436"/>
    </row>
    <row r="1437" spans="16:16" x14ac:dyDescent="0.2">
      <c r="P1437"/>
    </row>
    <row r="1438" spans="16:16" x14ac:dyDescent="0.2">
      <c r="P1438"/>
    </row>
    <row r="1439" spans="16:16" x14ac:dyDescent="0.2">
      <c r="P1439"/>
    </row>
    <row r="1440" spans="16:16" x14ac:dyDescent="0.2">
      <c r="P1440"/>
    </row>
    <row r="1441" spans="16:16" x14ac:dyDescent="0.2">
      <c r="P1441"/>
    </row>
    <row r="1442" spans="16:16" x14ac:dyDescent="0.2">
      <c r="P1442"/>
    </row>
    <row r="1443" spans="16:16" x14ac:dyDescent="0.2">
      <c r="P1443"/>
    </row>
    <row r="1444" spans="16:16" x14ac:dyDescent="0.2">
      <c r="P1444"/>
    </row>
    <row r="1445" spans="16:16" x14ac:dyDescent="0.2">
      <c r="P1445"/>
    </row>
    <row r="1446" spans="16:16" x14ac:dyDescent="0.2">
      <c r="P1446"/>
    </row>
    <row r="1447" spans="16:16" x14ac:dyDescent="0.2">
      <c r="P1447"/>
    </row>
    <row r="1448" spans="16:16" x14ac:dyDescent="0.2">
      <c r="P1448"/>
    </row>
    <row r="1449" spans="16:16" x14ac:dyDescent="0.2">
      <c r="P1449"/>
    </row>
    <row r="1450" spans="16:16" x14ac:dyDescent="0.2">
      <c r="P1450"/>
    </row>
    <row r="1451" spans="16:16" x14ac:dyDescent="0.2">
      <c r="P1451"/>
    </row>
    <row r="1452" spans="16:16" x14ac:dyDescent="0.2">
      <c r="P1452"/>
    </row>
    <row r="1453" spans="16:16" x14ac:dyDescent="0.2">
      <c r="P1453"/>
    </row>
    <row r="1454" spans="16:16" x14ac:dyDescent="0.2">
      <c r="P1454"/>
    </row>
    <row r="1455" spans="16:16" x14ac:dyDescent="0.2">
      <c r="P1455"/>
    </row>
    <row r="1456" spans="16:16" x14ac:dyDescent="0.2">
      <c r="P1456"/>
    </row>
    <row r="1457" spans="16:16" x14ac:dyDescent="0.2">
      <c r="P1457"/>
    </row>
    <row r="1458" spans="16:16" x14ac:dyDescent="0.2">
      <c r="P1458"/>
    </row>
    <row r="1459" spans="16:16" x14ac:dyDescent="0.2">
      <c r="P1459"/>
    </row>
    <row r="1460" spans="16:16" x14ac:dyDescent="0.2">
      <c r="P1460"/>
    </row>
    <row r="1461" spans="16:16" x14ac:dyDescent="0.2">
      <c r="P1461"/>
    </row>
    <row r="1462" spans="16:16" x14ac:dyDescent="0.2">
      <c r="P1462"/>
    </row>
    <row r="1463" spans="16:16" x14ac:dyDescent="0.2">
      <c r="P1463"/>
    </row>
    <row r="1464" spans="16:16" x14ac:dyDescent="0.2">
      <c r="P1464"/>
    </row>
    <row r="1465" spans="16:16" x14ac:dyDescent="0.2">
      <c r="P1465"/>
    </row>
    <row r="1466" spans="16:16" x14ac:dyDescent="0.2">
      <c r="P1466"/>
    </row>
    <row r="1467" spans="16:16" x14ac:dyDescent="0.2">
      <c r="P1467"/>
    </row>
    <row r="1468" spans="16:16" x14ac:dyDescent="0.2">
      <c r="P1468"/>
    </row>
    <row r="1469" spans="16:16" x14ac:dyDescent="0.2">
      <c r="P1469"/>
    </row>
    <row r="1470" spans="16:16" x14ac:dyDescent="0.2">
      <c r="P1470"/>
    </row>
    <row r="1471" spans="16:16" x14ac:dyDescent="0.2">
      <c r="P1471"/>
    </row>
    <row r="1472" spans="16:16" x14ac:dyDescent="0.2">
      <c r="P1472"/>
    </row>
    <row r="1473" spans="16:16" x14ac:dyDescent="0.2">
      <c r="P1473"/>
    </row>
    <row r="1474" spans="16:16" x14ac:dyDescent="0.2">
      <c r="P1474"/>
    </row>
    <row r="1475" spans="16:16" x14ac:dyDescent="0.2">
      <c r="P1475"/>
    </row>
    <row r="1476" spans="16:16" x14ac:dyDescent="0.2">
      <c r="P1476"/>
    </row>
    <row r="1477" spans="16:16" x14ac:dyDescent="0.2">
      <c r="P1477"/>
    </row>
    <row r="1478" spans="16:16" x14ac:dyDescent="0.2">
      <c r="P1478"/>
    </row>
    <row r="1479" spans="16:16" x14ac:dyDescent="0.2">
      <c r="P1479"/>
    </row>
    <row r="1480" spans="16:16" x14ac:dyDescent="0.2">
      <c r="P1480"/>
    </row>
    <row r="1481" spans="16:16" x14ac:dyDescent="0.2">
      <c r="P1481"/>
    </row>
    <row r="1482" spans="16:16" x14ac:dyDescent="0.2">
      <c r="P1482"/>
    </row>
    <row r="1483" spans="16:16" x14ac:dyDescent="0.2">
      <c r="P1483"/>
    </row>
    <row r="1484" spans="16:16" x14ac:dyDescent="0.2">
      <c r="P1484"/>
    </row>
    <row r="1485" spans="16:16" x14ac:dyDescent="0.2">
      <c r="P1485"/>
    </row>
    <row r="1486" spans="16:16" x14ac:dyDescent="0.2">
      <c r="P1486"/>
    </row>
    <row r="1487" spans="16:16" x14ac:dyDescent="0.2">
      <c r="P1487"/>
    </row>
    <row r="1488" spans="16:16" x14ac:dyDescent="0.2">
      <c r="P1488"/>
    </row>
    <row r="1489" spans="16:16" x14ac:dyDescent="0.2">
      <c r="P1489"/>
    </row>
    <row r="1490" spans="16:16" x14ac:dyDescent="0.2">
      <c r="P1490"/>
    </row>
    <row r="1491" spans="16:16" x14ac:dyDescent="0.2">
      <c r="P1491"/>
    </row>
    <row r="1492" spans="16:16" x14ac:dyDescent="0.2">
      <c r="P1492"/>
    </row>
    <row r="1493" spans="16:16" x14ac:dyDescent="0.2">
      <c r="P1493"/>
    </row>
    <row r="1494" spans="16:16" x14ac:dyDescent="0.2">
      <c r="P1494"/>
    </row>
    <row r="1495" spans="16:16" x14ac:dyDescent="0.2">
      <c r="P1495"/>
    </row>
    <row r="1496" spans="16:16" x14ac:dyDescent="0.2">
      <c r="P1496"/>
    </row>
    <row r="1497" spans="16:16" x14ac:dyDescent="0.2">
      <c r="P1497"/>
    </row>
    <row r="1498" spans="16:16" x14ac:dyDescent="0.2">
      <c r="P1498"/>
    </row>
    <row r="1499" spans="16:16" x14ac:dyDescent="0.2">
      <c r="P1499"/>
    </row>
    <row r="1500" spans="16:16" x14ac:dyDescent="0.2">
      <c r="P1500"/>
    </row>
    <row r="1501" spans="16:16" x14ac:dyDescent="0.2">
      <c r="P1501"/>
    </row>
    <row r="1502" spans="16:16" x14ac:dyDescent="0.2">
      <c r="P1502"/>
    </row>
    <row r="1503" spans="16:16" x14ac:dyDescent="0.2">
      <c r="P1503"/>
    </row>
    <row r="1504" spans="16:16" x14ac:dyDescent="0.2">
      <c r="P1504"/>
    </row>
    <row r="1505" spans="16:16" x14ac:dyDescent="0.2">
      <c r="P1505"/>
    </row>
    <row r="1506" spans="16:16" x14ac:dyDescent="0.2">
      <c r="P1506"/>
    </row>
    <row r="1507" spans="16:16" x14ac:dyDescent="0.2">
      <c r="P1507"/>
    </row>
    <row r="1508" spans="16:16" x14ac:dyDescent="0.2">
      <c r="P1508"/>
    </row>
    <row r="1509" spans="16:16" x14ac:dyDescent="0.2">
      <c r="P1509"/>
    </row>
    <row r="1510" spans="16:16" x14ac:dyDescent="0.2">
      <c r="P1510"/>
    </row>
    <row r="1511" spans="16:16" x14ac:dyDescent="0.2">
      <c r="P1511"/>
    </row>
    <row r="1512" spans="16:16" x14ac:dyDescent="0.2">
      <c r="P1512"/>
    </row>
    <row r="1513" spans="16:16" x14ac:dyDescent="0.2">
      <c r="P1513"/>
    </row>
    <row r="1514" spans="16:16" x14ac:dyDescent="0.2">
      <c r="P1514"/>
    </row>
    <row r="1515" spans="16:16" x14ac:dyDescent="0.2">
      <c r="P1515"/>
    </row>
    <row r="1516" spans="16:16" x14ac:dyDescent="0.2">
      <c r="P1516"/>
    </row>
    <row r="1517" spans="16:16" x14ac:dyDescent="0.2">
      <c r="P1517"/>
    </row>
    <row r="1518" spans="16:16" x14ac:dyDescent="0.2">
      <c r="P1518"/>
    </row>
    <row r="1519" spans="16:16" x14ac:dyDescent="0.2">
      <c r="P1519"/>
    </row>
    <row r="1520" spans="16:16" x14ac:dyDescent="0.2">
      <c r="P1520"/>
    </row>
    <row r="1521" spans="16:16" x14ac:dyDescent="0.2">
      <c r="P1521"/>
    </row>
    <row r="1522" spans="16:16" x14ac:dyDescent="0.2">
      <c r="P1522"/>
    </row>
    <row r="1523" spans="16:16" x14ac:dyDescent="0.2">
      <c r="P1523"/>
    </row>
    <row r="1524" spans="16:16" x14ac:dyDescent="0.2">
      <c r="P1524"/>
    </row>
    <row r="1525" spans="16:16" x14ac:dyDescent="0.2">
      <c r="P1525"/>
    </row>
    <row r="1526" spans="16:16" x14ac:dyDescent="0.2">
      <c r="P1526"/>
    </row>
    <row r="1527" spans="16:16" x14ac:dyDescent="0.2">
      <c r="P1527"/>
    </row>
    <row r="1528" spans="16:16" x14ac:dyDescent="0.2">
      <c r="P1528"/>
    </row>
    <row r="1529" spans="16:16" x14ac:dyDescent="0.2">
      <c r="P1529"/>
    </row>
    <row r="1530" spans="16:16" x14ac:dyDescent="0.2">
      <c r="P1530"/>
    </row>
    <row r="1531" spans="16:16" x14ac:dyDescent="0.2">
      <c r="P1531"/>
    </row>
    <row r="1532" spans="16:16" x14ac:dyDescent="0.2">
      <c r="P1532"/>
    </row>
    <row r="1533" spans="16:16" x14ac:dyDescent="0.2">
      <c r="P1533"/>
    </row>
    <row r="1534" spans="16:16" x14ac:dyDescent="0.2">
      <c r="P1534"/>
    </row>
    <row r="1535" spans="16:16" x14ac:dyDescent="0.2">
      <c r="P1535"/>
    </row>
    <row r="1536" spans="16:16" x14ac:dyDescent="0.2">
      <c r="P1536"/>
    </row>
    <row r="1537" spans="16:16" x14ac:dyDescent="0.2">
      <c r="P1537"/>
    </row>
    <row r="1538" spans="16:16" x14ac:dyDescent="0.2">
      <c r="P1538"/>
    </row>
    <row r="1539" spans="16:16" x14ac:dyDescent="0.2">
      <c r="P1539"/>
    </row>
    <row r="1540" spans="16:16" x14ac:dyDescent="0.2">
      <c r="P1540"/>
    </row>
    <row r="1541" spans="16:16" x14ac:dyDescent="0.2">
      <c r="P1541"/>
    </row>
    <row r="1542" spans="16:16" x14ac:dyDescent="0.2">
      <c r="P1542"/>
    </row>
    <row r="1543" spans="16:16" x14ac:dyDescent="0.2">
      <c r="P1543"/>
    </row>
    <row r="1544" spans="16:16" x14ac:dyDescent="0.2">
      <c r="P1544"/>
    </row>
    <row r="1545" spans="16:16" x14ac:dyDescent="0.2">
      <c r="P1545"/>
    </row>
    <row r="1546" spans="16:16" x14ac:dyDescent="0.2">
      <c r="P1546"/>
    </row>
    <row r="1547" spans="16:16" x14ac:dyDescent="0.2">
      <c r="P1547"/>
    </row>
    <row r="1548" spans="16:16" x14ac:dyDescent="0.2">
      <c r="P1548"/>
    </row>
    <row r="1549" spans="16:16" x14ac:dyDescent="0.2">
      <c r="P1549"/>
    </row>
    <row r="1550" spans="16:16" x14ac:dyDescent="0.2">
      <c r="P1550"/>
    </row>
    <row r="1551" spans="16:16" x14ac:dyDescent="0.2">
      <c r="P1551"/>
    </row>
    <row r="1552" spans="16:16" x14ac:dyDescent="0.2">
      <c r="P1552"/>
    </row>
    <row r="1553" spans="16:16" x14ac:dyDescent="0.2">
      <c r="P1553"/>
    </row>
    <row r="1554" spans="16:16" x14ac:dyDescent="0.2">
      <c r="P1554"/>
    </row>
    <row r="1555" spans="16:16" x14ac:dyDescent="0.2">
      <c r="P1555"/>
    </row>
    <row r="1556" spans="16:16" x14ac:dyDescent="0.2">
      <c r="P1556"/>
    </row>
    <row r="1557" spans="16:16" x14ac:dyDescent="0.2">
      <c r="P1557"/>
    </row>
    <row r="1558" spans="16:16" x14ac:dyDescent="0.2">
      <c r="P1558"/>
    </row>
    <row r="1559" spans="16:16" x14ac:dyDescent="0.2">
      <c r="P1559"/>
    </row>
    <row r="1560" spans="16:16" x14ac:dyDescent="0.2">
      <c r="P1560"/>
    </row>
    <row r="1561" spans="16:16" x14ac:dyDescent="0.2">
      <c r="P1561"/>
    </row>
    <row r="1562" spans="16:16" x14ac:dyDescent="0.2">
      <c r="P1562"/>
    </row>
    <row r="1563" spans="16:16" x14ac:dyDescent="0.2">
      <c r="P1563"/>
    </row>
    <row r="1564" spans="16:16" x14ac:dyDescent="0.2">
      <c r="P1564"/>
    </row>
    <row r="1565" spans="16:16" x14ac:dyDescent="0.2">
      <c r="P1565"/>
    </row>
    <row r="1566" spans="16:16" x14ac:dyDescent="0.2">
      <c r="P1566"/>
    </row>
    <row r="1567" spans="16:16" x14ac:dyDescent="0.2">
      <c r="P1567"/>
    </row>
    <row r="1568" spans="16:16" x14ac:dyDescent="0.2">
      <c r="P1568"/>
    </row>
    <row r="1569" spans="16:16" x14ac:dyDescent="0.2">
      <c r="P1569"/>
    </row>
    <row r="1570" spans="16:16" x14ac:dyDescent="0.2">
      <c r="P1570"/>
    </row>
    <row r="1571" spans="16:16" x14ac:dyDescent="0.2">
      <c r="P1571"/>
    </row>
    <row r="1572" spans="16:16" x14ac:dyDescent="0.2">
      <c r="P1572"/>
    </row>
    <row r="1573" spans="16:16" x14ac:dyDescent="0.2">
      <c r="P1573"/>
    </row>
    <row r="1574" spans="16:16" x14ac:dyDescent="0.2">
      <c r="P1574"/>
    </row>
    <row r="1575" spans="16:16" x14ac:dyDescent="0.2">
      <c r="P1575"/>
    </row>
    <row r="1576" spans="16:16" x14ac:dyDescent="0.2">
      <c r="P1576"/>
    </row>
    <row r="1577" spans="16:16" x14ac:dyDescent="0.2">
      <c r="P1577"/>
    </row>
    <row r="1578" spans="16:16" x14ac:dyDescent="0.2">
      <c r="P1578"/>
    </row>
    <row r="1579" spans="16:16" x14ac:dyDescent="0.2">
      <c r="P1579"/>
    </row>
    <row r="1580" spans="16:16" x14ac:dyDescent="0.2">
      <c r="P1580"/>
    </row>
    <row r="1581" spans="16:16" x14ac:dyDescent="0.2">
      <c r="P1581"/>
    </row>
    <row r="1582" spans="16:16" x14ac:dyDescent="0.2">
      <c r="P1582"/>
    </row>
    <row r="1583" spans="16:16" x14ac:dyDescent="0.2">
      <c r="P1583"/>
    </row>
    <row r="1584" spans="16:16" x14ac:dyDescent="0.2">
      <c r="P1584"/>
    </row>
    <row r="1585" spans="16:16" x14ac:dyDescent="0.2">
      <c r="P1585"/>
    </row>
    <row r="1586" spans="16:16" x14ac:dyDescent="0.2">
      <c r="P1586"/>
    </row>
    <row r="1587" spans="16:16" x14ac:dyDescent="0.2">
      <c r="P1587"/>
    </row>
    <row r="1588" spans="16:16" x14ac:dyDescent="0.2">
      <c r="P1588"/>
    </row>
    <row r="1589" spans="16:16" x14ac:dyDescent="0.2">
      <c r="P1589"/>
    </row>
    <row r="1590" spans="16:16" x14ac:dyDescent="0.2">
      <c r="P1590"/>
    </row>
    <row r="1591" spans="16:16" x14ac:dyDescent="0.2">
      <c r="P1591"/>
    </row>
    <row r="1592" spans="16:16" x14ac:dyDescent="0.2">
      <c r="P1592"/>
    </row>
    <row r="1593" spans="16:16" x14ac:dyDescent="0.2">
      <c r="P1593"/>
    </row>
    <row r="1594" spans="16:16" x14ac:dyDescent="0.2">
      <c r="P1594"/>
    </row>
    <row r="1595" spans="16:16" x14ac:dyDescent="0.2">
      <c r="P1595"/>
    </row>
    <row r="1596" spans="16:16" x14ac:dyDescent="0.2">
      <c r="P1596"/>
    </row>
    <row r="1597" spans="16:16" x14ac:dyDescent="0.2">
      <c r="P1597"/>
    </row>
    <row r="1598" spans="16:16" x14ac:dyDescent="0.2">
      <c r="P1598"/>
    </row>
    <row r="1599" spans="16:16" x14ac:dyDescent="0.2">
      <c r="P1599"/>
    </row>
    <row r="1600" spans="16:16" x14ac:dyDescent="0.2">
      <c r="P1600"/>
    </row>
    <row r="1601" spans="16:16" x14ac:dyDescent="0.2">
      <c r="P1601"/>
    </row>
    <row r="1602" spans="16:16" x14ac:dyDescent="0.2">
      <c r="P1602"/>
    </row>
    <row r="1603" spans="16:16" x14ac:dyDescent="0.2">
      <c r="P1603"/>
    </row>
    <row r="1604" spans="16:16" x14ac:dyDescent="0.2">
      <c r="P1604"/>
    </row>
    <row r="1605" spans="16:16" x14ac:dyDescent="0.2">
      <c r="P1605"/>
    </row>
    <row r="1606" spans="16:16" x14ac:dyDescent="0.2">
      <c r="P1606"/>
    </row>
    <row r="1607" spans="16:16" x14ac:dyDescent="0.2">
      <c r="P1607"/>
    </row>
    <row r="1608" spans="16:16" x14ac:dyDescent="0.2">
      <c r="P1608"/>
    </row>
    <row r="1609" spans="16:16" x14ac:dyDescent="0.2">
      <c r="P1609"/>
    </row>
    <row r="1610" spans="16:16" x14ac:dyDescent="0.2">
      <c r="P1610"/>
    </row>
    <row r="1611" spans="16:16" x14ac:dyDescent="0.2">
      <c r="P1611"/>
    </row>
    <row r="1612" spans="16:16" x14ac:dyDescent="0.2">
      <c r="P1612"/>
    </row>
    <row r="1613" spans="16:16" x14ac:dyDescent="0.2">
      <c r="P1613"/>
    </row>
    <row r="1614" spans="16:16" x14ac:dyDescent="0.2">
      <c r="P1614"/>
    </row>
    <row r="1615" spans="16:16" x14ac:dyDescent="0.2">
      <c r="P1615"/>
    </row>
    <row r="1616" spans="16:16" x14ac:dyDescent="0.2">
      <c r="P1616"/>
    </row>
    <row r="1617" spans="16:16" x14ac:dyDescent="0.2">
      <c r="P1617"/>
    </row>
    <row r="1618" spans="16:16" x14ac:dyDescent="0.2">
      <c r="P1618"/>
    </row>
    <row r="1619" spans="16:16" x14ac:dyDescent="0.2">
      <c r="P1619"/>
    </row>
    <row r="1620" spans="16:16" x14ac:dyDescent="0.2">
      <c r="P1620"/>
    </row>
    <row r="1621" spans="16:16" x14ac:dyDescent="0.2">
      <c r="P1621"/>
    </row>
    <row r="1622" spans="16:16" x14ac:dyDescent="0.2">
      <c r="P1622"/>
    </row>
    <row r="1623" spans="16:16" x14ac:dyDescent="0.2">
      <c r="P1623"/>
    </row>
    <row r="1624" spans="16:16" x14ac:dyDescent="0.2">
      <c r="P1624"/>
    </row>
    <row r="1625" spans="16:16" x14ac:dyDescent="0.2">
      <c r="P1625"/>
    </row>
    <row r="1626" spans="16:16" x14ac:dyDescent="0.2">
      <c r="P1626"/>
    </row>
    <row r="1627" spans="16:16" x14ac:dyDescent="0.2">
      <c r="P1627"/>
    </row>
    <row r="1628" spans="16:16" x14ac:dyDescent="0.2">
      <c r="P1628"/>
    </row>
    <row r="1629" spans="16:16" x14ac:dyDescent="0.2">
      <c r="P1629"/>
    </row>
    <row r="1630" spans="16:16" x14ac:dyDescent="0.2">
      <c r="P1630"/>
    </row>
    <row r="1631" spans="16:16" x14ac:dyDescent="0.2">
      <c r="P1631"/>
    </row>
    <row r="1632" spans="16:16" x14ac:dyDescent="0.2">
      <c r="P1632"/>
    </row>
    <row r="1633" spans="16:16" x14ac:dyDescent="0.2">
      <c r="P1633"/>
    </row>
    <row r="1634" spans="16:16" x14ac:dyDescent="0.2">
      <c r="P1634"/>
    </row>
    <row r="1635" spans="16:16" x14ac:dyDescent="0.2">
      <c r="P1635"/>
    </row>
    <row r="1636" spans="16:16" x14ac:dyDescent="0.2">
      <c r="P1636"/>
    </row>
    <row r="1637" spans="16:16" x14ac:dyDescent="0.2">
      <c r="P1637"/>
    </row>
    <row r="1638" spans="16:16" x14ac:dyDescent="0.2">
      <c r="P1638"/>
    </row>
    <row r="1639" spans="16:16" x14ac:dyDescent="0.2">
      <c r="P1639"/>
    </row>
    <row r="1640" spans="16:16" x14ac:dyDescent="0.2">
      <c r="P1640"/>
    </row>
    <row r="1641" spans="16:16" x14ac:dyDescent="0.2">
      <c r="P1641"/>
    </row>
    <row r="1642" spans="16:16" x14ac:dyDescent="0.2">
      <c r="P1642"/>
    </row>
    <row r="1643" spans="16:16" x14ac:dyDescent="0.2">
      <c r="P1643"/>
    </row>
    <row r="1644" spans="16:16" x14ac:dyDescent="0.2">
      <c r="P1644"/>
    </row>
    <row r="1645" spans="16:16" x14ac:dyDescent="0.2">
      <c r="P1645"/>
    </row>
    <row r="1646" spans="16:16" x14ac:dyDescent="0.2">
      <c r="P1646"/>
    </row>
    <row r="1647" spans="16:16" x14ac:dyDescent="0.2">
      <c r="P1647"/>
    </row>
    <row r="1648" spans="16:16" x14ac:dyDescent="0.2">
      <c r="P1648"/>
    </row>
    <row r="1649" spans="16:16" x14ac:dyDescent="0.2">
      <c r="P1649"/>
    </row>
    <row r="1650" spans="16:16" x14ac:dyDescent="0.2">
      <c r="P1650"/>
    </row>
    <row r="1651" spans="16:16" x14ac:dyDescent="0.2">
      <c r="P1651"/>
    </row>
    <row r="1652" spans="16:16" x14ac:dyDescent="0.2">
      <c r="P1652"/>
    </row>
    <row r="1653" spans="16:16" x14ac:dyDescent="0.2">
      <c r="P1653"/>
    </row>
    <row r="1654" spans="16:16" x14ac:dyDescent="0.2">
      <c r="P1654"/>
    </row>
    <row r="1655" spans="16:16" x14ac:dyDescent="0.2">
      <c r="P1655"/>
    </row>
    <row r="1656" spans="16:16" x14ac:dyDescent="0.2">
      <c r="P1656"/>
    </row>
    <row r="1657" spans="16:16" x14ac:dyDescent="0.2">
      <c r="P1657"/>
    </row>
    <row r="1658" spans="16:16" x14ac:dyDescent="0.2">
      <c r="P1658"/>
    </row>
    <row r="1659" spans="16:16" x14ac:dyDescent="0.2">
      <c r="P1659"/>
    </row>
    <row r="1660" spans="16:16" x14ac:dyDescent="0.2">
      <c r="P1660"/>
    </row>
    <row r="1661" spans="16:16" x14ac:dyDescent="0.2">
      <c r="P1661"/>
    </row>
    <row r="1662" spans="16:16" x14ac:dyDescent="0.2">
      <c r="P1662"/>
    </row>
    <row r="1663" spans="16:16" x14ac:dyDescent="0.2">
      <c r="P1663"/>
    </row>
    <row r="1664" spans="16:16" x14ac:dyDescent="0.2">
      <c r="P1664"/>
    </row>
    <row r="1665" spans="16:16" x14ac:dyDescent="0.2">
      <c r="P1665"/>
    </row>
    <row r="1666" spans="16:16" x14ac:dyDescent="0.2">
      <c r="P1666"/>
    </row>
    <row r="1667" spans="16:16" x14ac:dyDescent="0.2">
      <c r="P1667"/>
    </row>
    <row r="1668" spans="16:16" x14ac:dyDescent="0.2">
      <c r="P1668"/>
    </row>
    <row r="1669" spans="16:16" x14ac:dyDescent="0.2">
      <c r="P1669"/>
    </row>
    <row r="1670" spans="16:16" x14ac:dyDescent="0.2">
      <c r="P1670"/>
    </row>
    <row r="1671" spans="16:16" x14ac:dyDescent="0.2">
      <c r="P1671"/>
    </row>
    <row r="1672" spans="16:16" x14ac:dyDescent="0.2">
      <c r="P1672"/>
    </row>
    <row r="1673" spans="16:16" x14ac:dyDescent="0.2">
      <c r="P1673"/>
    </row>
    <row r="1674" spans="16:16" x14ac:dyDescent="0.2">
      <c r="P1674"/>
    </row>
    <row r="1675" spans="16:16" x14ac:dyDescent="0.2">
      <c r="P1675"/>
    </row>
    <row r="1676" spans="16:16" x14ac:dyDescent="0.2">
      <c r="P1676"/>
    </row>
    <row r="1677" spans="16:16" x14ac:dyDescent="0.2">
      <c r="P1677"/>
    </row>
    <row r="1678" spans="16:16" x14ac:dyDescent="0.2">
      <c r="P1678"/>
    </row>
    <row r="1679" spans="16:16" x14ac:dyDescent="0.2">
      <c r="P1679"/>
    </row>
    <row r="1680" spans="16:16" x14ac:dyDescent="0.2">
      <c r="P1680"/>
    </row>
    <row r="1681" spans="16:16" x14ac:dyDescent="0.2">
      <c r="P1681"/>
    </row>
    <row r="1682" spans="16:16" x14ac:dyDescent="0.2">
      <c r="P1682"/>
    </row>
    <row r="1683" spans="16:16" x14ac:dyDescent="0.2">
      <c r="P1683"/>
    </row>
    <row r="1684" spans="16:16" x14ac:dyDescent="0.2">
      <c r="P1684"/>
    </row>
    <row r="1685" spans="16:16" x14ac:dyDescent="0.2">
      <c r="P1685"/>
    </row>
    <row r="1686" spans="16:16" x14ac:dyDescent="0.2">
      <c r="P1686"/>
    </row>
    <row r="1687" spans="16:16" x14ac:dyDescent="0.2">
      <c r="P1687"/>
    </row>
    <row r="1688" spans="16:16" x14ac:dyDescent="0.2">
      <c r="P1688"/>
    </row>
    <row r="1689" spans="16:16" x14ac:dyDescent="0.2">
      <c r="P1689"/>
    </row>
    <row r="1690" spans="16:16" x14ac:dyDescent="0.2">
      <c r="P1690"/>
    </row>
    <row r="1691" spans="16:16" x14ac:dyDescent="0.2">
      <c r="P1691"/>
    </row>
    <row r="1692" spans="16:16" x14ac:dyDescent="0.2">
      <c r="P1692"/>
    </row>
    <row r="1693" spans="16:16" x14ac:dyDescent="0.2">
      <c r="P1693"/>
    </row>
    <row r="1694" spans="16:16" x14ac:dyDescent="0.2">
      <c r="P1694"/>
    </row>
    <row r="1695" spans="16:16" x14ac:dyDescent="0.2">
      <c r="P1695"/>
    </row>
    <row r="1696" spans="16:16" x14ac:dyDescent="0.2">
      <c r="P1696"/>
    </row>
    <row r="1697" spans="16:16" x14ac:dyDescent="0.2">
      <c r="P1697"/>
    </row>
    <row r="1698" spans="16:16" x14ac:dyDescent="0.2">
      <c r="P1698"/>
    </row>
    <row r="1699" spans="16:16" x14ac:dyDescent="0.2">
      <c r="P1699"/>
    </row>
    <row r="1700" spans="16:16" x14ac:dyDescent="0.2">
      <c r="P1700"/>
    </row>
    <row r="1701" spans="16:16" x14ac:dyDescent="0.2">
      <c r="P1701"/>
    </row>
    <row r="1702" spans="16:16" x14ac:dyDescent="0.2">
      <c r="P1702"/>
    </row>
    <row r="1703" spans="16:16" x14ac:dyDescent="0.2">
      <c r="P1703"/>
    </row>
    <row r="1704" spans="16:16" x14ac:dyDescent="0.2">
      <c r="P1704"/>
    </row>
    <row r="1705" spans="16:16" x14ac:dyDescent="0.2">
      <c r="P1705"/>
    </row>
    <row r="1706" spans="16:16" x14ac:dyDescent="0.2">
      <c r="P1706"/>
    </row>
    <row r="1707" spans="16:16" x14ac:dyDescent="0.2">
      <c r="P1707"/>
    </row>
    <row r="1708" spans="16:16" x14ac:dyDescent="0.2">
      <c r="P1708"/>
    </row>
    <row r="1709" spans="16:16" x14ac:dyDescent="0.2">
      <c r="P1709"/>
    </row>
    <row r="1710" spans="16:16" x14ac:dyDescent="0.2">
      <c r="P1710"/>
    </row>
    <row r="1711" spans="16:16" x14ac:dyDescent="0.2">
      <c r="P1711"/>
    </row>
    <row r="1712" spans="16:16" x14ac:dyDescent="0.2">
      <c r="P1712"/>
    </row>
    <row r="1713" spans="16:16" x14ac:dyDescent="0.2">
      <c r="P1713"/>
    </row>
    <row r="1714" spans="16:16" x14ac:dyDescent="0.2">
      <c r="P1714"/>
    </row>
    <row r="1715" spans="16:16" x14ac:dyDescent="0.2">
      <c r="P1715"/>
    </row>
    <row r="1716" spans="16:16" x14ac:dyDescent="0.2">
      <c r="P1716"/>
    </row>
    <row r="1717" spans="16:16" x14ac:dyDescent="0.2">
      <c r="P1717"/>
    </row>
    <row r="1718" spans="16:16" x14ac:dyDescent="0.2">
      <c r="P1718"/>
    </row>
    <row r="1719" spans="16:16" x14ac:dyDescent="0.2">
      <c r="P1719"/>
    </row>
    <row r="1720" spans="16:16" x14ac:dyDescent="0.2">
      <c r="P1720"/>
    </row>
    <row r="1721" spans="16:16" x14ac:dyDescent="0.2">
      <c r="P1721"/>
    </row>
    <row r="1722" spans="16:16" x14ac:dyDescent="0.2">
      <c r="P1722"/>
    </row>
    <row r="1723" spans="16:16" x14ac:dyDescent="0.2">
      <c r="P1723"/>
    </row>
    <row r="1724" spans="16:16" x14ac:dyDescent="0.2">
      <c r="P1724"/>
    </row>
    <row r="1725" spans="16:16" x14ac:dyDescent="0.2">
      <c r="P1725"/>
    </row>
    <row r="1726" spans="16:16" x14ac:dyDescent="0.2">
      <c r="P1726"/>
    </row>
    <row r="1727" spans="16:16" x14ac:dyDescent="0.2">
      <c r="P1727"/>
    </row>
    <row r="1728" spans="16:16" x14ac:dyDescent="0.2">
      <c r="P1728"/>
    </row>
    <row r="1729" spans="16:16" x14ac:dyDescent="0.2">
      <c r="P1729"/>
    </row>
    <row r="1730" spans="16:16" x14ac:dyDescent="0.2">
      <c r="P1730"/>
    </row>
    <row r="1731" spans="16:16" x14ac:dyDescent="0.2">
      <c r="P1731"/>
    </row>
    <row r="1732" spans="16:16" x14ac:dyDescent="0.2">
      <c r="P1732"/>
    </row>
    <row r="1733" spans="16:16" x14ac:dyDescent="0.2">
      <c r="P1733"/>
    </row>
    <row r="1734" spans="16:16" x14ac:dyDescent="0.2">
      <c r="P1734"/>
    </row>
    <row r="1735" spans="16:16" x14ac:dyDescent="0.2">
      <c r="P1735"/>
    </row>
    <row r="1736" spans="16:16" x14ac:dyDescent="0.2">
      <c r="P1736"/>
    </row>
    <row r="1737" spans="16:16" x14ac:dyDescent="0.2">
      <c r="P1737"/>
    </row>
    <row r="1738" spans="16:16" x14ac:dyDescent="0.2">
      <c r="P1738"/>
    </row>
    <row r="1739" spans="16:16" x14ac:dyDescent="0.2">
      <c r="P1739"/>
    </row>
    <row r="1740" spans="16:16" x14ac:dyDescent="0.2">
      <c r="P1740"/>
    </row>
    <row r="1741" spans="16:16" x14ac:dyDescent="0.2">
      <c r="P1741"/>
    </row>
    <row r="1742" spans="16:16" x14ac:dyDescent="0.2">
      <c r="P1742"/>
    </row>
    <row r="1743" spans="16:16" x14ac:dyDescent="0.2">
      <c r="P1743"/>
    </row>
    <row r="1744" spans="16:16" x14ac:dyDescent="0.2">
      <c r="P1744"/>
    </row>
    <row r="1745" spans="16:16" x14ac:dyDescent="0.2">
      <c r="P1745"/>
    </row>
    <row r="1746" spans="16:16" x14ac:dyDescent="0.2">
      <c r="P1746"/>
    </row>
    <row r="1747" spans="16:16" x14ac:dyDescent="0.2">
      <c r="P1747"/>
    </row>
    <row r="1748" spans="16:16" x14ac:dyDescent="0.2">
      <c r="P1748"/>
    </row>
    <row r="1749" spans="16:16" x14ac:dyDescent="0.2">
      <c r="P1749"/>
    </row>
    <row r="1750" spans="16:16" x14ac:dyDescent="0.2">
      <c r="P1750"/>
    </row>
    <row r="1751" spans="16:16" x14ac:dyDescent="0.2">
      <c r="P1751"/>
    </row>
    <row r="1752" spans="16:16" x14ac:dyDescent="0.2">
      <c r="P1752"/>
    </row>
    <row r="1753" spans="16:16" x14ac:dyDescent="0.2">
      <c r="P1753"/>
    </row>
    <row r="1754" spans="16:16" x14ac:dyDescent="0.2">
      <c r="P1754"/>
    </row>
    <row r="1755" spans="16:16" x14ac:dyDescent="0.2">
      <c r="P1755"/>
    </row>
    <row r="1756" spans="16:16" x14ac:dyDescent="0.2">
      <c r="P1756"/>
    </row>
    <row r="1757" spans="16:16" x14ac:dyDescent="0.2">
      <c r="P1757"/>
    </row>
    <row r="1758" spans="16:16" x14ac:dyDescent="0.2">
      <c r="P1758"/>
    </row>
    <row r="1759" spans="16:16" x14ac:dyDescent="0.2">
      <c r="P1759"/>
    </row>
    <row r="1760" spans="16:16" x14ac:dyDescent="0.2">
      <c r="P1760"/>
    </row>
    <row r="1761" spans="16:16" x14ac:dyDescent="0.2">
      <c r="P1761"/>
    </row>
    <row r="1762" spans="16:16" x14ac:dyDescent="0.2">
      <c r="P1762"/>
    </row>
    <row r="1763" spans="16:16" x14ac:dyDescent="0.2">
      <c r="P1763"/>
    </row>
    <row r="1764" spans="16:16" x14ac:dyDescent="0.2">
      <c r="P1764"/>
    </row>
    <row r="1765" spans="16:16" x14ac:dyDescent="0.2">
      <c r="P1765"/>
    </row>
    <row r="1766" spans="16:16" x14ac:dyDescent="0.2">
      <c r="P1766"/>
    </row>
    <row r="1767" spans="16:16" x14ac:dyDescent="0.2">
      <c r="P1767"/>
    </row>
    <row r="1768" spans="16:16" x14ac:dyDescent="0.2">
      <c r="P1768"/>
    </row>
    <row r="1769" spans="16:16" x14ac:dyDescent="0.2">
      <c r="P1769"/>
    </row>
    <row r="1770" spans="16:16" x14ac:dyDescent="0.2">
      <c r="P1770"/>
    </row>
    <row r="1771" spans="16:16" x14ac:dyDescent="0.2">
      <c r="P1771"/>
    </row>
    <row r="1772" spans="16:16" x14ac:dyDescent="0.2">
      <c r="P1772"/>
    </row>
    <row r="1773" spans="16:16" x14ac:dyDescent="0.2">
      <c r="P1773"/>
    </row>
    <row r="1774" spans="16:16" x14ac:dyDescent="0.2">
      <c r="P1774"/>
    </row>
    <row r="1775" spans="16:16" x14ac:dyDescent="0.2">
      <c r="P1775"/>
    </row>
    <row r="1776" spans="16:16" x14ac:dyDescent="0.2">
      <c r="P1776"/>
    </row>
    <row r="1777" spans="16:16" x14ac:dyDescent="0.2">
      <c r="P1777"/>
    </row>
    <row r="1778" spans="16:16" x14ac:dyDescent="0.2">
      <c r="P1778"/>
    </row>
    <row r="1779" spans="16:16" x14ac:dyDescent="0.2">
      <c r="P1779"/>
    </row>
    <row r="1780" spans="16:16" x14ac:dyDescent="0.2">
      <c r="P1780"/>
    </row>
    <row r="1781" spans="16:16" x14ac:dyDescent="0.2">
      <c r="P1781"/>
    </row>
    <row r="1782" spans="16:16" x14ac:dyDescent="0.2">
      <c r="P1782"/>
    </row>
    <row r="1783" spans="16:16" x14ac:dyDescent="0.2">
      <c r="P1783"/>
    </row>
    <row r="1784" spans="16:16" x14ac:dyDescent="0.2">
      <c r="P1784"/>
    </row>
    <row r="1785" spans="16:16" x14ac:dyDescent="0.2">
      <c r="P1785"/>
    </row>
    <row r="1786" spans="16:16" x14ac:dyDescent="0.2">
      <c r="P1786"/>
    </row>
    <row r="1787" spans="16:16" x14ac:dyDescent="0.2">
      <c r="P1787"/>
    </row>
    <row r="1788" spans="16:16" x14ac:dyDescent="0.2">
      <c r="P1788"/>
    </row>
    <row r="1789" spans="16:16" x14ac:dyDescent="0.2">
      <c r="P1789"/>
    </row>
    <row r="1790" spans="16:16" x14ac:dyDescent="0.2">
      <c r="P1790"/>
    </row>
    <row r="1791" spans="16:16" x14ac:dyDescent="0.2">
      <c r="P1791"/>
    </row>
    <row r="1792" spans="16:16" x14ac:dyDescent="0.2">
      <c r="P1792"/>
    </row>
    <row r="1793" spans="16:16" x14ac:dyDescent="0.2">
      <c r="P1793"/>
    </row>
    <row r="1794" spans="16:16" x14ac:dyDescent="0.2">
      <c r="P1794"/>
    </row>
    <row r="1795" spans="16:16" x14ac:dyDescent="0.2">
      <c r="P1795"/>
    </row>
    <row r="1796" spans="16:16" x14ac:dyDescent="0.2">
      <c r="P1796"/>
    </row>
    <row r="1797" spans="16:16" x14ac:dyDescent="0.2">
      <c r="P1797"/>
    </row>
    <row r="1798" spans="16:16" x14ac:dyDescent="0.2">
      <c r="P1798"/>
    </row>
    <row r="1799" spans="16:16" x14ac:dyDescent="0.2">
      <c r="P1799"/>
    </row>
    <row r="1800" spans="16:16" x14ac:dyDescent="0.2">
      <c r="P1800"/>
    </row>
    <row r="1801" spans="16:16" x14ac:dyDescent="0.2">
      <c r="P1801"/>
    </row>
    <row r="1802" spans="16:16" x14ac:dyDescent="0.2">
      <c r="P1802"/>
    </row>
    <row r="1803" spans="16:16" x14ac:dyDescent="0.2">
      <c r="P1803"/>
    </row>
    <row r="1804" spans="16:16" x14ac:dyDescent="0.2">
      <c r="P1804"/>
    </row>
    <row r="1805" spans="16:16" x14ac:dyDescent="0.2">
      <c r="P1805"/>
    </row>
    <row r="1806" spans="16:16" x14ac:dyDescent="0.2">
      <c r="P1806"/>
    </row>
    <row r="1807" spans="16:16" x14ac:dyDescent="0.2">
      <c r="P1807"/>
    </row>
    <row r="1808" spans="16:16" x14ac:dyDescent="0.2">
      <c r="P1808"/>
    </row>
    <row r="1809" spans="16:16" x14ac:dyDescent="0.2">
      <c r="P1809"/>
    </row>
    <row r="1810" spans="16:16" x14ac:dyDescent="0.2">
      <c r="P1810"/>
    </row>
    <row r="1811" spans="16:16" x14ac:dyDescent="0.2">
      <c r="P1811"/>
    </row>
    <row r="1812" spans="16:16" x14ac:dyDescent="0.2">
      <c r="P1812"/>
    </row>
    <row r="1813" spans="16:16" x14ac:dyDescent="0.2">
      <c r="P1813"/>
    </row>
    <row r="1814" spans="16:16" x14ac:dyDescent="0.2">
      <c r="P1814"/>
    </row>
    <row r="1815" spans="16:16" x14ac:dyDescent="0.2">
      <c r="P1815"/>
    </row>
    <row r="1816" spans="16:16" x14ac:dyDescent="0.2">
      <c r="P1816"/>
    </row>
    <row r="1817" spans="16:16" x14ac:dyDescent="0.2">
      <c r="P1817"/>
    </row>
    <row r="1818" spans="16:16" x14ac:dyDescent="0.2">
      <c r="P1818"/>
    </row>
    <row r="1819" spans="16:16" x14ac:dyDescent="0.2">
      <c r="P1819"/>
    </row>
    <row r="1820" spans="16:16" x14ac:dyDescent="0.2">
      <c r="P1820"/>
    </row>
    <row r="1821" spans="16:16" x14ac:dyDescent="0.2">
      <c r="P1821"/>
    </row>
    <row r="1822" spans="16:16" x14ac:dyDescent="0.2">
      <c r="P1822"/>
    </row>
    <row r="1823" spans="16:16" x14ac:dyDescent="0.2">
      <c r="P1823"/>
    </row>
    <row r="1824" spans="16:16" x14ac:dyDescent="0.2">
      <c r="P1824"/>
    </row>
    <row r="1825" spans="16:16" x14ac:dyDescent="0.2">
      <c r="P1825"/>
    </row>
    <row r="1826" spans="16:16" x14ac:dyDescent="0.2">
      <c r="P1826"/>
    </row>
    <row r="1827" spans="16:16" x14ac:dyDescent="0.2">
      <c r="P1827"/>
    </row>
    <row r="1828" spans="16:16" x14ac:dyDescent="0.2">
      <c r="P1828"/>
    </row>
    <row r="1829" spans="16:16" x14ac:dyDescent="0.2">
      <c r="P1829"/>
    </row>
    <row r="1830" spans="16:16" x14ac:dyDescent="0.2">
      <c r="P1830"/>
    </row>
    <row r="1831" spans="16:16" x14ac:dyDescent="0.2">
      <c r="P1831"/>
    </row>
    <row r="1832" spans="16:16" x14ac:dyDescent="0.2">
      <c r="P1832"/>
    </row>
    <row r="1833" spans="16:16" x14ac:dyDescent="0.2">
      <c r="P1833"/>
    </row>
    <row r="1834" spans="16:16" x14ac:dyDescent="0.2">
      <c r="P1834"/>
    </row>
    <row r="1835" spans="16:16" x14ac:dyDescent="0.2">
      <c r="P1835"/>
    </row>
    <row r="1836" spans="16:16" x14ac:dyDescent="0.2">
      <c r="P1836"/>
    </row>
    <row r="1837" spans="16:16" x14ac:dyDescent="0.2">
      <c r="P1837"/>
    </row>
    <row r="1838" spans="16:16" x14ac:dyDescent="0.2">
      <c r="P1838"/>
    </row>
    <row r="1839" spans="16:16" x14ac:dyDescent="0.2">
      <c r="P1839"/>
    </row>
    <row r="1840" spans="16:16" x14ac:dyDescent="0.2">
      <c r="P1840"/>
    </row>
    <row r="1841" spans="16:16" x14ac:dyDescent="0.2">
      <c r="P1841"/>
    </row>
    <row r="1842" spans="16:16" x14ac:dyDescent="0.2">
      <c r="P1842"/>
    </row>
    <row r="1843" spans="16:16" x14ac:dyDescent="0.2">
      <c r="P1843"/>
    </row>
    <row r="1844" spans="16:16" x14ac:dyDescent="0.2">
      <c r="P1844"/>
    </row>
    <row r="1845" spans="16:16" x14ac:dyDescent="0.2">
      <c r="P1845"/>
    </row>
    <row r="1846" spans="16:16" x14ac:dyDescent="0.2">
      <c r="P1846"/>
    </row>
    <row r="1847" spans="16:16" x14ac:dyDescent="0.2">
      <c r="P1847"/>
    </row>
    <row r="1848" spans="16:16" x14ac:dyDescent="0.2">
      <c r="P1848"/>
    </row>
    <row r="1849" spans="16:16" x14ac:dyDescent="0.2">
      <c r="P1849"/>
    </row>
    <row r="1850" spans="16:16" x14ac:dyDescent="0.2">
      <c r="P1850"/>
    </row>
    <row r="1851" spans="16:16" x14ac:dyDescent="0.2">
      <c r="P1851"/>
    </row>
    <row r="1852" spans="16:16" x14ac:dyDescent="0.2">
      <c r="P1852"/>
    </row>
    <row r="1853" spans="16:16" x14ac:dyDescent="0.2">
      <c r="P1853"/>
    </row>
    <row r="1854" spans="16:16" x14ac:dyDescent="0.2">
      <c r="P1854"/>
    </row>
    <row r="1855" spans="16:16" x14ac:dyDescent="0.2">
      <c r="P1855"/>
    </row>
    <row r="1856" spans="16:16" x14ac:dyDescent="0.2">
      <c r="P1856"/>
    </row>
    <row r="1857" spans="16:16" x14ac:dyDescent="0.2">
      <c r="P1857"/>
    </row>
    <row r="1858" spans="16:16" x14ac:dyDescent="0.2">
      <c r="P1858"/>
    </row>
    <row r="1859" spans="16:16" x14ac:dyDescent="0.2">
      <c r="P1859"/>
    </row>
    <row r="1860" spans="16:16" x14ac:dyDescent="0.2">
      <c r="P1860"/>
    </row>
    <row r="1861" spans="16:16" x14ac:dyDescent="0.2">
      <c r="P1861"/>
    </row>
    <row r="1862" spans="16:16" x14ac:dyDescent="0.2">
      <c r="P1862"/>
    </row>
    <row r="1863" spans="16:16" x14ac:dyDescent="0.2">
      <c r="P1863"/>
    </row>
    <row r="1864" spans="16:16" x14ac:dyDescent="0.2">
      <c r="P1864"/>
    </row>
    <row r="1865" spans="16:16" x14ac:dyDescent="0.2">
      <c r="P1865"/>
    </row>
    <row r="1866" spans="16:16" x14ac:dyDescent="0.2">
      <c r="P1866"/>
    </row>
    <row r="1867" spans="16:16" x14ac:dyDescent="0.2">
      <c r="P1867"/>
    </row>
    <row r="1868" spans="16:16" x14ac:dyDescent="0.2">
      <c r="P1868"/>
    </row>
    <row r="1869" spans="16:16" x14ac:dyDescent="0.2">
      <c r="P1869"/>
    </row>
    <row r="1870" spans="16:16" x14ac:dyDescent="0.2">
      <c r="P1870"/>
    </row>
    <row r="1871" spans="16:16" x14ac:dyDescent="0.2">
      <c r="P1871"/>
    </row>
    <row r="1872" spans="16:16" x14ac:dyDescent="0.2">
      <c r="P1872"/>
    </row>
    <row r="1873" spans="16:16" x14ac:dyDescent="0.2">
      <c r="P1873"/>
    </row>
    <row r="1874" spans="16:16" x14ac:dyDescent="0.2">
      <c r="P1874"/>
    </row>
    <row r="1875" spans="16:16" x14ac:dyDescent="0.2">
      <c r="P1875"/>
    </row>
    <row r="1876" spans="16:16" x14ac:dyDescent="0.2">
      <c r="P1876"/>
    </row>
    <row r="1877" spans="16:16" x14ac:dyDescent="0.2">
      <c r="P1877"/>
    </row>
    <row r="1878" spans="16:16" x14ac:dyDescent="0.2">
      <c r="P1878"/>
    </row>
    <row r="1879" spans="16:16" x14ac:dyDescent="0.2">
      <c r="P1879"/>
    </row>
    <row r="1880" spans="16:16" x14ac:dyDescent="0.2">
      <c r="P1880"/>
    </row>
    <row r="1881" spans="16:16" x14ac:dyDescent="0.2">
      <c r="P1881"/>
    </row>
    <row r="1882" spans="16:16" x14ac:dyDescent="0.2">
      <c r="P1882"/>
    </row>
    <row r="1883" spans="16:16" x14ac:dyDescent="0.2">
      <c r="P1883"/>
    </row>
    <row r="1884" spans="16:16" x14ac:dyDescent="0.2">
      <c r="P1884"/>
    </row>
    <row r="1885" spans="16:16" x14ac:dyDescent="0.2">
      <c r="P1885"/>
    </row>
    <row r="1886" spans="16:16" x14ac:dyDescent="0.2">
      <c r="P1886"/>
    </row>
    <row r="1887" spans="16:16" x14ac:dyDescent="0.2">
      <c r="P1887"/>
    </row>
    <row r="1888" spans="16:16" x14ac:dyDescent="0.2">
      <c r="P1888"/>
    </row>
    <row r="1889" spans="16:16" x14ac:dyDescent="0.2">
      <c r="P1889"/>
    </row>
    <row r="1890" spans="16:16" x14ac:dyDescent="0.2">
      <c r="P1890"/>
    </row>
    <row r="1891" spans="16:16" x14ac:dyDescent="0.2">
      <c r="P1891"/>
    </row>
    <row r="1892" spans="16:16" x14ac:dyDescent="0.2">
      <c r="P1892"/>
    </row>
    <row r="1893" spans="16:16" x14ac:dyDescent="0.2">
      <c r="P1893"/>
    </row>
    <row r="1894" spans="16:16" x14ac:dyDescent="0.2">
      <c r="P1894"/>
    </row>
    <row r="1895" spans="16:16" x14ac:dyDescent="0.2">
      <c r="P1895"/>
    </row>
    <row r="1896" spans="16:16" x14ac:dyDescent="0.2">
      <c r="P1896"/>
    </row>
    <row r="1897" spans="16:16" x14ac:dyDescent="0.2">
      <c r="P1897"/>
    </row>
    <row r="1898" spans="16:16" x14ac:dyDescent="0.2">
      <c r="P1898"/>
    </row>
    <row r="1899" spans="16:16" x14ac:dyDescent="0.2">
      <c r="P1899"/>
    </row>
    <row r="1900" spans="16:16" x14ac:dyDescent="0.2">
      <c r="P1900"/>
    </row>
    <row r="1901" spans="16:16" x14ac:dyDescent="0.2">
      <c r="P1901"/>
    </row>
    <row r="1902" spans="16:16" x14ac:dyDescent="0.2">
      <c r="P1902"/>
    </row>
    <row r="1903" spans="16:16" x14ac:dyDescent="0.2">
      <c r="P1903"/>
    </row>
    <row r="1904" spans="16:16" x14ac:dyDescent="0.2">
      <c r="P1904"/>
    </row>
    <row r="1905" spans="16:16" x14ac:dyDescent="0.2">
      <c r="P1905"/>
    </row>
    <row r="1906" spans="16:16" x14ac:dyDescent="0.2">
      <c r="P1906"/>
    </row>
    <row r="1907" spans="16:16" x14ac:dyDescent="0.2">
      <c r="P1907"/>
    </row>
    <row r="1908" spans="16:16" x14ac:dyDescent="0.2">
      <c r="P1908"/>
    </row>
    <row r="1909" spans="16:16" x14ac:dyDescent="0.2">
      <c r="P1909"/>
    </row>
    <row r="1910" spans="16:16" x14ac:dyDescent="0.2">
      <c r="P1910"/>
    </row>
    <row r="1911" spans="16:16" x14ac:dyDescent="0.2">
      <c r="P1911"/>
    </row>
    <row r="1912" spans="16:16" x14ac:dyDescent="0.2">
      <c r="P1912"/>
    </row>
    <row r="1913" spans="16:16" x14ac:dyDescent="0.2">
      <c r="P1913"/>
    </row>
    <row r="1914" spans="16:16" x14ac:dyDescent="0.2">
      <c r="P1914"/>
    </row>
    <row r="1915" spans="16:16" x14ac:dyDescent="0.2">
      <c r="P1915"/>
    </row>
    <row r="1916" spans="16:16" x14ac:dyDescent="0.2">
      <c r="P1916"/>
    </row>
    <row r="1917" spans="16:16" x14ac:dyDescent="0.2">
      <c r="P1917"/>
    </row>
    <row r="1918" spans="16:16" x14ac:dyDescent="0.2">
      <c r="P1918"/>
    </row>
    <row r="1919" spans="16:16" x14ac:dyDescent="0.2">
      <c r="P1919"/>
    </row>
    <row r="1920" spans="16:16" x14ac:dyDescent="0.2">
      <c r="P1920"/>
    </row>
    <row r="1921" spans="16:16" x14ac:dyDescent="0.2">
      <c r="P1921"/>
    </row>
    <row r="1922" spans="16:16" x14ac:dyDescent="0.2">
      <c r="P1922"/>
    </row>
    <row r="1923" spans="16:16" x14ac:dyDescent="0.2">
      <c r="P1923"/>
    </row>
    <row r="1924" spans="16:16" x14ac:dyDescent="0.2">
      <c r="P1924"/>
    </row>
    <row r="1925" spans="16:16" x14ac:dyDescent="0.2">
      <c r="P1925"/>
    </row>
    <row r="1926" spans="16:16" x14ac:dyDescent="0.2">
      <c r="P1926"/>
    </row>
    <row r="1927" spans="16:16" x14ac:dyDescent="0.2">
      <c r="P1927"/>
    </row>
    <row r="1928" spans="16:16" x14ac:dyDescent="0.2">
      <c r="P1928"/>
    </row>
    <row r="1929" spans="16:16" x14ac:dyDescent="0.2">
      <c r="P1929"/>
    </row>
    <row r="1930" spans="16:16" x14ac:dyDescent="0.2">
      <c r="P1930"/>
    </row>
    <row r="1931" spans="16:16" x14ac:dyDescent="0.2">
      <c r="P1931"/>
    </row>
    <row r="1932" spans="16:16" x14ac:dyDescent="0.2">
      <c r="P1932"/>
    </row>
    <row r="1933" spans="16:16" x14ac:dyDescent="0.2">
      <c r="P1933"/>
    </row>
    <row r="1934" spans="16:16" x14ac:dyDescent="0.2">
      <c r="P1934"/>
    </row>
    <row r="1935" spans="16:16" x14ac:dyDescent="0.2">
      <c r="P1935"/>
    </row>
    <row r="1936" spans="16:16" x14ac:dyDescent="0.2">
      <c r="P1936"/>
    </row>
    <row r="1937" spans="16:16" x14ac:dyDescent="0.2">
      <c r="P1937"/>
    </row>
    <row r="1938" spans="16:16" x14ac:dyDescent="0.2">
      <c r="P1938"/>
    </row>
    <row r="1939" spans="16:16" x14ac:dyDescent="0.2">
      <c r="P1939"/>
    </row>
    <row r="1940" spans="16:16" x14ac:dyDescent="0.2">
      <c r="P1940"/>
    </row>
    <row r="1941" spans="16:16" x14ac:dyDescent="0.2">
      <c r="P1941"/>
    </row>
    <row r="1942" spans="16:16" x14ac:dyDescent="0.2">
      <c r="P1942"/>
    </row>
    <row r="1943" spans="16:16" x14ac:dyDescent="0.2">
      <c r="P1943"/>
    </row>
    <row r="1944" spans="16:16" x14ac:dyDescent="0.2">
      <c r="P1944"/>
    </row>
    <row r="1945" spans="16:16" x14ac:dyDescent="0.2">
      <c r="P1945"/>
    </row>
    <row r="1946" spans="16:16" x14ac:dyDescent="0.2">
      <c r="P1946"/>
    </row>
    <row r="1947" spans="16:16" x14ac:dyDescent="0.2">
      <c r="P1947"/>
    </row>
    <row r="1948" spans="16:16" x14ac:dyDescent="0.2">
      <c r="P1948"/>
    </row>
    <row r="1949" spans="16:16" x14ac:dyDescent="0.2">
      <c r="P1949"/>
    </row>
    <row r="1950" spans="16:16" x14ac:dyDescent="0.2">
      <c r="P1950"/>
    </row>
    <row r="1951" spans="16:16" x14ac:dyDescent="0.2">
      <c r="P1951"/>
    </row>
    <row r="1952" spans="16:16" x14ac:dyDescent="0.2">
      <c r="P1952"/>
    </row>
    <row r="1953" spans="16:16" x14ac:dyDescent="0.2">
      <c r="P1953"/>
    </row>
    <row r="1954" spans="16:16" x14ac:dyDescent="0.2">
      <c r="P1954"/>
    </row>
    <row r="1955" spans="16:16" x14ac:dyDescent="0.2">
      <c r="P1955"/>
    </row>
    <row r="1956" spans="16:16" x14ac:dyDescent="0.2">
      <c r="P1956"/>
    </row>
    <row r="1957" spans="16:16" x14ac:dyDescent="0.2">
      <c r="P1957"/>
    </row>
    <row r="1958" spans="16:16" x14ac:dyDescent="0.2">
      <c r="P1958"/>
    </row>
    <row r="1959" spans="16:16" x14ac:dyDescent="0.2">
      <c r="P1959"/>
    </row>
    <row r="1960" spans="16:16" x14ac:dyDescent="0.2">
      <c r="P1960"/>
    </row>
    <row r="1961" spans="16:16" x14ac:dyDescent="0.2">
      <c r="P1961"/>
    </row>
    <row r="1962" spans="16:16" x14ac:dyDescent="0.2">
      <c r="P1962"/>
    </row>
    <row r="1963" spans="16:16" x14ac:dyDescent="0.2">
      <c r="P1963"/>
    </row>
    <row r="1964" spans="16:16" x14ac:dyDescent="0.2">
      <c r="P1964"/>
    </row>
    <row r="1965" spans="16:16" x14ac:dyDescent="0.2">
      <c r="P1965"/>
    </row>
    <row r="1966" spans="16:16" x14ac:dyDescent="0.2">
      <c r="P1966"/>
    </row>
    <row r="1967" spans="16:16" x14ac:dyDescent="0.2">
      <c r="P1967"/>
    </row>
    <row r="1968" spans="16:16" x14ac:dyDescent="0.2">
      <c r="P1968"/>
    </row>
    <row r="1969" spans="16:16" x14ac:dyDescent="0.2">
      <c r="P1969"/>
    </row>
    <row r="1970" spans="16:16" x14ac:dyDescent="0.2">
      <c r="P1970"/>
    </row>
    <row r="1971" spans="16:16" x14ac:dyDescent="0.2">
      <c r="P1971"/>
    </row>
    <row r="1972" spans="16:16" x14ac:dyDescent="0.2">
      <c r="P1972"/>
    </row>
    <row r="1973" spans="16:16" x14ac:dyDescent="0.2">
      <c r="P1973"/>
    </row>
    <row r="1974" spans="16:16" x14ac:dyDescent="0.2">
      <c r="P1974"/>
    </row>
    <row r="1975" spans="16:16" x14ac:dyDescent="0.2">
      <c r="P1975"/>
    </row>
    <row r="1976" spans="16:16" x14ac:dyDescent="0.2">
      <c r="P1976"/>
    </row>
    <row r="1977" spans="16:16" x14ac:dyDescent="0.2">
      <c r="P1977"/>
    </row>
    <row r="1978" spans="16:16" x14ac:dyDescent="0.2">
      <c r="P1978"/>
    </row>
    <row r="1979" spans="16:16" x14ac:dyDescent="0.2">
      <c r="P1979"/>
    </row>
    <row r="1980" spans="16:16" x14ac:dyDescent="0.2">
      <c r="P1980"/>
    </row>
    <row r="1981" spans="16:16" x14ac:dyDescent="0.2">
      <c r="P1981"/>
    </row>
    <row r="1982" spans="16:16" x14ac:dyDescent="0.2">
      <c r="P1982"/>
    </row>
    <row r="1983" spans="16:16" x14ac:dyDescent="0.2">
      <c r="P1983"/>
    </row>
    <row r="1984" spans="16:16" x14ac:dyDescent="0.2">
      <c r="P1984"/>
    </row>
    <row r="1985" spans="16:16" x14ac:dyDescent="0.2">
      <c r="P1985"/>
    </row>
    <row r="1986" spans="16:16" x14ac:dyDescent="0.2">
      <c r="P1986"/>
    </row>
    <row r="1987" spans="16:16" x14ac:dyDescent="0.2">
      <c r="P1987"/>
    </row>
    <row r="1988" spans="16:16" x14ac:dyDescent="0.2">
      <c r="P1988"/>
    </row>
    <row r="1989" spans="16:16" x14ac:dyDescent="0.2">
      <c r="P1989"/>
    </row>
    <row r="1990" spans="16:16" x14ac:dyDescent="0.2">
      <c r="P1990"/>
    </row>
    <row r="1991" spans="16:16" x14ac:dyDescent="0.2">
      <c r="P1991"/>
    </row>
    <row r="1992" spans="16:16" x14ac:dyDescent="0.2">
      <c r="P1992"/>
    </row>
    <row r="1993" spans="16:16" x14ac:dyDescent="0.2">
      <c r="P1993"/>
    </row>
    <row r="1994" spans="16:16" x14ac:dyDescent="0.2">
      <c r="P1994"/>
    </row>
    <row r="1995" spans="16:16" x14ac:dyDescent="0.2">
      <c r="P1995"/>
    </row>
    <row r="1996" spans="16:16" x14ac:dyDescent="0.2">
      <c r="P1996"/>
    </row>
    <row r="1997" spans="16:16" x14ac:dyDescent="0.2">
      <c r="P1997"/>
    </row>
    <row r="1998" spans="16:16" x14ac:dyDescent="0.2">
      <c r="P1998"/>
    </row>
    <row r="1999" spans="16:16" x14ac:dyDescent="0.2">
      <c r="P1999"/>
    </row>
    <row r="2000" spans="16:16" x14ac:dyDescent="0.2">
      <c r="P2000"/>
    </row>
    <row r="2001" spans="16:16" x14ac:dyDescent="0.2">
      <c r="P2001"/>
    </row>
    <row r="2002" spans="16:16" x14ac:dyDescent="0.2">
      <c r="P2002"/>
    </row>
    <row r="2003" spans="16:16" x14ac:dyDescent="0.2">
      <c r="P2003"/>
    </row>
    <row r="2004" spans="16:16" x14ac:dyDescent="0.2">
      <c r="P2004"/>
    </row>
    <row r="2005" spans="16:16" x14ac:dyDescent="0.2">
      <c r="P2005"/>
    </row>
    <row r="2006" spans="16:16" x14ac:dyDescent="0.2">
      <c r="P2006"/>
    </row>
    <row r="2007" spans="16:16" x14ac:dyDescent="0.2">
      <c r="P2007"/>
    </row>
    <row r="2008" spans="16:16" x14ac:dyDescent="0.2">
      <c r="P2008"/>
    </row>
    <row r="2009" spans="16:16" x14ac:dyDescent="0.2">
      <c r="P2009"/>
    </row>
    <row r="2010" spans="16:16" x14ac:dyDescent="0.2">
      <c r="P2010"/>
    </row>
    <row r="2011" spans="16:16" x14ac:dyDescent="0.2">
      <c r="P2011"/>
    </row>
    <row r="2012" spans="16:16" x14ac:dyDescent="0.2">
      <c r="P2012"/>
    </row>
    <row r="2013" spans="16:16" x14ac:dyDescent="0.2">
      <c r="P2013"/>
    </row>
    <row r="2014" spans="16:16" x14ac:dyDescent="0.2">
      <c r="P2014"/>
    </row>
    <row r="2015" spans="16:16" x14ac:dyDescent="0.2">
      <c r="P2015"/>
    </row>
    <row r="2016" spans="16:16" x14ac:dyDescent="0.2">
      <c r="P2016"/>
    </row>
    <row r="2017" spans="16:16" x14ac:dyDescent="0.2">
      <c r="P2017"/>
    </row>
    <row r="2018" spans="16:16" x14ac:dyDescent="0.2">
      <c r="P2018"/>
    </row>
    <row r="2019" spans="16:16" x14ac:dyDescent="0.2">
      <c r="P2019"/>
    </row>
    <row r="2020" spans="16:16" x14ac:dyDescent="0.2">
      <c r="P2020"/>
    </row>
    <row r="2021" spans="16:16" x14ac:dyDescent="0.2">
      <c r="P2021"/>
    </row>
    <row r="2022" spans="16:16" x14ac:dyDescent="0.2">
      <c r="P2022"/>
    </row>
    <row r="2023" spans="16:16" x14ac:dyDescent="0.2">
      <c r="P2023"/>
    </row>
    <row r="2024" spans="16:16" x14ac:dyDescent="0.2">
      <c r="P2024"/>
    </row>
    <row r="2025" spans="16:16" x14ac:dyDescent="0.2">
      <c r="P2025"/>
    </row>
    <row r="2026" spans="16:16" x14ac:dyDescent="0.2">
      <c r="P2026"/>
    </row>
    <row r="2027" spans="16:16" x14ac:dyDescent="0.2">
      <c r="P2027"/>
    </row>
    <row r="2028" spans="16:16" x14ac:dyDescent="0.2">
      <c r="P2028"/>
    </row>
    <row r="2029" spans="16:16" x14ac:dyDescent="0.2">
      <c r="P2029"/>
    </row>
    <row r="2030" spans="16:16" x14ac:dyDescent="0.2">
      <c r="P2030"/>
    </row>
    <row r="2031" spans="16:16" x14ac:dyDescent="0.2">
      <c r="P2031"/>
    </row>
    <row r="2032" spans="16:16" x14ac:dyDescent="0.2">
      <c r="P2032"/>
    </row>
    <row r="2033" spans="16:16" x14ac:dyDescent="0.2">
      <c r="P2033"/>
    </row>
    <row r="2034" spans="16:16" x14ac:dyDescent="0.2">
      <c r="P2034"/>
    </row>
    <row r="2035" spans="16:16" x14ac:dyDescent="0.2">
      <c r="P2035"/>
    </row>
    <row r="2036" spans="16:16" x14ac:dyDescent="0.2">
      <c r="P2036"/>
    </row>
    <row r="2037" spans="16:16" x14ac:dyDescent="0.2">
      <c r="P2037"/>
    </row>
    <row r="2038" spans="16:16" x14ac:dyDescent="0.2">
      <c r="P2038"/>
    </row>
    <row r="2039" spans="16:16" x14ac:dyDescent="0.2">
      <c r="P2039"/>
    </row>
    <row r="2040" spans="16:16" x14ac:dyDescent="0.2">
      <c r="P2040"/>
    </row>
    <row r="2041" spans="16:16" x14ac:dyDescent="0.2">
      <c r="P2041"/>
    </row>
    <row r="2042" spans="16:16" x14ac:dyDescent="0.2">
      <c r="P2042"/>
    </row>
    <row r="2043" spans="16:16" x14ac:dyDescent="0.2">
      <c r="P2043"/>
    </row>
    <row r="2044" spans="16:16" x14ac:dyDescent="0.2">
      <c r="P2044"/>
    </row>
    <row r="2045" spans="16:16" x14ac:dyDescent="0.2">
      <c r="P2045"/>
    </row>
    <row r="2046" spans="16:16" x14ac:dyDescent="0.2">
      <c r="P2046"/>
    </row>
    <row r="2047" spans="16:16" x14ac:dyDescent="0.2">
      <c r="P2047"/>
    </row>
    <row r="2048" spans="16:16" x14ac:dyDescent="0.2">
      <c r="P2048"/>
    </row>
    <row r="2049" spans="16:16" x14ac:dyDescent="0.2">
      <c r="P2049"/>
    </row>
    <row r="2050" spans="16:16" x14ac:dyDescent="0.2">
      <c r="P2050"/>
    </row>
    <row r="2051" spans="16:16" x14ac:dyDescent="0.2">
      <c r="P2051"/>
    </row>
    <row r="2052" spans="16:16" x14ac:dyDescent="0.2">
      <c r="P2052"/>
    </row>
    <row r="2053" spans="16:16" x14ac:dyDescent="0.2">
      <c r="P2053"/>
    </row>
    <row r="2054" spans="16:16" x14ac:dyDescent="0.2">
      <c r="P2054"/>
    </row>
    <row r="2055" spans="16:16" x14ac:dyDescent="0.2">
      <c r="P2055"/>
    </row>
    <row r="2056" spans="16:16" x14ac:dyDescent="0.2">
      <c r="P2056"/>
    </row>
    <row r="2057" spans="16:16" x14ac:dyDescent="0.2">
      <c r="P2057"/>
    </row>
    <row r="2058" spans="16:16" x14ac:dyDescent="0.2">
      <c r="P2058"/>
    </row>
    <row r="2059" spans="16:16" x14ac:dyDescent="0.2">
      <c r="P2059"/>
    </row>
    <row r="2060" spans="16:16" x14ac:dyDescent="0.2">
      <c r="P2060"/>
    </row>
    <row r="2061" spans="16:16" x14ac:dyDescent="0.2">
      <c r="P2061"/>
    </row>
    <row r="2062" spans="16:16" x14ac:dyDescent="0.2">
      <c r="P2062"/>
    </row>
    <row r="2063" spans="16:16" x14ac:dyDescent="0.2">
      <c r="P2063"/>
    </row>
    <row r="2064" spans="16:16" x14ac:dyDescent="0.2">
      <c r="P2064"/>
    </row>
    <row r="2065" spans="16:16" x14ac:dyDescent="0.2">
      <c r="P2065"/>
    </row>
    <row r="2066" spans="16:16" x14ac:dyDescent="0.2">
      <c r="P2066"/>
    </row>
    <row r="2067" spans="16:16" x14ac:dyDescent="0.2">
      <c r="P2067"/>
    </row>
    <row r="2068" spans="16:16" x14ac:dyDescent="0.2">
      <c r="P2068"/>
    </row>
    <row r="2069" spans="16:16" x14ac:dyDescent="0.2">
      <c r="P2069"/>
    </row>
    <row r="2070" spans="16:16" x14ac:dyDescent="0.2">
      <c r="P2070"/>
    </row>
    <row r="2071" spans="16:16" x14ac:dyDescent="0.2">
      <c r="P2071"/>
    </row>
    <row r="2072" spans="16:16" x14ac:dyDescent="0.2">
      <c r="P2072"/>
    </row>
    <row r="2073" spans="16:16" x14ac:dyDescent="0.2">
      <c r="P2073"/>
    </row>
    <row r="2074" spans="16:16" x14ac:dyDescent="0.2">
      <c r="P2074"/>
    </row>
    <row r="2075" spans="16:16" x14ac:dyDescent="0.2">
      <c r="P2075"/>
    </row>
    <row r="2076" spans="16:16" x14ac:dyDescent="0.2">
      <c r="P2076"/>
    </row>
    <row r="2077" spans="16:16" x14ac:dyDescent="0.2">
      <c r="P2077"/>
    </row>
    <row r="2078" spans="16:16" x14ac:dyDescent="0.2">
      <c r="P2078"/>
    </row>
    <row r="2079" spans="16:16" x14ac:dyDescent="0.2">
      <c r="P2079"/>
    </row>
    <row r="2080" spans="16:16" x14ac:dyDescent="0.2">
      <c r="P2080"/>
    </row>
    <row r="2081" spans="16:16" x14ac:dyDescent="0.2">
      <c r="P2081"/>
    </row>
    <row r="2082" spans="16:16" x14ac:dyDescent="0.2">
      <c r="P2082"/>
    </row>
    <row r="2083" spans="16:16" x14ac:dyDescent="0.2">
      <c r="P2083"/>
    </row>
    <row r="2084" spans="16:16" x14ac:dyDescent="0.2">
      <c r="P2084"/>
    </row>
    <row r="2085" spans="16:16" x14ac:dyDescent="0.2">
      <c r="P2085"/>
    </row>
    <row r="2086" spans="16:16" x14ac:dyDescent="0.2">
      <c r="P2086"/>
    </row>
    <row r="2087" spans="16:16" x14ac:dyDescent="0.2">
      <c r="P2087"/>
    </row>
    <row r="2088" spans="16:16" x14ac:dyDescent="0.2">
      <c r="P2088"/>
    </row>
    <row r="2089" spans="16:16" x14ac:dyDescent="0.2">
      <c r="P2089"/>
    </row>
    <row r="2090" spans="16:16" x14ac:dyDescent="0.2">
      <c r="P2090"/>
    </row>
    <row r="2091" spans="16:16" x14ac:dyDescent="0.2">
      <c r="P2091"/>
    </row>
    <row r="2092" spans="16:16" x14ac:dyDescent="0.2">
      <c r="P2092"/>
    </row>
    <row r="2093" spans="16:16" x14ac:dyDescent="0.2">
      <c r="P2093"/>
    </row>
    <row r="2094" spans="16:16" x14ac:dyDescent="0.2">
      <c r="P2094"/>
    </row>
    <row r="2095" spans="16:16" x14ac:dyDescent="0.2">
      <c r="P2095"/>
    </row>
    <row r="2096" spans="16:16" x14ac:dyDescent="0.2">
      <c r="P2096"/>
    </row>
    <row r="2097" spans="16:16" x14ac:dyDescent="0.2">
      <c r="P2097"/>
    </row>
    <row r="2098" spans="16:16" x14ac:dyDescent="0.2">
      <c r="P2098"/>
    </row>
    <row r="2099" spans="16:16" x14ac:dyDescent="0.2">
      <c r="P2099"/>
    </row>
    <row r="2100" spans="16:16" x14ac:dyDescent="0.2">
      <c r="P2100"/>
    </row>
    <row r="2101" spans="16:16" x14ac:dyDescent="0.2">
      <c r="P2101"/>
    </row>
    <row r="2102" spans="16:16" x14ac:dyDescent="0.2">
      <c r="P2102"/>
    </row>
    <row r="2103" spans="16:16" x14ac:dyDescent="0.2">
      <c r="P2103"/>
    </row>
    <row r="2104" spans="16:16" x14ac:dyDescent="0.2">
      <c r="P2104"/>
    </row>
    <row r="2105" spans="16:16" x14ac:dyDescent="0.2">
      <c r="P2105"/>
    </row>
    <row r="2106" spans="16:16" x14ac:dyDescent="0.2">
      <c r="P2106"/>
    </row>
    <row r="2107" spans="16:16" x14ac:dyDescent="0.2">
      <c r="P2107"/>
    </row>
    <row r="2108" spans="16:16" x14ac:dyDescent="0.2">
      <c r="P2108"/>
    </row>
    <row r="2109" spans="16:16" x14ac:dyDescent="0.2">
      <c r="P2109"/>
    </row>
    <row r="2110" spans="16:16" x14ac:dyDescent="0.2">
      <c r="P2110"/>
    </row>
    <row r="2111" spans="16:16" x14ac:dyDescent="0.2">
      <c r="P2111"/>
    </row>
    <row r="2112" spans="16:16" x14ac:dyDescent="0.2">
      <c r="P2112"/>
    </row>
    <row r="2113" spans="16:16" x14ac:dyDescent="0.2">
      <c r="P2113"/>
    </row>
    <row r="2114" spans="16:16" x14ac:dyDescent="0.2">
      <c r="P2114"/>
    </row>
    <row r="2115" spans="16:16" x14ac:dyDescent="0.2">
      <c r="P2115"/>
    </row>
    <row r="2116" spans="16:16" x14ac:dyDescent="0.2">
      <c r="P2116"/>
    </row>
    <row r="2117" spans="16:16" x14ac:dyDescent="0.2">
      <c r="P2117"/>
    </row>
    <row r="2118" spans="16:16" x14ac:dyDescent="0.2">
      <c r="P2118"/>
    </row>
    <row r="2119" spans="16:16" x14ac:dyDescent="0.2">
      <c r="P2119"/>
    </row>
    <row r="2120" spans="16:16" x14ac:dyDescent="0.2">
      <c r="P2120"/>
    </row>
    <row r="2121" spans="16:16" x14ac:dyDescent="0.2">
      <c r="P2121"/>
    </row>
    <row r="2122" spans="16:16" x14ac:dyDescent="0.2">
      <c r="P2122"/>
    </row>
    <row r="2123" spans="16:16" x14ac:dyDescent="0.2">
      <c r="P2123"/>
    </row>
    <row r="2124" spans="16:16" x14ac:dyDescent="0.2">
      <c r="P2124"/>
    </row>
    <row r="2125" spans="16:16" x14ac:dyDescent="0.2">
      <c r="P2125"/>
    </row>
    <row r="2126" spans="16:16" x14ac:dyDescent="0.2">
      <c r="P2126"/>
    </row>
    <row r="2127" spans="16:16" x14ac:dyDescent="0.2">
      <c r="P2127"/>
    </row>
    <row r="2128" spans="16:16" x14ac:dyDescent="0.2">
      <c r="P2128"/>
    </row>
    <row r="2129" spans="16:16" x14ac:dyDescent="0.2">
      <c r="P2129"/>
    </row>
    <row r="2130" spans="16:16" x14ac:dyDescent="0.2">
      <c r="P2130"/>
    </row>
    <row r="2131" spans="16:16" x14ac:dyDescent="0.2">
      <c r="P2131"/>
    </row>
    <row r="2132" spans="16:16" x14ac:dyDescent="0.2">
      <c r="P2132"/>
    </row>
    <row r="2133" spans="16:16" x14ac:dyDescent="0.2">
      <c r="P2133"/>
    </row>
    <row r="2134" spans="16:16" x14ac:dyDescent="0.2">
      <c r="P2134"/>
    </row>
    <row r="2135" spans="16:16" x14ac:dyDescent="0.2">
      <c r="P2135"/>
    </row>
    <row r="2136" spans="16:16" x14ac:dyDescent="0.2">
      <c r="P2136"/>
    </row>
    <row r="2137" spans="16:16" x14ac:dyDescent="0.2">
      <c r="P2137"/>
    </row>
    <row r="2138" spans="16:16" x14ac:dyDescent="0.2">
      <c r="P2138"/>
    </row>
    <row r="2139" spans="16:16" x14ac:dyDescent="0.2">
      <c r="P2139"/>
    </row>
    <row r="2140" spans="16:16" x14ac:dyDescent="0.2">
      <c r="P2140"/>
    </row>
    <row r="2141" spans="16:16" x14ac:dyDescent="0.2">
      <c r="P2141"/>
    </row>
    <row r="2142" spans="16:16" x14ac:dyDescent="0.2">
      <c r="P2142"/>
    </row>
    <row r="2143" spans="16:16" x14ac:dyDescent="0.2">
      <c r="P2143"/>
    </row>
    <row r="2144" spans="16:16" x14ac:dyDescent="0.2">
      <c r="P2144"/>
    </row>
    <row r="2145" spans="16:16" x14ac:dyDescent="0.2">
      <c r="P2145"/>
    </row>
    <row r="2146" spans="16:16" x14ac:dyDescent="0.2">
      <c r="P2146"/>
    </row>
    <row r="2147" spans="16:16" x14ac:dyDescent="0.2">
      <c r="P2147"/>
    </row>
    <row r="2148" spans="16:16" x14ac:dyDescent="0.2">
      <c r="P2148"/>
    </row>
    <row r="2149" spans="16:16" x14ac:dyDescent="0.2">
      <c r="P2149"/>
    </row>
    <row r="2150" spans="16:16" x14ac:dyDescent="0.2">
      <c r="P2150"/>
    </row>
    <row r="2151" spans="16:16" x14ac:dyDescent="0.2">
      <c r="P2151"/>
    </row>
    <row r="2152" spans="16:16" x14ac:dyDescent="0.2">
      <c r="P2152"/>
    </row>
    <row r="2153" spans="16:16" x14ac:dyDescent="0.2">
      <c r="P2153"/>
    </row>
    <row r="2154" spans="16:16" x14ac:dyDescent="0.2">
      <c r="P2154"/>
    </row>
    <row r="2155" spans="16:16" x14ac:dyDescent="0.2">
      <c r="P2155"/>
    </row>
    <row r="2156" spans="16:16" x14ac:dyDescent="0.2">
      <c r="P2156"/>
    </row>
    <row r="2157" spans="16:16" x14ac:dyDescent="0.2">
      <c r="P2157"/>
    </row>
    <row r="2158" spans="16:16" x14ac:dyDescent="0.2">
      <c r="P2158"/>
    </row>
    <row r="2159" spans="16:16" x14ac:dyDescent="0.2">
      <c r="P2159"/>
    </row>
    <row r="2160" spans="16:16" x14ac:dyDescent="0.2">
      <c r="P2160"/>
    </row>
    <row r="2161" spans="16:16" x14ac:dyDescent="0.2">
      <c r="P2161"/>
    </row>
    <row r="2162" spans="16:16" x14ac:dyDescent="0.2">
      <c r="P2162"/>
    </row>
    <row r="2163" spans="16:16" x14ac:dyDescent="0.2">
      <c r="P2163"/>
    </row>
    <row r="2164" spans="16:16" x14ac:dyDescent="0.2">
      <c r="P2164"/>
    </row>
    <row r="2165" spans="16:16" x14ac:dyDescent="0.2">
      <c r="P2165"/>
    </row>
    <row r="2166" spans="16:16" x14ac:dyDescent="0.2">
      <c r="P2166"/>
    </row>
    <row r="2167" spans="16:16" x14ac:dyDescent="0.2">
      <c r="P2167"/>
    </row>
    <row r="2168" spans="16:16" x14ac:dyDescent="0.2">
      <c r="P2168"/>
    </row>
    <row r="2169" spans="16:16" x14ac:dyDescent="0.2">
      <c r="P2169"/>
    </row>
    <row r="2170" spans="16:16" x14ac:dyDescent="0.2">
      <c r="P2170"/>
    </row>
    <row r="2171" spans="16:16" x14ac:dyDescent="0.2">
      <c r="P2171"/>
    </row>
    <row r="2172" spans="16:16" x14ac:dyDescent="0.2">
      <c r="P2172"/>
    </row>
    <row r="2173" spans="16:16" x14ac:dyDescent="0.2">
      <c r="P2173"/>
    </row>
    <row r="2174" spans="16:16" x14ac:dyDescent="0.2">
      <c r="P2174"/>
    </row>
    <row r="2175" spans="16:16" x14ac:dyDescent="0.2">
      <c r="P2175"/>
    </row>
    <row r="2176" spans="16:16" x14ac:dyDescent="0.2">
      <c r="P2176"/>
    </row>
    <row r="2177" spans="16:16" x14ac:dyDescent="0.2">
      <c r="P2177"/>
    </row>
    <row r="2178" spans="16:16" x14ac:dyDescent="0.2">
      <c r="P2178"/>
    </row>
    <row r="2179" spans="16:16" x14ac:dyDescent="0.2">
      <c r="P2179"/>
    </row>
    <row r="2180" spans="16:16" x14ac:dyDescent="0.2">
      <c r="P2180"/>
    </row>
    <row r="2181" spans="16:16" x14ac:dyDescent="0.2">
      <c r="P2181"/>
    </row>
    <row r="2182" spans="16:16" x14ac:dyDescent="0.2">
      <c r="P2182"/>
    </row>
    <row r="2183" spans="16:16" x14ac:dyDescent="0.2">
      <c r="P2183"/>
    </row>
    <row r="2184" spans="16:16" x14ac:dyDescent="0.2">
      <c r="P2184"/>
    </row>
    <row r="2185" spans="16:16" x14ac:dyDescent="0.2">
      <c r="P2185"/>
    </row>
    <row r="2186" spans="16:16" x14ac:dyDescent="0.2">
      <c r="P2186"/>
    </row>
    <row r="2187" spans="16:16" x14ac:dyDescent="0.2">
      <c r="P2187"/>
    </row>
    <row r="2188" spans="16:16" x14ac:dyDescent="0.2">
      <c r="P2188"/>
    </row>
    <row r="2189" spans="16:16" x14ac:dyDescent="0.2">
      <c r="P2189"/>
    </row>
    <row r="2190" spans="16:16" x14ac:dyDescent="0.2">
      <c r="P2190"/>
    </row>
    <row r="2191" spans="16:16" x14ac:dyDescent="0.2">
      <c r="P2191"/>
    </row>
    <row r="2192" spans="16:16" x14ac:dyDescent="0.2">
      <c r="P2192"/>
    </row>
    <row r="2193" spans="16:16" x14ac:dyDescent="0.2">
      <c r="P2193"/>
    </row>
    <row r="2194" spans="16:16" x14ac:dyDescent="0.2">
      <c r="P2194"/>
    </row>
    <row r="2195" spans="16:16" x14ac:dyDescent="0.2">
      <c r="P2195"/>
    </row>
    <row r="2196" spans="16:16" x14ac:dyDescent="0.2">
      <c r="P2196"/>
    </row>
    <row r="2197" spans="16:16" x14ac:dyDescent="0.2">
      <c r="P2197"/>
    </row>
    <row r="2198" spans="16:16" x14ac:dyDescent="0.2">
      <c r="P2198"/>
    </row>
    <row r="2199" spans="16:16" x14ac:dyDescent="0.2">
      <c r="P2199"/>
    </row>
    <row r="2200" spans="16:16" x14ac:dyDescent="0.2">
      <c r="P2200"/>
    </row>
    <row r="2201" spans="16:16" x14ac:dyDescent="0.2">
      <c r="P2201"/>
    </row>
    <row r="2202" spans="16:16" x14ac:dyDescent="0.2">
      <c r="P2202"/>
    </row>
    <row r="2203" spans="16:16" x14ac:dyDescent="0.2">
      <c r="P2203"/>
    </row>
    <row r="2204" spans="16:16" x14ac:dyDescent="0.2">
      <c r="P2204"/>
    </row>
    <row r="2205" spans="16:16" x14ac:dyDescent="0.2">
      <c r="P2205"/>
    </row>
    <row r="2206" spans="16:16" x14ac:dyDescent="0.2">
      <c r="P2206"/>
    </row>
    <row r="2207" spans="16:16" x14ac:dyDescent="0.2">
      <c r="P2207"/>
    </row>
    <row r="2208" spans="16:16" x14ac:dyDescent="0.2">
      <c r="P2208"/>
    </row>
    <row r="2209" spans="16:16" x14ac:dyDescent="0.2">
      <c r="P2209"/>
    </row>
    <row r="2210" spans="16:16" x14ac:dyDescent="0.2">
      <c r="P2210"/>
    </row>
    <row r="2211" spans="16:16" x14ac:dyDescent="0.2">
      <c r="P2211"/>
    </row>
    <row r="2212" spans="16:16" x14ac:dyDescent="0.2">
      <c r="P2212"/>
    </row>
    <row r="2213" spans="16:16" x14ac:dyDescent="0.2">
      <c r="P2213"/>
    </row>
    <row r="2214" spans="16:16" x14ac:dyDescent="0.2">
      <c r="P2214"/>
    </row>
    <row r="2215" spans="16:16" x14ac:dyDescent="0.2">
      <c r="P2215"/>
    </row>
    <row r="2216" spans="16:16" x14ac:dyDescent="0.2">
      <c r="P2216"/>
    </row>
    <row r="2217" spans="16:16" x14ac:dyDescent="0.2">
      <c r="P2217"/>
    </row>
    <row r="2218" spans="16:16" x14ac:dyDescent="0.2">
      <c r="P2218"/>
    </row>
    <row r="2219" spans="16:16" x14ac:dyDescent="0.2">
      <c r="P2219"/>
    </row>
    <row r="2220" spans="16:16" x14ac:dyDescent="0.2">
      <c r="P2220"/>
    </row>
    <row r="2221" spans="16:16" x14ac:dyDescent="0.2">
      <c r="P2221"/>
    </row>
    <row r="2222" spans="16:16" x14ac:dyDescent="0.2">
      <c r="P2222"/>
    </row>
    <row r="2223" spans="16:16" x14ac:dyDescent="0.2">
      <c r="P2223"/>
    </row>
    <row r="2224" spans="16:16" x14ac:dyDescent="0.2">
      <c r="P2224"/>
    </row>
    <row r="2225" spans="16:16" x14ac:dyDescent="0.2">
      <c r="P2225"/>
    </row>
    <row r="2226" spans="16:16" x14ac:dyDescent="0.2">
      <c r="P2226"/>
    </row>
    <row r="2227" spans="16:16" x14ac:dyDescent="0.2">
      <c r="P2227"/>
    </row>
    <row r="2228" spans="16:16" x14ac:dyDescent="0.2">
      <c r="P2228"/>
    </row>
    <row r="2229" spans="16:16" x14ac:dyDescent="0.2">
      <c r="P2229"/>
    </row>
    <row r="2230" spans="16:16" x14ac:dyDescent="0.2">
      <c r="P2230"/>
    </row>
    <row r="2231" spans="16:16" x14ac:dyDescent="0.2">
      <c r="P2231"/>
    </row>
    <row r="2232" spans="16:16" x14ac:dyDescent="0.2">
      <c r="P2232"/>
    </row>
    <row r="2233" spans="16:16" x14ac:dyDescent="0.2">
      <c r="P2233"/>
    </row>
    <row r="2234" spans="16:16" x14ac:dyDescent="0.2">
      <c r="P2234"/>
    </row>
    <row r="2235" spans="16:16" x14ac:dyDescent="0.2">
      <c r="P2235"/>
    </row>
    <row r="2236" spans="16:16" x14ac:dyDescent="0.2">
      <c r="P2236"/>
    </row>
    <row r="2237" spans="16:16" x14ac:dyDescent="0.2">
      <c r="P2237"/>
    </row>
    <row r="2238" spans="16:16" x14ac:dyDescent="0.2">
      <c r="P2238"/>
    </row>
    <row r="2239" spans="16:16" x14ac:dyDescent="0.2">
      <c r="P2239"/>
    </row>
    <row r="2240" spans="16:16" x14ac:dyDescent="0.2">
      <c r="P2240"/>
    </row>
    <row r="2241" spans="16:16" x14ac:dyDescent="0.2">
      <c r="P2241"/>
    </row>
    <row r="2242" spans="16:16" x14ac:dyDescent="0.2">
      <c r="P2242"/>
    </row>
    <row r="2243" spans="16:16" x14ac:dyDescent="0.2">
      <c r="P2243"/>
    </row>
    <row r="2244" spans="16:16" x14ac:dyDescent="0.2">
      <c r="P2244"/>
    </row>
    <row r="2245" spans="16:16" x14ac:dyDescent="0.2">
      <c r="P2245"/>
    </row>
    <row r="2246" spans="16:16" x14ac:dyDescent="0.2">
      <c r="P2246"/>
    </row>
    <row r="2247" spans="16:16" x14ac:dyDescent="0.2">
      <c r="P2247"/>
    </row>
    <row r="2248" spans="16:16" x14ac:dyDescent="0.2">
      <c r="P2248"/>
    </row>
    <row r="2249" spans="16:16" x14ac:dyDescent="0.2">
      <c r="P2249"/>
    </row>
    <row r="2250" spans="16:16" x14ac:dyDescent="0.2">
      <c r="P2250"/>
    </row>
    <row r="2251" spans="16:16" x14ac:dyDescent="0.2">
      <c r="P2251"/>
    </row>
    <row r="2252" spans="16:16" x14ac:dyDescent="0.2">
      <c r="P2252"/>
    </row>
    <row r="2253" spans="16:16" x14ac:dyDescent="0.2">
      <c r="P2253"/>
    </row>
    <row r="2254" spans="16:16" x14ac:dyDescent="0.2">
      <c r="P2254"/>
    </row>
    <row r="2255" spans="16:16" x14ac:dyDescent="0.2">
      <c r="P2255"/>
    </row>
    <row r="2256" spans="16:16" x14ac:dyDescent="0.2">
      <c r="P2256"/>
    </row>
    <row r="2257" spans="16:16" x14ac:dyDescent="0.2">
      <c r="P2257"/>
    </row>
    <row r="2258" spans="16:16" x14ac:dyDescent="0.2">
      <c r="P2258"/>
    </row>
    <row r="2259" spans="16:16" x14ac:dyDescent="0.2">
      <c r="P2259"/>
    </row>
    <row r="2260" spans="16:16" x14ac:dyDescent="0.2">
      <c r="P2260"/>
    </row>
    <row r="2261" spans="16:16" x14ac:dyDescent="0.2">
      <c r="P2261"/>
    </row>
    <row r="2262" spans="16:16" x14ac:dyDescent="0.2">
      <c r="P2262"/>
    </row>
    <row r="2263" spans="16:16" x14ac:dyDescent="0.2">
      <c r="P2263"/>
    </row>
    <row r="2264" spans="16:16" x14ac:dyDescent="0.2">
      <c r="P2264"/>
    </row>
    <row r="2265" spans="16:16" x14ac:dyDescent="0.2">
      <c r="P2265"/>
    </row>
    <row r="2266" spans="16:16" x14ac:dyDescent="0.2">
      <c r="P2266"/>
    </row>
    <row r="2267" spans="16:16" x14ac:dyDescent="0.2">
      <c r="P2267"/>
    </row>
    <row r="2268" spans="16:16" x14ac:dyDescent="0.2">
      <c r="P2268"/>
    </row>
    <row r="2269" spans="16:16" x14ac:dyDescent="0.2">
      <c r="P2269"/>
    </row>
    <row r="2270" spans="16:16" x14ac:dyDescent="0.2">
      <c r="P2270"/>
    </row>
    <row r="2271" spans="16:16" x14ac:dyDescent="0.2">
      <c r="P2271"/>
    </row>
    <row r="2272" spans="16:16" x14ac:dyDescent="0.2">
      <c r="P2272"/>
    </row>
    <row r="2273" spans="16:16" x14ac:dyDescent="0.2">
      <c r="P2273"/>
    </row>
    <row r="2274" spans="16:16" x14ac:dyDescent="0.2">
      <c r="P2274"/>
    </row>
    <row r="2275" spans="16:16" x14ac:dyDescent="0.2">
      <c r="P2275"/>
    </row>
    <row r="2276" spans="16:16" x14ac:dyDescent="0.2">
      <c r="P2276"/>
    </row>
    <row r="2277" spans="16:16" x14ac:dyDescent="0.2">
      <c r="P2277"/>
    </row>
    <row r="2278" spans="16:16" x14ac:dyDescent="0.2">
      <c r="P2278"/>
    </row>
    <row r="2279" spans="16:16" x14ac:dyDescent="0.2">
      <c r="P2279"/>
    </row>
    <row r="2280" spans="16:16" x14ac:dyDescent="0.2">
      <c r="P2280"/>
    </row>
    <row r="2281" spans="16:16" x14ac:dyDescent="0.2">
      <c r="P2281"/>
    </row>
    <row r="2282" spans="16:16" x14ac:dyDescent="0.2">
      <c r="P2282"/>
    </row>
    <row r="2283" spans="16:16" x14ac:dyDescent="0.2">
      <c r="P2283"/>
    </row>
    <row r="2284" spans="16:16" x14ac:dyDescent="0.2">
      <c r="P2284"/>
    </row>
    <row r="2285" spans="16:16" x14ac:dyDescent="0.2">
      <c r="P2285"/>
    </row>
    <row r="2286" spans="16:16" x14ac:dyDescent="0.2">
      <c r="P2286"/>
    </row>
    <row r="2287" spans="16:16" x14ac:dyDescent="0.2">
      <c r="P2287"/>
    </row>
    <row r="2288" spans="16:16" x14ac:dyDescent="0.2">
      <c r="P2288"/>
    </row>
    <row r="2289" spans="16:16" x14ac:dyDescent="0.2">
      <c r="P2289"/>
    </row>
    <row r="2290" spans="16:16" x14ac:dyDescent="0.2">
      <c r="P2290"/>
    </row>
    <row r="2291" spans="16:16" x14ac:dyDescent="0.2">
      <c r="P2291"/>
    </row>
    <row r="2292" spans="16:16" x14ac:dyDescent="0.2">
      <c r="P2292"/>
    </row>
    <row r="2293" spans="16:16" x14ac:dyDescent="0.2">
      <c r="P2293"/>
    </row>
    <row r="2294" spans="16:16" x14ac:dyDescent="0.2">
      <c r="P2294"/>
    </row>
    <row r="2295" spans="16:16" x14ac:dyDescent="0.2">
      <c r="P2295"/>
    </row>
    <row r="2296" spans="16:16" x14ac:dyDescent="0.2">
      <c r="P2296"/>
    </row>
    <row r="2297" spans="16:16" x14ac:dyDescent="0.2">
      <c r="P2297"/>
    </row>
    <row r="2298" spans="16:16" x14ac:dyDescent="0.2">
      <c r="P2298"/>
    </row>
    <row r="2299" spans="16:16" x14ac:dyDescent="0.2">
      <c r="P2299"/>
    </row>
    <row r="2300" spans="16:16" x14ac:dyDescent="0.2">
      <c r="P2300"/>
    </row>
    <row r="2301" spans="16:16" x14ac:dyDescent="0.2">
      <c r="P2301"/>
    </row>
    <row r="2302" spans="16:16" x14ac:dyDescent="0.2">
      <c r="P2302"/>
    </row>
    <row r="2303" spans="16:16" x14ac:dyDescent="0.2">
      <c r="P2303"/>
    </row>
    <row r="2304" spans="16:16" x14ac:dyDescent="0.2">
      <c r="P2304"/>
    </row>
    <row r="2305" spans="16:16" x14ac:dyDescent="0.2">
      <c r="P2305"/>
    </row>
    <row r="2306" spans="16:16" x14ac:dyDescent="0.2">
      <c r="P2306"/>
    </row>
    <row r="2307" spans="16:16" x14ac:dyDescent="0.2">
      <c r="P2307"/>
    </row>
    <row r="2308" spans="16:16" x14ac:dyDescent="0.2">
      <c r="P2308"/>
    </row>
    <row r="2309" spans="16:16" x14ac:dyDescent="0.2">
      <c r="P2309"/>
    </row>
    <row r="2310" spans="16:16" x14ac:dyDescent="0.2">
      <c r="P2310"/>
    </row>
    <row r="2311" spans="16:16" x14ac:dyDescent="0.2">
      <c r="P2311"/>
    </row>
    <row r="2312" spans="16:16" x14ac:dyDescent="0.2">
      <c r="P2312"/>
    </row>
    <row r="2313" spans="16:16" x14ac:dyDescent="0.2">
      <c r="P2313"/>
    </row>
    <row r="2314" spans="16:16" x14ac:dyDescent="0.2">
      <c r="P2314"/>
    </row>
    <row r="2315" spans="16:16" x14ac:dyDescent="0.2">
      <c r="P2315"/>
    </row>
    <row r="2316" spans="16:16" x14ac:dyDescent="0.2">
      <c r="P2316"/>
    </row>
    <row r="2317" spans="16:16" x14ac:dyDescent="0.2">
      <c r="P2317"/>
    </row>
    <row r="2318" spans="16:16" x14ac:dyDescent="0.2">
      <c r="P2318"/>
    </row>
    <row r="2319" spans="16:16" x14ac:dyDescent="0.2">
      <c r="P2319"/>
    </row>
    <row r="2320" spans="16:16" x14ac:dyDescent="0.2">
      <c r="P2320"/>
    </row>
    <row r="2321" spans="16:16" x14ac:dyDescent="0.2">
      <c r="P2321"/>
    </row>
    <row r="2322" spans="16:16" x14ac:dyDescent="0.2">
      <c r="P2322"/>
    </row>
    <row r="2323" spans="16:16" x14ac:dyDescent="0.2">
      <c r="P2323"/>
    </row>
    <row r="2324" spans="16:16" x14ac:dyDescent="0.2">
      <c r="P2324"/>
    </row>
    <row r="2325" spans="16:16" x14ac:dyDescent="0.2">
      <c r="P2325"/>
    </row>
    <row r="2326" spans="16:16" x14ac:dyDescent="0.2">
      <c r="P2326"/>
    </row>
    <row r="2327" spans="16:16" x14ac:dyDescent="0.2">
      <c r="P2327"/>
    </row>
    <row r="2328" spans="16:16" x14ac:dyDescent="0.2">
      <c r="P2328"/>
    </row>
    <row r="2329" spans="16:16" x14ac:dyDescent="0.2">
      <c r="P2329"/>
    </row>
    <row r="2330" spans="16:16" x14ac:dyDescent="0.2">
      <c r="P2330"/>
    </row>
    <row r="2331" spans="16:16" x14ac:dyDescent="0.2">
      <c r="P2331"/>
    </row>
    <row r="2332" spans="16:16" x14ac:dyDescent="0.2">
      <c r="P2332"/>
    </row>
    <row r="2333" spans="16:16" x14ac:dyDescent="0.2">
      <c r="P2333"/>
    </row>
    <row r="2334" spans="16:16" x14ac:dyDescent="0.2">
      <c r="P2334"/>
    </row>
    <row r="2335" spans="16:16" x14ac:dyDescent="0.2">
      <c r="P2335"/>
    </row>
    <row r="2336" spans="16:16" x14ac:dyDescent="0.2">
      <c r="P2336"/>
    </row>
    <row r="2337" spans="16:16" x14ac:dyDescent="0.2">
      <c r="P2337"/>
    </row>
    <row r="2338" spans="16:16" x14ac:dyDescent="0.2">
      <c r="P2338"/>
    </row>
    <row r="2339" spans="16:16" x14ac:dyDescent="0.2">
      <c r="P2339"/>
    </row>
    <row r="2340" spans="16:16" x14ac:dyDescent="0.2">
      <c r="P2340"/>
    </row>
    <row r="2341" spans="16:16" x14ac:dyDescent="0.2">
      <c r="P2341"/>
    </row>
    <row r="2342" spans="16:16" x14ac:dyDescent="0.2">
      <c r="P2342"/>
    </row>
    <row r="2343" spans="16:16" x14ac:dyDescent="0.2">
      <c r="P2343"/>
    </row>
    <row r="2344" spans="16:16" x14ac:dyDescent="0.2">
      <c r="P2344"/>
    </row>
    <row r="2345" spans="16:16" x14ac:dyDescent="0.2">
      <c r="P2345"/>
    </row>
    <row r="2346" spans="16:16" x14ac:dyDescent="0.2">
      <c r="P2346"/>
    </row>
    <row r="2347" spans="16:16" x14ac:dyDescent="0.2">
      <c r="P2347"/>
    </row>
    <row r="2348" spans="16:16" x14ac:dyDescent="0.2">
      <c r="P2348"/>
    </row>
    <row r="2349" spans="16:16" x14ac:dyDescent="0.2">
      <c r="P2349"/>
    </row>
    <row r="2350" spans="16:16" x14ac:dyDescent="0.2">
      <c r="P2350"/>
    </row>
    <row r="2351" spans="16:16" x14ac:dyDescent="0.2">
      <c r="P2351"/>
    </row>
    <row r="2352" spans="16:16" x14ac:dyDescent="0.2">
      <c r="P2352"/>
    </row>
    <row r="2353" spans="16:16" x14ac:dyDescent="0.2">
      <c r="P2353"/>
    </row>
    <row r="2354" spans="16:16" x14ac:dyDescent="0.2">
      <c r="P2354"/>
    </row>
    <row r="2355" spans="16:16" x14ac:dyDescent="0.2">
      <c r="P2355"/>
    </row>
    <row r="2356" spans="16:16" x14ac:dyDescent="0.2">
      <c r="P2356"/>
    </row>
    <row r="2357" spans="16:16" x14ac:dyDescent="0.2">
      <c r="P2357"/>
    </row>
    <row r="2358" spans="16:16" x14ac:dyDescent="0.2">
      <c r="P2358"/>
    </row>
    <row r="2359" spans="16:16" x14ac:dyDescent="0.2">
      <c r="P2359"/>
    </row>
    <row r="2360" spans="16:16" x14ac:dyDescent="0.2">
      <c r="P2360"/>
    </row>
    <row r="2361" spans="16:16" x14ac:dyDescent="0.2">
      <c r="P2361"/>
    </row>
    <row r="2362" spans="16:16" x14ac:dyDescent="0.2">
      <c r="P2362"/>
    </row>
    <row r="2363" spans="16:16" x14ac:dyDescent="0.2">
      <c r="P2363"/>
    </row>
    <row r="2364" spans="16:16" x14ac:dyDescent="0.2">
      <c r="P2364"/>
    </row>
    <row r="2365" spans="16:16" x14ac:dyDescent="0.2">
      <c r="P2365"/>
    </row>
    <row r="2366" spans="16:16" x14ac:dyDescent="0.2">
      <c r="P2366"/>
    </row>
    <row r="2367" spans="16:16" x14ac:dyDescent="0.2">
      <c r="P2367"/>
    </row>
    <row r="2368" spans="16:16" x14ac:dyDescent="0.2">
      <c r="P2368"/>
    </row>
    <row r="2369" spans="16:16" x14ac:dyDescent="0.2">
      <c r="P2369"/>
    </row>
    <row r="2370" spans="16:16" x14ac:dyDescent="0.2">
      <c r="P2370"/>
    </row>
    <row r="2371" spans="16:16" x14ac:dyDescent="0.2">
      <c r="P2371"/>
    </row>
    <row r="2372" spans="16:16" x14ac:dyDescent="0.2">
      <c r="P2372"/>
    </row>
    <row r="2373" spans="16:16" x14ac:dyDescent="0.2">
      <c r="P2373"/>
    </row>
    <row r="2374" spans="16:16" x14ac:dyDescent="0.2">
      <c r="P2374"/>
    </row>
    <row r="2375" spans="16:16" x14ac:dyDescent="0.2">
      <c r="P2375"/>
    </row>
    <row r="2376" spans="16:16" x14ac:dyDescent="0.2">
      <c r="P2376"/>
    </row>
    <row r="2377" spans="16:16" x14ac:dyDescent="0.2">
      <c r="P2377"/>
    </row>
    <row r="2378" spans="16:16" x14ac:dyDescent="0.2">
      <c r="P2378"/>
    </row>
    <row r="2379" spans="16:16" x14ac:dyDescent="0.2">
      <c r="P2379"/>
    </row>
    <row r="2380" spans="16:16" x14ac:dyDescent="0.2">
      <c r="P2380"/>
    </row>
    <row r="2381" spans="16:16" x14ac:dyDescent="0.2">
      <c r="P2381"/>
    </row>
    <row r="2382" spans="16:16" x14ac:dyDescent="0.2">
      <c r="P2382"/>
    </row>
    <row r="2383" spans="16:16" x14ac:dyDescent="0.2">
      <c r="P2383"/>
    </row>
    <row r="2384" spans="16:16" x14ac:dyDescent="0.2">
      <c r="P2384"/>
    </row>
    <row r="2385" spans="16:16" x14ac:dyDescent="0.2">
      <c r="P2385"/>
    </row>
    <row r="2386" spans="16:16" x14ac:dyDescent="0.2">
      <c r="P2386"/>
    </row>
    <row r="2387" spans="16:16" x14ac:dyDescent="0.2">
      <c r="P2387"/>
    </row>
    <row r="2388" spans="16:16" x14ac:dyDescent="0.2">
      <c r="P2388"/>
    </row>
    <row r="2389" spans="16:16" x14ac:dyDescent="0.2">
      <c r="P2389"/>
    </row>
    <row r="2390" spans="16:16" x14ac:dyDescent="0.2">
      <c r="P2390"/>
    </row>
    <row r="2391" spans="16:16" x14ac:dyDescent="0.2">
      <c r="P2391"/>
    </row>
    <row r="2392" spans="16:16" x14ac:dyDescent="0.2">
      <c r="P2392"/>
    </row>
    <row r="2393" spans="16:16" x14ac:dyDescent="0.2">
      <c r="P2393"/>
    </row>
    <row r="2394" spans="16:16" x14ac:dyDescent="0.2">
      <c r="P2394"/>
    </row>
    <row r="2395" spans="16:16" x14ac:dyDescent="0.2">
      <c r="P2395"/>
    </row>
    <row r="2396" spans="16:16" x14ac:dyDescent="0.2">
      <c r="P2396"/>
    </row>
    <row r="2397" spans="16:16" x14ac:dyDescent="0.2">
      <c r="P2397"/>
    </row>
    <row r="2398" spans="16:16" x14ac:dyDescent="0.2">
      <c r="P2398"/>
    </row>
    <row r="2399" spans="16:16" x14ac:dyDescent="0.2">
      <c r="P2399"/>
    </row>
    <row r="2400" spans="16:16" x14ac:dyDescent="0.2">
      <c r="P2400"/>
    </row>
    <row r="2401" spans="16:16" x14ac:dyDescent="0.2">
      <c r="P2401"/>
    </row>
    <row r="2402" spans="16:16" x14ac:dyDescent="0.2">
      <c r="P2402"/>
    </row>
    <row r="2403" spans="16:16" x14ac:dyDescent="0.2">
      <c r="P2403"/>
    </row>
    <row r="2404" spans="16:16" x14ac:dyDescent="0.2">
      <c r="P2404"/>
    </row>
    <row r="2405" spans="16:16" x14ac:dyDescent="0.2">
      <c r="P2405"/>
    </row>
    <row r="2406" spans="16:16" x14ac:dyDescent="0.2">
      <c r="P2406"/>
    </row>
    <row r="2407" spans="16:16" x14ac:dyDescent="0.2">
      <c r="P2407"/>
    </row>
    <row r="2408" spans="16:16" x14ac:dyDescent="0.2">
      <c r="P2408"/>
    </row>
    <row r="2409" spans="16:16" x14ac:dyDescent="0.2">
      <c r="P2409"/>
    </row>
    <row r="2410" spans="16:16" x14ac:dyDescent="0.2">
      <c r="P2410"/>
    </row>
    <row r="2411" spans="16:16" x14ac:dyDescent="0.2">
      <c r="P2411"/>
    </row>
    <row r="2412" spans="16:16" x14ac:dyDescent="0.2">
      <c r="P2412"/>
    </row>
    <row r="2413" spans="16:16" x14ac:dyDescent="0.2">
      <c r="P2413"/>
    </row>
    <row r="2414" spans="16:16" x14ac:dyDescent="0.2">
      <c r="P2414"/>
    </row>
    <row r="2415" spans="16:16" x14ac:dyDescent="0.2">
      <c r="P2415"/>
    </row>
    <row r="2416" spans="16:16" x14ac:dyDescent="0.2">
      <c r="P2416"/>
    </row>
    <row r="2417" spans="16:16" x14ac:dyDescent="0.2">
      <c r="P2417"/>
    </row>
    <row r="2418" spans="16:16" x14ac:dyDescent="0.2">
      <c r="P2418"/>
    </row>
    <row r="2419" spans="16:16" x14ac:dyDescent="0.2">
      <c r="P2419"/>
    </row>
    <row r="2420" spans="16:16" x14ac:dyDescent="0.2">
      <c r="P2420"/>
    </row>
    <row r="2421" spans="16:16" x14ac:dyDescent="0.2">
      <c r="P2421"/>
    </row>
    <row r="2422" spans="16:16" x14ac:dyDescent="0.2">
      <c r="P2422"/>
    </row>
    <row r="2423" spans="16:16" x14ac:dyDescent="0.2">
      <c r="P2423"/>
    </row>
    <row r="2424" spans="16:16" x14ac:dyDescent="0.2">
      <c r="P2424"/>
    </row>
    <row r="2425" spans="16:16" x14ac:dyDescent="0.2">
      <c r="P2425"/>
    </row>
    <row r="2426" spans="16:16" x14ac:dyDescent="0.2">
      <c r="P2426"/>
    </row>
    <row r="2427" spans="16:16" x14ac:dyDescent="0.2">
      <c r="P2427"/>
    </row>
    <row r="2428" spans="16:16" x14ac:dyDescent="0.2">
      <c r="P2428"/>
    </row>
    <row r="2429" spans="16:16" x14ac:dyDescent="0.2">
      <c r="P2429"/>
    </row>
    <row r="2430" spans="16:16" x14ac:dyDescent="0.2">
      <c r="P2430"/>
    </row>
    <row r="2431" spans="16:16" x14ac:dyDescent="0.2">
      <c r="P2431"/>
    </row>
    <row r="2432" spans="16:16" x14ac:dyDescent="0.2">
      <c r="P2432"/>
    </row>
    <row r="2433" spans="16:16" x14ac:dyDescent="0.2">
      <c r="P2433"/>
    </row>
    <row r="2434" spans="16:16" x14ac:dyDescent="0.2">
      <c r="P2434"/>
    </row>
    <row r="2435" spans="16:16" x14ac:dyDescent="0.2">
      <c r="P2435"/>
    </row>
    <row r="2436" spans="16:16" x14ac:dyDescent="0.2">
      <c r="P2436"/>
    </row>
    <row r="2437" spans="16:16" x14ac:dyDescent="0.2">
      <c r="P2437"/>
    </row>
    <row r="2438" spans="16:16" x14ac:dyDescent="0.2">
      <c r="P2438"/>
    </row>
    <row r="2439" spans="16:16" x14ac:dyDescent="0.2">
      <c r="P2439"/>
    </row>
    <row r="2440" spans="16:16" x14ac:dyDescent="0.2">
      <c r="P2440"/>
    </row>
    <row r="2441" spans="16:16" x14ac:dyDescent="0.2">
      <c r="P2441"/>
    </row>
    <row r="2442" spans="16:16" x14ac:dyDescent="0.2">
      <c r="P2442"/>
    </row>
    <row r="2443" spans="16:16" x14ac:dyDescent="0.2">
      <c r="P2443"/>
    </row>
    <row r="2444" spans="16:16" x14ac:dyDescent="0.2">
      <c r="P2444"/>
    </row>
    <row r="2445" spans="16:16" x14ac:dyDescent="0.2">
      <c r="P2445"/>
    </row>
    <row r="2446" spans="16:16" x14ac:dyDescent="0.2">
      <c r="P2446"/>
    </row>
    <row r="2447" spans="16:16" x14ac:dyDescent="0.2">
      <c r="P2447"/>
    </row>
    <row r="2448" spans="16:16" x14ac:dyDescent="0.2">
      <c r="P2448"/>
    </row>
    <row r="2449" spans="16:16" x14ac:dyDescent="0.2">
      <c r="P2449"/>
    </row>
    <row r="2450" spans="16:16" x14ac:dyDescent="0.2">
      <c r="P2450"/>
    </row>
    <row r="2451" spans="16:16" x14ac:dyDescent="0.2">
      <c r="P2451"/>
    </row>
    <row r="2452" spans="16:16" x14ac:dyDescent="0.2">
      <c r="P2452"/>
    </row>
    <row r="2453" spans="16:16" x14ac:dyDescent="0.2">
      <c r="P2453"/>
    </row>
    <row r="2454" spans="16:16" x14ac:dyDescent="0.2">
      <c r="P2454"/>
    </row>
    <row r="2455" spans="16:16" x14ac:dyDescent="0.2">
      <c r="P2455"/>
    </row>
    <row r="2456" spans="16:16" x14ac:dyDescent="0.2">
      <c r="P2456"/>
    </row>
    <row r="2457" spans="16:16" x14ac:dyDescent="0.2">
      <c r="P2457"/>
    </row>
    <row r="2458" spans="16:16" x14ac:dyDescent="0.2">
      <c r="P2458"/>
    </row>
    <row r="2459" spans="16:16" x14ac:dyDescent="0.2">
      <c r="P2459"/>
    </row>
    <row r="2460" spans="16:16" x14ac:dyDescent="0.2">
      <c r="P2460"/>
    </row>
    <row r="2461" spans="16:16" x14ac:dyDescent="0.2">
      <c r="P2461"/>
    </row>
    <row r="2462" spans="16:16" x14ac:dyDescent="0.2">
      <c r="P2462"/>
    </row>
    <row r="2463" spans="16:16" x14ac:dyDescent="0.2">
      <c r="P2463"/>
    </row>
    <row r="2464" spans="16:16" x14ac:dyDescent="0.2">
      <c r="P2464"/>
    </row>
    <row r="2465" spans="16:16" x14ac:dyDescent="0.2">
      <c r="P2465"/>
    </row>
    <row r="2466" spans="16:16" x14ac:dyDescent="0.2">
      <c r="P2466"/>
    </row>
    <row r="2467" spans="16:16" x14ac:dyDescent="0.2">
      <c r="P2467"/>
    </row>
    <row r="2468" spans="16:16" x14ac:dyDescent="0.2">
      <c r="P2468"/>
    </row>
    <row r="2469" spans="16:16" x14ac:dyDescent="0.2">
      <c r="P2469"/>
    </row>
    <row r="2470" spans="16:16" x14ac:dyDescent="0.2">
      <c r="P2470"/>
    </row>
    <row r="2471" spans="16:16" x14ac:dyDescent="0.2">
      <c r="P2471"/>
    </row>
    <row r="2472" spans="16:16" x14ac:dyDescent="0.2">
      <c r="P2472"/>
    </row>
    <row r="2473" spans="16:16" x14ac:dyDescent="0.2">
      <c r="P2473"/>
    </row>
    <row r="2474" spans="16:16" x14ac:dyDescent="0.2">
      <c r="P2474"/>
    </row>
    <row r="2475" spans="16:16" x14ac:dyDescent="0.2">
      <c r="P2475"/>
    </row>
    <row r="2476" spans="16:16" x14ac:dyDescent="0.2">
      <c r="P2476"/>
    </row>
    <row r="2477" spans="16:16" x14ac:dyDescent="0.2">
      <c r="P2477"/>
    </row>
    <row r="2478" spans="16:16" x14ac:dyDescent="0.2">
      <c r="P2478"/>
    </row>
    <row r="2479" spans="16:16" x14ac:dyDescent="0.2">
      <c r="P2479"/>
    </row>
    <row r="2480" spans="16:16" x14ac:dyDescent="0.2">
      <c r="P2480"/>
    </row>
    <row r="2481" spans="16:16" x14ac:dyDescent="0.2">
      <c r="P2481"/>
    </row>
    <row r="2482" spans="16:16" x14ac:dyDescent="0.2">
      <c r="P2482"/>
    </row>
    <row r="2483" spans="16:16" x14ac:dyDescent="0.2">
      <c r="P2483"/>
    </row>
    <row r="2484" spans="16:16" x14ac:dyDescent="0.2">
      <c r="P2484"/>
    </row>
    <row r="2485" spans="16:16" x14ac:dyDescent="0.2">
      <c r="P2485"/>
    </row>
    <row r="2486" spans="16:16" x14ac:dyDescent="0.2">
      <c r="P2486"/>
    </row>
    <row r="2487" spans="16:16" x14ac:dyDescent="0.2">
      <c r="P2487"/>
    </row>
    <row r="2488" spans="16:16" x14ac:dyDescent="0.2">
      <c r="P2488"/>
    </row>
    <row r="2489" spans="16:16" x14ac:dyDescent="0.2">
      <c r="P2489"/>
    </row>
    <row r="2490" spans="16:16" x14ac:dyDescent="0.2">
      <c r="P2490"/>
    </row>
    <row r="2491" spans="16:16" x14ac:dyDescent="0.2">
      <c r="P2491"/>
    </row>
    <row r="2492" spans="16:16" x14ac:dyDescent="0.2">
      <c r="P2492"/>
    </row>
    <row r="2493" spans="16:16" x14ac:dyDescent="0.2">
      <c r="P2493"/>
    </row>
    <row r="2494" spans="16:16" x14ac:dyDescent="0.2">
      <c r="P2494"/>
    </row>
    <row r="2495" spans="16:16" x14ac:dyDescent="0.2">
      <c r="P2495"/>
    </row>
    <row r="2496" spans="16:16" x14ac:dyDescent="0.2">
      <c r="P2496"/>
    </row>
    <row r="2497" spans="16:16" x14ac:dyDescent="0.2">
      <c r="P2497"/>
    </row>
    <row r="2498" spans="16:16" x14ac:dyDescent="0.2">
      <c r="P2498"/>
    </row>
    <row r="2499" spans="16:16" x14ac:dyDescent="0.2">
      <c r="P2499"/>
    </row>
    <row r="2500" spans="16:16" x14ac:dyDescent="0.2">
      <c r="P2500"/>
    </row>
    <row r="2501" spans="16:16" x14ac:dyDescent="0.2">
      <c r="P2501"/>
    </row>
    <row r="2502" spans="16:16" x14ac:dyDescent="0.2">
      <c r="P2502"/>
    </row>
    <row r="2503" spans="16:16" x14ac:dyDescent="0.2">
      <c r="P2503"/>
    </row>
    <row r="2504" spans="16:16" x14ac:dyDescent="0.2">
      <c r="P2504"/>
    </row>
    <row r="2505" spans="16:16" x14ac:dyDescent="0.2">
      <c r="P2505"/>
    </row>
    <row r="2506" spans="16:16" x14ac:dyDescent="0.2">
      <c r="P2506"/>
    </row>
    <row r="2507" spans="16:16" x14ac:dyDescent="0.2">
      <c r="P2507"/>
    </row>
    <row r="2508" spans="16:16" x14ac:dyDescent="0.2">
      <c r="P2508"/>
    </row>
    <row r="2509" spans="16:16" x14ac:dyDescent="0.2">
      <c r="P2509"/>
    </row>
    <row r="2510" spans="16:16" x14ac:dyDescent="0.2">
      <c r="P2510"/>
    </row>
    <row r="2511" spans="16:16" x14ac:dyDescent="0.2">
      <c r="P2511"/>
    </row>
    <row r="2512" spans="16:16" x14ac:dyDescent="0.2">
      <c r="P2512"/>
    </row>
    <row r="2513" spans="16:16" x14ac:dyDescent="0.2">
      <c r="P2513"/>
    </row>
    <row r="2514" spans="16:16" x14ac:dyDescent="0.2">
      <c r="P2514"/>
    </row>
    <row r="2515" spans="16:16" x14ac:dyDescent="0.2">
      <c r="P2515"/>
    </row>
    <row r="2516" spans="16:16" x14ac:dyDescent="0.2">
      <c r="P2516"/>
    </row>
    <row r="2517" spans="16:16" x14ac:dyDescent="0.2">
      <c r="P2517"/>
    </row>
    <row r="2518" spans="16:16" x14ac:dyDescent="0.2">
      <c r="P2518"/>
    </row>
    <row r="2519" spans="16:16" x14ac:dyDescent="0.2">
      <c r="P2519"/>
    </row>
    <row r="2520" spans="16:16" x14ac:dyDescent="0.2">
      <c r="P2520"/>
    </row>
    <row r="2521" spans="16:16" x14ac:dyDescent="0.2">
      <c r="P2521"/>
    </row>
    <row r="2522" spans="16:16" x14ac:dyDescent="0.2">
      <c r="P2522"/>
    </row>
    <row r="2523" spans="16:16" x14ac:dyDescent="0.2">
      <c r="P2523"/>
    </row>
    <row r="2524" spans="16:16" x14ac:dyDescent="0.2">
      <c r="P2524"/>
    </row>
    <row r="2525" spans="16:16" x14ac:dyDescent="0.2">
      <c r="P2525"/>
    </row>
    <row r="2526" spans="16:16" x14ac:dyDescent="0.2">
      <c r="P2526"/>
    </row>
    <row r="2527" spans="16:16" x14ac:dyDescent="0.2">
      <c r="P2527"/>
    </row>
    <row r="2528" spans="16:16" x14ac:dyDescent="0.2">
      <c r="P2528"/>
    </row>
    <row r="2529" spans="16:16" x14ac:dyDescent="0.2">
      <c r="P2529"/>
    </row>
    <row r="2530" spans="16:16" x14ac:dyDescent="0.2">
      <c r="P2530"/>
    </row>
    <row r="2531" spans="16:16" x14ac:dyDescent="0.2">
      <c r="P2531"/>
    </row>
    <row r="2532" spans="16:16" x14ac:dyDescent="0.2">
      <c r="P2532"/>
    </row>
    <row r="2533" spans="16:16" x14ac:dyDescent="0.2">
      <c r="P2533"/>
    </row>
    <row r="2534" spans="16:16" x14ac:dyDescent="0.2">
      <c r="P2534"/>
    </row>
    <row r="2535" spans="16:16" x14ac:dyDescent="0.2">
      <c r="P2535"/>
    </row>
    <row r="2536" spans="16:16" x14ac:dyDescent="0.2">
      <c r="P2536"/>
    </row>
    <row r="2537" spans="16:16" x14ac:dyDescent="0.2">
      <c r="P2537"/>
    </row>
    <row r="2538" spans="16:16" x14ac:dyDescent="0.2">
      <c r="P2538"/>
    </row>
    <row r="2539" spans="16:16" x14ac:dyDescent="0.2">
      <c r="P2539"/>
    </row>
    <row r="2540" spans="16:16" x14ac:dyDescent="0.2">
      <c r="P2540"/>
    </row>
    <row r="2541" spans="16:16" x14ac:dyDescent="0.2">
      <c r="P2541"/>
    </row>
    <row r="2542" spans="16:16" x14ac:dyDescent="0.2">
      <c r="P2542"/>
    </row>
    <row r="2543" spans="16:16" x14ac:dyDescent="0.2">
      <c r="P2543"/>
    </row>
    <row r="2544" spans="16:16" x14ac:dyDescent="0.2">
      <c r="P2544"/>
    </row>
    <row r="2545" spans="16:16" x14ac:dyDescent="0.2">
      <c r="P2545"/>
    </row>
    <row r="2546" spans="16:16" x14ac:dyDescent="0.2">
      <c r="P2546"/>
    </row>
    <row r="2547" spans="16:16" x14ac:dyDescent="0.2">
      <c r="P2547"/>
    </row>
    <row r="2548" spans="16:16" x14ac:dyDescent="0.2">
      <c r="P2548"/>
    </row>
    <row r="2549" spans="16:16" x14ac:dyDescent="0.2">
      <c r="P2549"/>
    </row>
    <row r="2550" spans="16:16" x14ac:dyDescent="0.2">
      <c r="P2550"/>
    </row>
    <row r="2551" spans="16:16" x14ac:dyDescent="0.2">
      <c r="P2551"/>
    </row>
    <row r="2552" spans="16:16" x14ac:dyDescent="0.2">
      <c r="P2552"/>
    </row>
    <row r="2553" spans="16:16" x14ac:dyDescent="0.2">
      <c r="P2553"/>
    </row>
    <row r="2554" spans="16:16" x14ac:dyDescent="0.2">
      <c r="P2554"/>
    </row>
    <row r="2555" spans="16:16" x14ac:dyDescent="0.2">
      <c r="P2555"/>
    </row>
    <row r="2556" spans="16:16" x14ac:dyDescent="0.2">
      <c r="P2556"/>
    </row>
    <row r="2557" spans="16:16" x14ac:dyDescent="0.2">
      <c r="P2557"/>
    </row>
    <row r="2558" spans="16:16" x14ac:dyDescent="0.2">
      <c r="P2558"/>
    </row>
    <row r="2559" spans="16:16" x14ac:dyDescent="0.2">
      <c r="P2559"/>
    </row>
    <row r="2560" spans="16:16" x14ac:dyDescent="0.2">
      <c r="P2560"/>
    </row>
    <row r="2561" spans="16:16" x14ac:dyDescent="0.2">
      <c r="P2561"/>
    </row>
    <row r="2562" spans="16:16" x14ac:dyDescent="0.2">
      <c r="P2562"/>
    </row>
    <row r="2563" spans="16:16" x14ac:dyDescent="0.2">
      <c r="P2563"/>
    </row>
    <row r="2564" spans="16:16" x14ac:dyDescent="0.2">
      <c r="P2564"/>
    </row>
    <row r="2565" spans="16:16" x14ac:dyDescent="0.2">
      <c r="P2565"/>
    </row>
    <row r="2566" spans="16:16" x14ac:dyDescent="0.2">
      <c r="P2566"/>
    </row>
    <row r="2567" spans="16:16" x14ac:dyDescent="0.2">
      <c r="P2567"/>
    </row>
    <row r="2568" spans="16:16" x14ac:dyDescent="0.2">
      <c r="P2568"/>
    </row>
    <row r="2569" spans="16:16" x14ac:dyDescent="0.2">
      <c r="P2569"/>
    </row>
    <row r="2570" spans="16:16" x14ac:dyDescent="0.2">
      <c r="P2570"/>
    </row>
    <row r="2571" spans="16:16" x14ac:dyDescent="0.2">
      <c r="P2571"/>
    </row>
    <row r="2572" spans="16:16" x14ac:dyDescent="0.2">
      <c r="P2572"/>
    </row>
    <row r="2573" spans="16:16" x14ac:dyDescent="0.2">
      <c r="P2573"/>
    </row>
    <row r="2574" spans="16:16" x14ac:dyDescent="0.2">
      <c r="P2574"/>
    </row>
    <row r="2575" spans="16:16" x14ac:dyDescent="0.2">
      <c r="P2575"/>
    </row>
    <row r="2576" spans="16:16" x14ac:dyDescent="0.2">
      <c r="P2576"/>
    </row>
    <row r="2577" spans="16:16" x14ac:dyDescent="0.2">
      <c r="P2577"/>
    </row>
    <row r="2578" spans="16:16" x14ac:dyDescent="0.2">
      <c r="P2578"/>
    </row>
    <row r="2579" spans="16:16" x14ac:dyDescent="0.2">
      <c r="P2579"/>
    </row>
    <row r="2580" spans="16:16" x14ac:dyDescent="0.2">
      <c r="P2580"/>
    </row>
    <row r="2581" spans="16:16" x14ac:dyDescent="0.2">
      <c r="P2581"/>
    </row>
    <row r="2582" spans="16:16" x14ac:dyDescent="0.2">
      <c r="P2582"/>
    </row>
    <row r="2583" spans="16:16" x14ac:dyDescent="0.2">
      <c r="P2583"/>
    </row>
    <row r="2584" spans="16:16" x14ac:dyDescent="0.2">
      <c r="P2584"/>
    </row>
    <row r="2585" spans="16:16" x14ac:dyDescent="0.2">
      <c r="P2585"/>
    </row>
    <row r="2586" spans="16:16" x14ac:dyDescent="0.2">
      <c r="P2586"/>
    </row>
    <row r="2587" spans="16:16" x14ac:dyDescent="0.2">
      <c r="P2587"/>
    </row>
    <row r="2588" spans="16:16" x14ac:dyDescent="0.2">
      <c r="P2588"/>
    </row>
    <row r="2589" spans="16:16" x14ac:dyDescent="0.2">
      <c r="P2589"/>
    </row>
    <row r="2590" spans="16:16" x14ac:dyDescent="0.2">
      <c r="P2590"/>
    </row>
    <row r="2591" spans="16:16" x14ac:dyDescent="0.2">
      <c r="P2591"/>
    </row>
    <row r="2592" spans="16:16" x14ac:dyDescent="0.2">
      <c r="P2592"/>
    </row>
    <row r="2593" spans="16:16" x14ac:dyDescent="0.2">
      <c r="P2593"/>
    </row>
    <row r="2594" spans="16:16" x14ac:dyDescent="0.2">
      <c r="P2594"/>
    </row>
    <row r="2595" spans="16:16" x14ac:dyDescent="0.2">
      <c r="P2595"/>
    </row>
    <row r="2596" spans="16:16" x14ac:dyDescent="0.2">
      <c r="P2596"/>
    </row>
    <row r="2597" spans="16:16" x14ac:dyDescent="0.2">
      <c r="P2597"/>
    </row>
    <row r="2598" spans="16:16" x14ac:dyDescent="0.2">
      <c r="P2598"/>
    </row>
    <row r="2599" spans="16:16" x14ac:dyDescent="0.2">
      <c r="P2599"/>
    </row>
    <row r="2600" spans="16:16" x14ac:dyDescent="0.2">
      <c r="P2600"/>
    </row>
    <row r="2601" spans="16:16" x14ac:dyDescent="0.2">
      <c r="P2601"/>
    </row>
    <row r="2602" spans="16:16" x14ac:dyDescent="0.2">
      <c r="P2602"/>
    </row>
    <row r="2603" spans="16:16" x14ac:dyDescent="0.2">
      <c r="P2603"/>
    </row>
    <row r="2604" spans="16:16" x14ac:dyDescent="0.2">
      <c r="P2604"/>
    </row>
    <row r="2605" spans="16:16" x14ac:dyDescent="0.2">
      <c r="P2605"/>
    </row>
    <row r="2606" spans="16:16" x14ac:dyDescent="0.2">
      <c r="P2606"/>
    </row>
    <row r="2607" spans="16:16" x14ac:dyDescent="0.2">
      <c r="P2607"/>
    </row>
    <row r="2608" spans="16:16" x14ac:dyDescent="0.2">
      <c r="P2608"/>
    </row>
    <row r="2609" spans="16:16" x14ac:dyDescent="0.2">
      <c r="P2609"/>
    </row>
    <row r="2610" spans="16:16" x14ac:dyDescent="0.2">
      <c r="P2610"/>
    </row>
    <row r="2611" spans="16:16" x14ac:dyDescent="0.2">
      <c r="P2611"/>
    </row>
    <row r="2612" spans="16:16" x14ac:dyDescent="0.2">
      <c r="P2612"/>
    </row>
    <row r="2613" spans="16:16" x14ac:dyDescent="0.2">
      <c r="P2613"/>
    </row>
    <row r="2614" spans="16:16" x14ac:dyDescent="0.2">
      <c r="P2614"/>
    </row>
    <row r="2615" spans="16:16" x14ac:dyDescent="0.2">
      <c r="P2615"/>
    </row>
    <row r="2616" spans="16:16" x14ac:dyDescent="0.2">
      <c r="P2616"/>
    </row>
    <row r="2617" spans="16:16" x14ac:dyDescent="0.2">
      <c r="P2617"/>
    </row>
    <row r="2618" spans="16:16" x14ac:dyDescent="0.2">
      <c r="P2618"/>
    </row>
    <row r="2619" spans="16:16" x14ac:dyDescent="0.2">
      <c r="P2619"/>
    </row>
    <row r="2620" spans="16:16" x14ac:dyDescent="0.2">
      <c r="P2620"/>
    </row>
    <row r="2621" spans="16:16" x14ac:dyDescent="0.2">
      <c r="P2621"/>
    </row>
    <row r="2622" spans="16:16" x14ac:dyDescent="0.2">
      <c r="P2622"/>
    </row>
    <row r="2623" spans="16:16" x14ac:dyDescent="0.2">
      <c r="P2623"/>
    </row>
    <row r="2624" spans="16:16" x14ac:dyDescent="0.2">
      <c r="P2624"/>
    </row>
    <row r="2625" spans="16:16" x14ac:dyDescent="0.2">
      <c r="P2625"/>
    </row>
    <row r="2626" spans="16:16" x14ac:dyDescent="0.2">
      <c r="P2626"/>
    </row>
    <row r="2627" spans="16:16" x14ac:dyDescent="0.2">
      <c r="P2627"/>
    </row>
    <row r="2628" spans="16:16" x14ac:dyDescent="0.2">
      <c r="P2628"/>
    </row>
    <row r="2629" spans="16:16" x14ac:dyDescent="0.2">
      <c r="P2629"/>
    </row>
    <row r="2630" spans="16:16" x14ac:dyDescent="0.2">
      <c r="P2630"/>
    </row>
    <row r="2631" spans="16:16" x14ac:dyDescent="0.2">
      <c r="P2631"/>
    </row>
    <row r="2632" spans="16:16" x14ac:dyDescent="0.2">
      <c r="P2632"/>
    </row>
    <row r="2633" spans="16:16" x14ac:dyDescent="0.2">
      <c r="P2633"/>
    </row>
    <row r="2634" spans="16:16" x14ac:dyDescent="0.2">
      <c r="P2634"/>
    </row>
    <row r="2635" spans="16:16" x14ac:dyDescent="0.2">
      <c r="P2635"/>
    </row>
    <row r="2636" spans="16:16" x14ac:dyDescent="0.2">
      <c r="P2636"/>
    </row>
    <row r="2637" spans="16:16" x14ac:dyDescent="0.2">
      <c r="P2637"/>
    </row>
    <row r="2638" spans="16:16" x14ac:dyDescent="0.2">
      <c r="P2638"/>
    </row>
    <row r="2639" spans="16:16" x14ac:dyDescent="0.2">
      <c r="P2639"/>
    </row>
    <row r="2640" spans="16:16" x14ac:dyDescent="0.2">
      <c r="P2640"/>
    </row>
    <row r="2641" spans="16:16" x14ac:dyDescent="0.2">
      <c r="P2641"/>
    </row>
    <row r="2642" spans="16:16" x14ac:dyDescent="0.2">
      <c r="P2642"/>
    </row>
    <row r="2643" spans="16:16" x14ac:dyDescent="0.2">
      <c r="P2643"/>
    </row>
    <row r="2644" spans="16:16" x14ac:dyDescent="0.2">
      <c r="P2644"/>
    </row>
    <row r="2645" spans="16:16" x14ac:dyDescent="0.2">
      <c r="P2645"/>
    </row>
    <row r="2646" spans="16:16" x14ac:dyDescent="0.2">
      <c r="P2646"/>
    </row>
    <row r="2647" spans="16:16" x14ac:dyDescent="0.2">
      <c r="P2647"/>
    </row>
    <row r="2648" spans="16:16" x14ac:dyDescent="0.2">
      <c r="P2648"/>
    </row>
    <row r="2649" spans="16:16" x14ac:dyDescent="0.2">
      <c r="P2649"/>
    </row>
    <row r="2650" spans="16:16" x14ac:dyDescent="0.2">
      <c r="P2650"/>
    </row>
    <row r="2651" spans="16:16" x14ac:dyDescent="0.2">
      <c r="P2651"/>
    </row>
    <row r="2652" spans="16:16" x14ac:dyDescent="0.2">
      <c r="P2652"/>
    </row>
    <row r="2653" spans="16:16" x14ac:dyDescent="0.2">
      <c r="P2653"/>
    </row>
    <row r="2654" spans="16:16" x14ac:dyDescent="0.2">
      <c r="P2654"/>
    </row>
    <row r="2655" spans="16:16" x14ac:dyDescent="0.2">
      <c r="P2655"/>
    </row>
    <row r="2656" spans="16:16" x14ac:dyDescent="0.2">
      <c r="P2656"/>
    </row>
    <row r="2657" spans="16:16" x14ac:dyDescent="0.2">
      <c r="P2657"/>
    </row>
    <row r="2658" spans="16:16" x14ac:dyDescent="0.2">
      <c r="P2658"/>
    </row>
    <row r="2659" spans="16:16" x14ac:dyDescent="0.2">
      <c r="P2659"/>
    </row>
    <row r="2660" spans="16:16" x14ac:dyDescent="0.2">
      <c r="P2660"/>
    </row>
    <row r="2661" spans="16:16" x14ac:dyDescent="0.2">
      <c r="P2661"/>
    </row>
    <row r="2662" spans="16:16" x14ac:dyDescent="0.2">
      <c r="P2662"/>
    </row>
    <row r="2663" spans="16:16" x14ac:dyDescent="0.2">
      <c r="P2663"/>
    </row>
    <row r="2664" spans="16:16" x14ac:dyDescent="0.2">
      <c r="P2664"/>
    </row>
    <row r="2665" spans="16:16" x14ac:dyDescent="0.2">
      <c r="P2665"/>
    </row>
    <row r="2666" spans="16:16" x14ac:dyDescent="0.2">
      <c r="P2666"/>
    </row>
    <row r="2667" spans="16:16" x14ac:dyDescent="0.2">
      <c r="P2667"/>
    </row>
    <row r="2668" spans="16:16" x14ac:dyDescent="0.2">
      <c r="P2668"/>
    </row>
    <row r="2669" spans="16:16" x14ac:dyDescent="0.2">
      <c r="P2669"/>
    </row>
    <row r="2670" spans="16:16" x14ac:dyDescent="0.2">
      <c r="P2670"/>
    </row>
    <row r="2671" spans="16:16" x14ac:dyDescent="0.2">
      <c r="P2671"/>
    </row>
    <row r="2672" spans="16:16" x14ac:dyDescent="0.2">
      <c r="P2672"/>
    </row>
    <row r="2673" spans="16:16" x14ac:dyDescent="0.2">
      <c r="P2673"/>
    </row>
    <row r="2674" spans="16:16" x14ac:dyDescent="0.2">
      <c r="P2674"/>
    </row>
    <row r="2675" spans="16:16" x14ac:dyDescent="0.2">
      <c r="P2675"/>
    </row>
    <row r="2676" spans="16:16" x14ac:dyDescent="0.2">
      <c r="P2676"/>
    </row>
    <row r="2677" spans="16:16" x14ac:dyDescent="0.2">
      <c r="P2677"/>
    </row>
    <row r="2678" spans="16:16" x14ac:dyDescent="0.2">
      <c r="P2678"/>
    </row>
    <row r="2679" spans="16:16" x14ac:dyDescent="0.2">
      <c r="P2679"/>
    </row>
    <row r="2680" spans="16:16" x14ac:dyDescent="0.2">
      <c r="P2680"/>
    </row>
    <row r="2681" spans="16:16" x14ac:dyDescent="0.2">
      <c r="P2681"/>
    </row>
    <row r="2682" spans="16:16" x14ac:dyDescent="0.2">
      <c r="P2682"/>
    </row>
    <row r="2683" spans="16:16" x14ac:dyDescent="0.2">
      <c r="P2683"/>
    </row>
    <row r="2684" spans="16:16" x14ac:dyDescent="0.2">
      <c r="P2684"/>
    </row>
    <row r="2685" spans="16:16" x14ac:dyDescent="0.2">
      <c r="P2685"/>
    </row>
    <row r="2686" spans="16:16" x14ac:dyDescent="0.2">
      <c r="P2686"/>
    </row>
    <row r="2687" spans="16:16" x14ac:dyDescent="0.2">
      <c r="P2687"/>
    </row>
    <row r="2688" spans="16:16" x14ac:dyDescent="0.2">
      <c r="P2688"/>
    </row>
    <row r="2689" spans="16:16" x14ac:dyDescent="0.2">
      <c r="P2689"/>
    </row>
    <row r="2690" spans="16:16" x14ac:dyDescent="0.2">
      <c r="P2690"/>
    </row>
    <row r="2691" spans="16:16" x14ac:dyDescent="0.2">
      <c r="P2691"/>
    </row>
    <row r="2692" spans="16:16" x14ac:dyDescent="0.2">
      <c r="P2692"/>
    </row>
    <row r="2693" spans="16:16" x14ac:dyDescent="0.2">
      <c r="P2693"/>
    </row>
    <row r="2694" spans="16:16" x14ac:dyDescent="0.2">
      <c r="P2694"/>
    </row>
    <row r="2695" spans="16:16" x14ac:dyDescent="0.2">
      <c r="P2695"/>
    </row>
    <row r="2696" spans="16:16" x14ac:dyDescent="0.2">
      <c r="P2696"/>
    </row>
    <row r="2697" spans="16:16" x14ac:dyDescent="0.2">
      <c r="P2697"/>
    </row>
    <row r="2698" spans="16:16" x14ac:dyDescent="0.2">
      <c r="P2698"/>
    </row>
    <row r="2699" spans="16:16" x14ac:dyDescent="0.2">
      <c r="P2699"/>
    </row>
    <row r="2700" spans="16:16" x14ac:dyDescent="0.2">
      <c r="P2700"/>
    </row>
    <row r="2701" spans="16:16" x14ac:dyDescent="0.2">
      <c r="P2701"/>
    </row>
    <row r="2702" spans="16:16" x14ac:dyDescent="0.2">
      <c r="P2702"/>
    </row>
    <row r="2703" spans="16:16" x14ac:dyDescent="0.2">
      <c r="P2703"/>
    </row>
    <row r="2704" spans="16:16" x14ac:dyDescent="0.2">
      <c r="P2704"/>
    </row>
    <row r="2705" spans="16:16" x14ac:dyDescent="0.2">
      <c r="P2705"/>
    </row>
    <row r="2706" spans="16:16" x14ac:dyDescent="0.2">
      <c r="P2706"/>
    </row>
    <row r="2707" spans="16:16" x14ac:dyDescent="0.2">
      <c r="P2707"/>
    </row>
    <row r="2708" spans="16:16" x14ac:dyDescent="0.2">
      <c r="P2708"/>
    </row>
    <row r="2709" spans="16:16" x14ac:dyDescent="0.2">
      <c r="P2709"/>
    </row>
    <row r="2710" spans="16:16" x14ac:dyDescent="0.2">
      <c r="P2710"/>
    </row>
    <row r="2711" spans="16:16" x14ac:dyDescent="0.2">
      <c r="P2711"/>
    </row>
    <row r="2712" spans="16:16" x14ac:dyDescent="0.2">
      <c r="P2712"/>
    </row>
    <row r="2713" spans="16:16" x14ac:dyDescent="0.2">
      <c r="P2713"/>
    </row>
    <row r="2714" spans="16:16" x14ac:dyDescent="0.2">
      <c r="P2714"/>
    </row>
    <row r="2715" spans="16:16" x14ac:dyDescent="0.2">
      <c r="P2715"/>
    </row>
    <row r="2716" spans="16:16" x14ac:dyDescent="0.2">
      <c r="P2716"/>
    </row>
    <row r="2717" spans="16:16" x14ac:dyDescent="0.2">
      <c r="P2717"/>
    </row>
    <row r="2718" spans="16:16" x14ac:dyDescent="0.2">
      <c r="P2718"/>
    </row>
    <row r="2719" spans="16:16" x14ac:dyDescent="0.2">
      <c r="P2719"/>
    </row>
    <row r="2720" spans="16:16" x14ac:dyDescent="0.2">
      <c r="P2720"/>
    </row>
    <row r="2721" spans="16:16" x14ac:dyDescent="0.2">
      <c r="P2721"/>
    </row>
    <row r="2722" spans="16:16" x14ac:dyDescent="0.2">
      <c r="P2722"/>
    </row>
    <row r="2723" spans="16:16" x14ac:dyDescent="0.2">
      <c r="P2723"/>
    </row>
    <row r="2724" spans="16:16" x14ac:dyDescent="0.2">
      <c r="P2724"/>
    </row>
    <row r="2725" spans="16:16" x14ac:dyDescent="0.2">
      <c r="P2725"/>
    </row>
    <row r="2726" spans="16:16" x14ac:dyDescent="0.2">
      <c r="P2726"/>
    </row>
    <row r="2727" spans="16:16" x14ac:dyDescent="0.2">
      <c r="P2727"/>
    </row>
    <row r="2728" spans="16:16" x14ac:dyDescent="0.2">
      <c r="P2728"/>
    </row>
    <row r="2729" spans="16:16" x14ac:dyDescent="0.2">
      <c r="P2729"/>
    </row>
    <row r="2730" spans="16:16" x14ac:dyDescent="0.2">
      <c r="P2730"/>
    </row>
    <row r="2731" spans="16:16" x14ac:dyDescent="0.2">
      <c r="P2731"/>
    </row>
    <row r="2732" spans="16:16" x14ac:dyDescent="0.2">
      <c r="P2732"/>
    </row>
    <row r="2733" spans="16:16" x14ac:dyDescent="0.2">
      <c r="P2733"/>
    </row>
    <row r="2734" spans="16:16" x14ac:dyDescent="0.2">
      <c r="P2734"/>
    </row>
    <row r="2735" spans="16:16" x14ac:dyDescent="0.2">
      <c r="P2735"/>
    </row>
    <row r="2736" spans="16:16" x14ac:dyDescent="0.2">
      <c r="P2736"/>
    </row>
    <row r="2737" spans="16:16" x14ac:dyDescent="0.2">
      <c r="P2737"/>
    </row>
    <row r="2738" spans="16:16" x14ac:dyDescent="0.2">
      <c r="P2738"/>
    </row>
    <row r="2739" spans="16:16" x14ac:dyDescent="0.2">
      <c r="P2739"/>
    </row>
    <row r="2740" spans="16:16" x14ac:dyDescent="0.2">
      <c r="P2740"/>
    </row>
    <row r="2741" spans="16:16" x14ac:dyDescent="0.2">
      <c r="P2741"/>
    </row>
    <row r="2742" spans="16:16" x14ac:dyDescent="0.2">
      <c r="P2742"/>
    </row>
    <row r="2743" spans="16:16" x14ac:dyDescent="0.2">
      <c r="P2743"/>
    </row>
    <row r="2744" spans="16:16" x14ac:dyDescent="0.2">
      <c r="P2744"/>
    </row>
    <row r="2745" spans="16:16" x14ac:dyDescent="0.2">
      <c r="P2745"/>
    </row>
    <row r="2746" spans="16:16" x14ac:dyDescent="0.2">
      <c r="P2746"/>
    </row>
    <row r="2747" spans="16:16" x14ac:dyDescent="0.2">
      <c r="P2747"/>
    </row>
    <row r="2748" spans="16:16" x14ac:dyDescent="0.2">
      <c r="P2748"/>
    </row>
    <row r="2749" spans="16:16" x14ac:dyDescent="0.2">
      <c r="P2749"/>
    </row>
    <row r="2750" spans="16:16" x14ac:dyDescent="0.2">
      <c r="P2750"/>
    </row>
    <row r="2751" spans="16:16" x14ac:dyDescent="0.2">
      <c r="P2751"/>
    </row>
    <row r="2752" spans="16:16" x14ac:dyDescent="0.2">
      <c r="P2752"/>
    </row>
    <row r="2753" spans="16:16" x14ac:dyDescent="0.2">
      <c r="P2753"/>
    </row>
    <row r="2754" spans="16:16" x14ac:dyDescent="0.2">
      <c r="P2754"/>
    </row>
    <row r="2755" spans="16:16" x14ac:dyDescent="0.2">
      <c r="P2755"/>
    </row>
    <row r="2756" spans="16:16" x14ac:dyDescent="0.2">
      <c r="P2756"/>
    </row>
    <row r="2757" spans="16:16" x14ac:dyDescent="0.2">
      <c r="P2757"/>
    </row>
    <row r="2758" spans="16:16" x14ac:dyDescent="0.2">
      <c r="P2758"/>
    </row>
    <row r="2759" spans="16:16" x14ac:dyDescent="0.2">
      <c r="P2759"/>
    </row>
    <row r="2760" spans="16:16" x14ac:dyDescent="0.2">
      <c r="P2760"/>
    </row>
    <row r="2761" spans="16:16" x14ac:dyDescent="0.2">
      <c r="P2761"/>
    </row>
    <row r="2762" spans="16:16" x14ac:dyDescent="0.2">
      <c r="P2762"/>
    </row>
    <row r="2763" spans="16:16" x14ac:dyDescent="0.2">
      <c r="P2763"/>
    </row>
    <row r="2764" spans="16:16" x14ac:dyDescent="0.2">
      <c r="P2764"/>
    </row>
    <row r="2765" spans="16:16" x14ac:dyDescent="0.2">
      <c r="P2765"/>
    </row>
    <row r="2766" spans="16:16" x14ac:dyDescent="0.2">
      <c r="P2766"/>
    </row>
    <row r="2767" spans="16:16" x14ac:dyDescent="0.2">
      <c r="P2767"/>
    </row>
    <row r="2768" spans="16:16" x14ac:dyDescent="0.2">
      <c r="P2768"/>
    </row>
    <row r="2769" spans="16:16" x14ac:dyDescent="0.2">
      <c r="P2769"/>
    </row>
    <row r="2770" spans="16:16" x14ac:dyDescent="0.2">
      <c r="P2770"/>
    </row>
    <row r="2771" spans="16:16" x14ac:dyDescent="0.2">
      <c r="P2771"/>
    </row>
    <row r="2772" spans="16:16" x14ac:dyDescent="0.2">
      <c r="P2772"/>
    </row>
    <row r="2773" spans="16:16" x14ac:dyDescent="0.2">
      <c r="P2773"/>
    </row>
    <row r="2774" spans="16:16" x14ac:dyDescent="0.2">
      <c r="P2774"/>
    </row>
    <row r="2775" spans="16:16" x14ac:dyDescent="0.2">
      <c r="P2775"/>
    </row>
    <row r="2776" spans="16:16" x14ac:dyDescent="0.2">
      <c r="P2776"/>
    </row>
    <row r="2777" spans="16:16" x14ac:dyDescent="0.2">
      <c r="P2777"/>
    </row>
    <row r="2778" spans="16:16" x14ac:dyDescent="0.2">
      <c r="P2778"/>
    </row>
    <row r="2779" spans="16:16" x14ac:dyDescent="0.2">
      <c r="P2779"/>
    </row>
    <row r="2780" spans="16:16" x14ac:dyDescent="0.2">
      <c r="P2780"/>
    </row>
    <row r="2781" spans="16:16" x14ac:dyDescent="0.2">
      <c r="P2781"/>
    </row>
    <row r="2782" spans="16:16" x14ac:dyDescent="0.2">
      <c r="P2782"/>
    </row>
    <row r="2783" spans="16:16" x14ac:dyDescent="0.2">
      <c r="P2783"/>
    </row>
    <row r="2784" spans="16:16" x14ac:dyDescent="0.2">
      <c r="P2784"/>
    </row>
    <row r="2785" spans="16:16" x14ac:dyDescent="0.2">
      <c r="P2785"/>
    </row>
    <row r="2786" spans="16:16" x14ac:dyDescent="0.2">
      <c r="P2786"/>
    </row>
    <row r="2787" spans="16:16" x14ac:dyDescent="0.2">
      <c r="P2787"/>
    </row>
    <row r="2788" spans="16:16" x14ac:dyDescent="0.2">
      <c r="P2788"/>
    </row>
    <row r="2789" spans="16:16" x14ac:dyDescent="0.2">
      <c r="P2789"/>
    </row>
    <row r="2790" spans="16:16" x14ac:dyDescent="0.2">
      <c r="P2790"/>
    </row>
    <row r="2791" spans="16:16" x14ac:dyDescent="0.2">
      <c r="P2791"/>
    </row>
    <row r="2792" spans="16:16" x14ac:dyDescent="0.2">
      <c r="P2792"/>
    </row>
    <row r="2793" spans="16:16" x14ac:dyDescent="0.2">
      <c r="P2793"/>
    </row>
    <row r="2794" spans="16:16" x14ac:dyDescent="0.2">
      <c r="P2794"/>
    </row>
    <row r="2795" spans="16:16" x14ac:dyDescent="0.2">
      <c r="P2795"/>
    </row>
    <row r="2796" spans="16:16" x14ac:dyDescent="0.2">
      <c r="P2796"/>
    </row>
    <row r="2797" spans="16:16" x14ac:dyDescent="0.2">
      <c r="P2797"/>
    </row>
    <row r="2798" spans="16:16" x14ac:dyDescent="0.2">
      <c r="P2798"/>
    </row>
    <row r="2799" spans="16:16" x14ac:dyDescent="0.2">
      <c r="P2799"/>
    </row>
    <row r="2800" spans="16:16" x14ac:dyDescent="0.2">
      <c r="P2800"/>
    </row>
    <row r="2801" spans="16:16" x14ac:dyDescent="0.2">
      <c r="P2801"/>
    </row>
    <row r="2802" spans="16:16" x14ac:dyDescent="0.2">
      <c r="P2802"/>
    </row>
    <row r="2803" spans="16:16" x14ac:dyDescent="0.2">
      <c r="P2803"/>
    </row>
    <row r="2804" spans="16:16" x14ac:dyDescent="0.2">
      <c r="P2804"/>
    </row>
    <row r="2805" spans="16:16" x14ac:dyDescent="0.2">
      <c r="P2805"/>
    </row>
    <row r="2806" spans="16:16" x14ac:dyDescent="0.2">
      <c r="P2806"/>
    </row>
    <row r="2807" spans="16:16" x14ac:dyDescent="0.2">
      <c r="P2807"/>
    </row>
    <row r="2808" spans="16:16" x14ac:dyDescent="0.2">
      <c r="P2808"/>
    </row>
    <row r="2809" spans="16:16" x14ac:dyDescent="0.2">
      <c r="P2809"/>
    </row>
    <row r="2810" spans="16:16" x14ac:dyDescent="0.2">
      <c r="P2810"/>
    </row>
    <row r="2811" spans="16:16" x14ac:dyDescent="0.2">
      <c r="P2811"/>
    </row>
    <row r="2812" spans="16:16" x14ac:dyDescent="0.2">
      <c r="P2812"/>
    </row>
    <row r="2813" spans="16:16" x14ac:dyDescent="0.2">
      <c r="P2813"/>
    </row>
    <row r="2814" spans="16:16" x14ac:dyDescent="0.2">
      <c r="P2814"/>
    </row>
    <row r="2815" spans="16:16" x14ac:dyDescent="0.2">
      <c r="P2815"/>
    </row>
    <row r="2816" spans="16:16" x14ac:dyDescent="0.2">
      <c r="P2816"/>
    </row>
    <row r="2817" spans="16:16" x14ac:dyDescent="0.2">
      <c r="P2817"/>
    </row>
    <row r="2818" spans="16:16" x14ac:dyDescent="0.2">
      <c r="P2818"/>
    </row>
    <row r="2819" spans="16:16" x14ac:dyDescent="0.2">
      <c r="P2819"/>
    </row>
    <row r="2820" spans="16:16" x14ac:dyDescent="0.2">
      <c r="P2820"/>
    </row>
    <row r="2821" spans="16:16" x14ac:dyDescent="0.2">
      <c r="P2821"/>
    </row>
    <row r="2822" spans="16:16" x14ac:dyDescent="0.2">
      <c r="P2822"/>
    </row>
    <row r="2823" spans="16:16" x14ac:dyDescent="0.2">
      <c r="P2823"/>
    </row>
    <row r="2824" spans="16:16" x14ac:dyDescent="0.2">
      <c r="P2824"/>
    </row>
    <row r="2825" spans="16:16" x14ac:dyDescent="0.2">
      <c r="P2825"/>
    </row>
    <row r="2826" spans="16:16" x14ac:dyDescent="0.2">
      <c r="P2826"/>
    </row>
    <row r="2827" spans="16:16" x14ac:dyDescent="0.2">
      <c r="P2827"/>
    </row>
    <row r="2828" spans="16:16" x14ac:dyDescent="0.2">
      <c r="P2828"/>
    </row>
    <row r="2829" spans="16:16" x14ac:dyDescent="0.2">
      <c r="P2829"/>
    </row>
    <row r="2830" spans="16:16" x14ac:dyDescent="0.2">
      <c r="P2830"/>
    </row>
    <row r="2831" spans="16:16" x14ac:dyDescent="0.2">
      <c r="P2831"/>
    </row>
    <row r="2832" spans="16:16" x14ac:dyDescent="0.2">
      <c r="P2832"/>
    </row>
    <row r="2833" spans="16:16" x14ac:dyDescent="0.2">
      <c r="P2833"/>
    </row>
    <row r="2834" spans="16:16" x14ac:dyDescent="0.2">
      <c r="P2834"/>
    </row>
    <row r="2835" spans="16:16" x14ac:dyDescent="0.2">
      <c r="P2835"/>
    </row>
    <row r="2836" spans="16:16" x14ac:dyDescent="0.2">
      <c r="P2836"/>
    </row>
    <row r="2837" spans="16:16" x14ac:dyDescent="0.2">
      <c r="P2837"/>
    </row>
    <row r="2838" spans="16:16" x14ac:dyDescent="0.2">
      <c r="P2838"/>
    </row>
    <row r="2839" spans="16:16" x14ac:dyDescent="0.2">
      <c r="P2839"/>
    </row>
    <row r="2840" spans="16:16" x14ac:dyDescent="0.2">
      <c r="P2840"/>
    </row>
    <row r="2841" spans="16:16" x14ac:dyDescent="0.2">
      <c r="P2841"/>
    </row>
    <row r="2842" spans="16:16" x14ac:dyDescent="0.2">
      <c r="P2842"/>
    </row>
    <row r="2843" spans="16:16" x14ac:dyDescent="0.2">
      <c r="P2843"/>
    </row>
    <row r="2844" spans="16:16" x14ac:dyDescent="0.2">
      <c r="P2844"/>
    </row>
    <row r="2845" spans="16:16" x14ac:dyDescent="0.2">
      <c r="P2845"/>
    </row>
    <row r="2846" spans="16:16" x14ac:dyDescent="0.2">
      <c r="P2846"/>
    </row>
    <row r="2847" spans="16:16" x14ac:dyDescent="0.2">
      <c r="P2847"/>
    </row>
    <row r="2848" spans="16:16" x14ac:dyDescent="0.2">
      <c r="P2848"/>
    </row>
    <row r="2849" spans="16:16" x14ac:dyDescent="0.2">
      <c r="P2849"/>
    </row>
    <row r="2850" spans="16:16" x14ac:dyDescent="0.2">
      <c r="P2850"/>
    </row>
    <row r="2851" spans="16:16" x14ac:dyDescent="0.2">
      <c r="P2851"/>
    </row>
    <row r="2852" spans="16:16" x14ac:dyDescent="0.2">
      <c r="P2852"/>
    </row>
    <row r="2853" spans="16:16" x14ac:dyDescent="0.2">
      <c r="P2853"/>
    </row>
    <row r="2854" spans="16:16" x14ac:dyDescent="0.2">
      <c r="P2854"/>
    </row>
    <row r="2855" spans="16:16" x14ac:dyDescent="0.2">
      <c r="P2855"/>
    </row>
    <row r="2856" spans="16:16" x14ac:dyDescent="0.2">
      <c r="P2856"/>
    </row>
    <row r="2857" spans="16:16" x14ac:dyDescent="0.2">
      <c r="P2857"/>
    </row>
    <row r="2858" spans="16:16" x14ac:dyDescent="0.2">
      <c r="P2858"/>
    </row>
    <row r="2859" spans="16:16" x14ac:dyDescent="0.2">
      <c r="P2859"/>
    </row>
    <row r="2860" spans="16:16" x14ac:dyDescent="0.2">
      <c r="P2860"/>
    </row>
    <row r="2861" spans="16:16" x14ac:dyDescent="0.2">
      <c r="P2861"/>
    </row>
    <row r="2862" spans="16:16" x14ac:dyDescent="0.2">
      <c r="P2862"/>
    </row>
    <row r="2863" spans="16:16" x14ac:dyDescent="0.2">
      <c r="P2863"/>
    </row>
    <row r="2864" spans="16:16" x14ac:dyDescent="0.2">
      <c r="P2864"/>
    </row>
    <row r="2865" spans="16:16" x14ac:dyDescent="0.2">
      <c r="P2865"/>
    </row>
    <row r="2866" spans="16:16" x14ac:dyDescent="0.2">
      <c r="P2866"/>
    </row>
    <row r="2867" spans="16:16" x14ac:dyDescent="0.2">
      <c r="P2867"/>
    </row>
    <row r="2868" spans="16:16" x14ac:dyDescent="0.2">
      <c r="P2868"/>
    </row>
    <row r="2869" spans="16:16" x14ac:dyDescent="0.2">
      <c r="P2869"/>
    </row>
    <row r="2870" spans="16:16" x14ac:dyDescent="0.2">
      <c r="P2870"/>
    </row>
    <row r="2871" spans="16:16" x14ac:dyDescent="0.2">
      <c r="P2871"/>
    </row>
    <row r="2872" spans="16:16" x14ac:dyDescent="0.2">
      <c r="P2872"/>
    </row>
    <row r="2873" spans="16:16" x14ac:dyDescent="0.2">
      <c r="P2873"/>
    </row>
    <row r="2874" spans="16:16" x14ac:dyDescent="0.2">
      <c r="P2874"/>
    </row>
    <row r="2875" spans="16:16" x14ac:dyDescent="0.2">
      <c r="P2875"/>
    </row>
    <row r="2876" spans="16:16" x14ac:dyDescent="0.2">
      <c r="P2876"/>
    </row>
    <row r="2877" spans="16:16" x14ac:dyDescent="0.2">
      <c r="P2877"/>
    </row>
    <row r="2878" spans="16:16" x14ac:dyDescent="0.2">
      <c r="P2878"/>
    </row>
    <row r="2879" spans="16:16" x14ac:dyDescent="0.2">
      <c r="P2879"/>
    </row>
    <row r="2880" spans="16:16" x14ac:dyDescent="0.2">
      <c r="P2880"/>
    </row>
    <row r="2881" spans="16:16" x14ac:dyDescent="0.2">
      <c r="P2881"/>
    </row>
    <row r="2882" spans="16:16" x14ac:dyDescent="0.2">
      <c r="P2882"/>
    </row>
    <row r="2883" spans="16:16" x14ac:dyDescent="0.2">
      <c r="P2883"/>
    </row>
    <row r="2884" spans="16:16" x14ac:dyDescent="0.2">
      <c r="P2884"/>
    </row>
    <row r="2885" spans="16:16" x14ac:dyDescent="0.2">
      <c r="P2885"/>
    </row>
    <row r="2886" spans="16:16" x14ac:dyDescent="0.2">
      <c r="P2886"/>
    </row>
    <row r="2887" spans="16:16" x14ac:dyDescent="0.2">
      <c r="P2887"/>
    </row>
    <row r="2888" spans="16:16" x14ac:dyDescent="0.2">
      <c r="P2888"/>
    </row>
    <row r="2889" spans="16:16" x14ac:dyDescent="0.2">
      <c r="P2889"/>
    </row>
    <row r="2890" spans="16:16" x14ac:dyDescent="0.2">
      <c r="P2890"/>
    </row>
    <row r="2891" spans="16:16" x14ac:dyDescent="0.2">
      <c r="P2891"/>
    </row>
    <row r="2892" spans="16:16" x14ac:dyDescent="0.2">
      <c r="P2892"/>
    </row>
    <row r="2893" spans="16:16" x14ac:dyDescent="0.2">
      <c r="P2893"/>
    </row>
    <row r="2894" spans="16:16" x14ac:dyDescent="0.2">
      <c r="P2894"/>
    </row>
    <row r="2895" spans="16:16" x14ac:dyDescent="0.2">
      <c r="P2895"/>
    </row>
    <row r="2896" spans="16:16" x14ac:dyDescent="0.2">
      <c r="P2896"/>
    </row>
    <row r="2897" spans="16:16" x14ac:dyDescent="0.2">
      <c r="P2897"/>
    </row>
    <row r="2898" spans="16:16" x14ac:dyDescent="0.2">
      <c r="P2898"/>
    </row>
    <row r="2899" spans="16:16" x14ac:dyDescent="0.2">
      <c r="P2899"/>
    </row>
    <row r="2900" spans="16:16" x14ac:dyDescent="0.2">
      <c r="P2900"/>
    </row>
    <row r="2901" spans="16:16" x14ac:dyDescent="0.2">
      <c r="P2901"/>
    </row>
    <row r="2902" spans="16:16" x14ac:dyDescent="0.2">
      <c r="P2902"/>
    </row>
    <row r="2903" spans="16:16" x14ac:dyDescent="0.2">
      <c r="P2903"/>
    </row>
    <row r="2904" spans="16:16" x14ac:dyDescent="0.2">
      <c r="P2904"/>
    </row>
    <row r="2905" spans="16:16" x14ac:dyDescent="0.2">
      <c r="P2905"/>
    </row>
    <row r="2906" spans="16:16" x14ac:dyDescent="0.2">
      <c r="P2906"/>
    </row>
    <row r="2907" spans="16:16" x14ac:dyDescent="0.2">
      <c r="P2907"/>
    </row>
    <row r="2908" spans="16:16" x14ac:dyDescent="0.2">
      <c r="P2908"/>
    </row>
    <row r="2909" spans="16:16" x14ac:dyDescent="0.2">
      <c r="P2909"/>
    </row>
    <row r="2910" spans="16:16" x14ac:dyDescent="0.2">
      <c r="P2910"/>
    </row>
    <row r="2911" spans="16:16" x14ac:dyDescent="0.2">
      <c r="P2911"/>
    </row>
    <row r="2912" spans="16:16" x14ac:dyDescent="0.2">
      <c r="P2912"/>
    </row>
    <row r="2913" spans="16:16" x14ac:dyDescent="0.2">
      <c r="P2913"/>
    </row>
    <row r="2914" spans="16:16" x14ac:dyDescent="0.2">
      <c r="P2914"/>
    </row>
    <row r="2915" spans="16:16" x14ac:dyDescent="0.2">
      <c r="P2915"/>
    </row>
    <row r="2916" spans="16:16" x14ac:dyDescent="0.2">
      <c r="P2916"/>
    </row>
    <row r="2917" spans="16:16" x14ac:dyDescent="0.2">
      <c r="P2917"/>
    </row>
    <row r="2918" spans="16:16" x14ac:dyDescent="0.2">
      <c r="P2918"/>
    </row>
    <row r="2919" spans="16:16" x14ac:dyDescent="0.2">
      <c r="P2919"/>
    </row>
    <row r="2920" spans="16:16" x14ac:dyDescent="0.2">
      <c r="P2920"/>
    </row>
    <row r="2921" spans="16:16" x14ac:dyDescent="0.2">
      <c r="P2921"/>
    </row>
    <row r="2922" spans="16:16" x14ac:dyDescent="0.2">
      <c r="P2922"/>
    </row>
    <row r="2923" spans="16:16" x14ac:dyDescent="0.2">
      <c r="P2923"/>
    </row>
    <row r="2924" spans="16:16" x14ac:dyDescent="0.2">
      <c r="P2924"/>
    </row>
    <row r="2925" spans="16:16" x14ac:dyDescent="0.2">
      <c r="P2925"/>
    </row>
    <row r="2926" spans="16:16" x14ac:dyDescent="0.2">
      <c r="P2926"/>
    </row>
    <row r="2927" spans="16:16" x14ac:dyDescent="0.2">
      <c r="P2927"/>
    </row>
    <row r="2928" spans="16:16" x14ac:dyDescent="0.2">
      <c r="P2928"/>
    </row>
    <row r="2929" spans="16:16" x14ac:dyDescent="0.2">
      <c r="P2929"/>
    </row>
    <row r="2930" spans="16:16" x14ac:dyDescent="0.2">
      <c r="P2930"/>
    </row>
    <row r="2931" spans="16:16" x14ac:dyDescent="0.2">
      <c r="P2931"/>
    </row>
    <row r="2932" spans="16:16" x14ac:dyDescent="0.2">
      <c r="P2932"/>
    </row>
    <row r="2933" spans="16:16" x14ac:dyDescent="0.2">
      <c r="P2933"/>
    </row>
    <row r="2934" spans="16:16" x14ac:dyDescent="0.2">
      <c r="P2934"/>
    </row>
    <row r="2935" spans="16:16" x14ac:dyDescent="0.2">
      <c r="P2935"/>
    </row>
    <row r="2936" spans="16:16" x14ac:dyDescent="0.2">
      <c r="P2936"/>
    </row>
    <row r="2937" spans="16:16" x14ac:dyDescent="0.2">
      <c r="P2937"/>
    </row>
    <row r="2938" spans="16:16" x14ac:dyDescent="0.2">
      <c r="P2938"/>
    </row>
    <row r="2939" spans="16:16" x14ac:dyDescent="0.2">
      <c r="P2939"/>
    </row>
    <row r="2940" spans="16:16" x14ac:dyDescent="0.2">
      <c r="P2940"/>
    </row>
    <row r="2941" spans="16:16" x14ac:dyDescent="0.2">
      <c r="P2941"/>
    </row>
    <row r="2942" spans="16:16" x14ac:dyDescent="0.2">
      <c r="P2942"/>
    </row>
    <row r="2943" spans="16:16" x14ac:dyDescent="0.2">
      <c r="P2943"/>
    </row>
    <row r="2944" spans="16:16" x14ac:dyDescent="0.2">
      <c r="P2944"/>
    </row>
    <row r="2945" spans="16:16" x14ac:dyDescent="0.2">
      <c r="P2945"/>
    </row>
    <row r="2946" spans="16:16" x14ac:dyDescent="0.2">
      <c r="P2946"/>
    </row>
    <row r="2947" spans="16:16" x14ac:dyDescent="0.2">
      <c r="P2947"/>
    </row>
    <row r="2948" spans="16:16" x14ac:dyDescent="0.2">
      <c r="P2948"/>
    </row>
    <row r="2949" spans="16:16" x14ac:dyDescent="0.2">
      <c r="P2949"/>
    </row>
    <row r="2950" spans="16:16" x14ac:dyDescent="0.2">
      <c r="P2950"/>
    </row>
    <row r="2951" spans="16:16" x14ac:dyDescent="0.2">
      <c r="P2951"/>
    </row>
    <row r="2952" spans="16:16" x14ac:dyDescent="0.2">
      <c r="P2952"/>
    </row>
    <row r="2953" spans="16:16" x14ac:dyDescent="0.2">
      <c r="P2953"/>
    </row>
    <row r="2954" spans="16:16" x14ac:dyDescent="0.2">
      <c r="P2954"/>
    </row>
    <row r="2955" spans="16:16" x14ac:dyDescent="0.2">
      <c r="P2955"/>
    </row>
    <row r="2956" spans="16:16" x14ac:dyDescent="0.2">
      <c r="P2956"/>
    </row>
    <row r="2957" spans="16:16" x14ac:dyDescent="0.2">
      <c r="P2957"/>
    </row>
    <row r="2958" spans="16:16" x14ac:dyDescent="0.2">
      <c r="P2958"/>
    </row>
    <row r="2959" spans="16:16" x14ac:dyDescent="0.2">
      <c r="P2959"/>
    </row>
    <row r="2960" spans="16:16" x14ac:dyDescent="0.2">
      <c r="P2960"/>
    </row>
    <row r="2961" spans="16:16" x14ac:dyDescent="0.2">
      <c r="P2961"/>
    </row>
    <row r="2962" spans="16:16" x14ac:dyDescent="0.2">
      <c r="P2962"/>
    </row>
    <row r="2963" spans="16:16" x14ac:dyDescent="0.2">
      <c r="P2963"/>
    </row>
    <row r="2964" spans="16:16" x14ac:dyDescent="0.2">
      <c r="P2964"/>
    </row>
    <row r="2965" spans="16:16" x14ac:dyDescent="0.2">
      <c r="P2965"/>
    </row>
    <row r="2966" spans="16:16" x14ac:dyDescent="0.2">
      <c r="P2966"/>
    </row>
    <row r="2967" spans="16:16" x14ac:dyDescent="0.2">
      <c r="P2967"/>
    </row>
    <row r="2968" spans="16:16" x14ac:dyDescent="0.2">
      <c r="P2968"/>
    </row>
    <row r="2969" spans="16:16" x14ac:dyDescent="0.2">
      <c r="P2969"/>
    </row>
    <row r="2970" spans="16:16" x14ac:dyDescent="0.2">
      <c r="P2970"/>
    </row>
    <row r="2971" spans="16:16" x14ac:dyDescent="0.2">
      <c r="P2971"/>
    </row>
    <row r="2972" spans="16:16" x14ac:dyDescent="0.2">
      <c r="P2972"/>
    </row>
    <row r="2973" spans="16:16" x14ac:dyDescent="0.2">
      <c r="P2973"/>
    </row>
    <row r="2974" spans="16:16" x14ac:dyDescent="0.2">
      <c r="P2974"/>
    </row>
    <row r="2975" spans="16:16" x14ac:dyDescent="0.2">
      <c r="P2975"/>
    </row>
    <row r="2976" spans="16:16" x14ac:dyDescent="0.2">
      <c r="P2976"/>
    </row>
    <row r="2977" spans="16:16" x14ac:dyDescent="0.2">
      <c r="P2977"/>
    </row>
    <row r="2978" spans="16:16" x14ac:dyDescent="0.2">
      <c r="P2978"/>
    </row>
    <row r="2979" spans="16:16" x14ac:dyDescent="0.2">
      <c r="P2979"/>
    </row>
    <row r="2980" spans="16:16" x14ac:dyDescent="0.2">
      <c r="P2980"/>
    </row>
    <row r="2981" spans="16:16" x14ac:dyDescent="0.2">
      <c r="P2981"/>
    </row>
    <row r="2982" spans="16:16" x14ac:dyDescent="0.2">
      <c r="P2982"/>
    </row>
    <row r="2983" spans="16:16" x14ac:dyDescent="0.2">
      <c r="P2983"/>
    </row>
    <row r="2984" spans="16:16" x14ac:dyDescent="0.2">
      <c r="P2984"/>
    </row>
    <row r="2985" spans="16:16" x14ac:dyDescent="0.2">
      <c r="P2985"/>
    </row>
    <row r="2986" spans="16:16" x14ac:dyDescent="0.2">
      <c r="P2986"/>
    </row>
    <row r="2987" spans="16:16" x14ac:dyDescent="0.2">
      <c r="P2987"/>
    </row>
    <row r="2988" spans="16:16" x14ac:dyDescent="0.2">
      <c r="P2988"/>
    </row>
    <row r="2989" spans="16:16" x14ac:dyDescent="0.2">
      <c r="P2989"/>
    </row>
    <row r="2990" spans="16:16" x14ac:dyDescent="0.2">
      <c r="P2990"/>
    </row>
    <row r="2991" spans="16:16" x14ac:dyDescent="0.2">
      <c r="P2991"/>
    </row>
    <row r="2992" spans="16:16" x14ac:dyDescent="0.2">
      <c r="P2992"/>
    </row>
    <row r="2993" spans="16:16" x14ac:dyDescent="0.2">
      <c r="P2993"/>
    </row>
    <row r="2994" spans="16:16" x14ac:dyDescent="0.2">
      <c r="P2994"/>
    </row>
    <row r="2995" spans="16:16" x14ac:dyDescent="0.2">
      <c r="P2995"/>
    </row>
    <row r="2996" spans="16:16" x14ac:dyDescent="0.2">
      <c r="P2996"/>
    </row>
    <row r="2997" spans="16:16" x14ac:dyDescent="0.2">
      <c r="P2997"/>
    </row>
    <row r="2998" spans="16:16" x14ac:dyDescent="0.2">
      <c r="P2998"/>
    </row>
    <row r="2999" spans="16:16" x14ac:dyDescent="0.2">
      <c r="P2999"/>
    </row>
    <row r="3000" spans="16:16" x14ac:dyDescent="0.2">
      <c r="P3000"/>
    </row>
    <row r="3001" spans="16:16" x14ac:dyDescent="0.2">
      <c r="P3001"/>
    </row>
    <row r="3002" spans="16:16" x14ac:dyDescent="0.2">
      <c r="P3002"/>
    </row>
    <row r="3003" spans="16:16" x14ac:dyDescent="0.2">
      <c r="P3003"/>
    </row>
    <row r="3004" spans="16:16" x14ac:dyDescent="0.2">
      <c r="P3004"/>
    </row>
    <row r="3005" spans="16:16" x14ac:dyDescent="0.2">
      <c r="P3005"/>
    </row>
    <row r="3006" spans="16:16" x14ac:dyDescent="0.2">
      <c r="P3006"/>
    </row>
    <row r="3007" spans="16:16" x14ac:dyDescent="0.2">
      <c r="P3007"/>
    </row>
    <row r="3008" spans="16:16" x14ac:dyDescent="0.2">
      <c r="P3008"/>
    </row>
    <row r="3009" spans="16:16" x14ac:dyDescent="0.2">
      <c r="P3009"/>
    </row>
    <row r="3010" spans="16:16" x14ac:dyDescent="0.2">
      <c r="P3010"/>
    </row>
    <row r="3011" spans="16:16" x14ac:dyDescent="0.2">
      <c r="P3011"/>
    </row>
    <row r="3012" spans="16:16" x14ac:dyDescent="0.2">
      <c r="P3012"/>
    </row>
    <row r="3013" spans="16:16" x14ac:dyDescent="0.2">
      <c r="P3013"/>
    </row>
    <row r="3014" spans="16:16" x14ac:dyDescent="0.2">
      <c r="P3014"/>
    </row>
    <row r="3015" spans="16:16" x14ac:dyDescent="0.2">
      <c r="P3015"/>
    </row>
    <row r="3016" spans="16:16" x14ac:dyDescent="0.2">
      <c r="P3016"/>
    </row>
    <row r="3017" spans="16:16" x14ac:dyDescent="0.2">
      <c r="P3017"/>
    </row>
    <row r="3018" spans="16:16" x14ac:dyDescent="0.2">
      <c r="P3018"/>
    </row>
    <row r="3019" spans="16:16" x14ac:dyDescent="0.2">
      <c r="P3019"/>
    </row>
    <row r="3020" spans="16:16" x14ac:dyDescent="0.2">
      <c r="P3020"/>
    </row>
    <row r="3021" spans="16:16" x14ac:dyDescent="0.2">
      <c r="P3021"/>
    </row>
    <row r="3022" spans="16:16" x14ac:dyDescent="0.2">
      <c r="P3022"/>
    </row>
    <row r="3023" spans="16:16" x14ac:dyDescent="0.2">
      <c r="P3023"/>
    </row>
    <row r="3024" spans="16:16" x14ac:dyDescent="0.2">
      <c r="P3024"/>
    </row>
    <row r="3025" spans="16:16" x14ac:dyDescent="0.2">
      <c r="P3025"/>
    </row>
    <row r="3026" spans="16:16" x14ac:dyDescent="0.2">
      <c r="P3026"/>
    </row>
    <row r="3027" spans="16:16" x14ac:dyDescent="0.2">
      <c r="P3027"/>
    </row>
    <row r="3028" spans="16:16" x14ac:dyDescent="0.2">
      <c r="P3028"/>
    </row>
    <row r="3029" spans="16:16" x14ac:dyDescent="0.2">
      <c r="P3029"/>
    </row>
    <row r="3030" spans="16:16" x14ac:dyDescent="0.2">
      <c r="P3030"/>
    </row>
    <row r="3031" spans="16:16" x14ac:dyDescent="0.2">
      <c r="P3031"/>
    </row>
    <row r="3032" spans="16:16" x14ac:dyDescent="0.2">
      <c r="P3032"/>
    </row>
    <row r="3033" spans="16:16" x14ac:dyDescent="0.2">
      <c r="P3033"/>
    </row>
    <row r="3034" spans="16:16" x14ac:dyDescent="0.2">
      <c r="P3034"/>
    </row>
    <row r="3035" spans="16:16" x14ac:dyDescent="0.2">
      <c r="P3035"/>
    </row>
    <row r="3036" spans="16:16" x14ac:dyDescent="0.2">
      <c r="P3036"/>
    </row>
    <row r="3037" spans="16:16" x14ac:dyDescent="0.2">
      <c r="P3037"/>
    </row>
    <row r="3038" spans="16:16" x14ac:dyDescent="0.2">
      <c r="P3038"/>
    </row>
    <row r="3039" spans="16:16" x14ac:dyDescent="0.2">
      <c r="P3039"/>
    </row>
    <row r="3040" spans="16:16" x14ac:dyDescent="0.2">
      <c r="P3040"/>
    </row>
    <row r="3041" spans="16:16" x14ac:dyDescent="0.2">
      <c r="P3041"/>
    </row>
    <row r="3042" spans="16:16" x14ac:dyDescent="0.2">
      <c r="P3042"/>
    </row>
    <row r="3043" spans="16:16" x14ac:dyDescent="0.2">
      <c r="P3043"/>
    </row>
    <row r="3044" spans="16:16" x14ac:dyDescent="0.2">
      <c r="P3044"/>
    </row>
    <row r="3045" spans="16:16" x14ac:dyDescent="0.2">
      <c r="P3045"/>
    </row>
    <row r="3046" spans="16:16" x14ac:dyDescent="0.2">
      <c r="P3046"/>
    </row>
    <row r="3047" spans="16:16" x14ac:dyDescent="0.2">
      <c r="P3047"/>
    </row>
    <row r="3048" spans="16:16" x14ac:dyDescent="0.2">
      <c r="P3048"/>
    </row>
    <row r="3049" spans="16:16" x14ac:dyDescent="0.2">
      <c r="P3049"/>
    </row>
    <row r="3050" spans="16:16" x14ac:dyDescent="0.2">
      <c r="P3050"/>
    </row>
    <row r="3051" spans="16:16" x14ac:dyDescent="0.2">
      <c r="P3051"/>
    </row>
    <row r="3052" spans="16:16" x14ac:dyDescent="0.2">
      <c r="P3052"/>
    </row>
    <row r="3053" spans="16:16" x14ac:dyDescent="0.2">
      <c r="P3053"/>
    </row>
    <row r="3054" spans="16:16" x14ac:dyDescent="0.2">
      <c r="P3054"/>
    </row>
    <row r="3055" spans="16:16" x14ac:dyDescent="0.2">
      <c r="P3055"/>
    </row>
    <row r="3056" spans="16:16" x14ac:dyDescent="0.2">
      <c r="P3056"/>
    </row>
    <row r="3057" spans="16:16" x14ac:dyDescent="0.2">
      <c r="P3057"/>
    </row>
    <row r="3058" spans="16:16" x14ac:dyDescent="0.2">
      <c r="P3058"/>
    </row>
    <row r="3059" spans="16:16" x14ac:dyDescent="0.2">
      <c r="P3059"/>
    </row>
    <row r="3060" spans="16:16" x14ac:dyDescent="0.2">
      <c r="P3060"/>
    </row>
    <row r="3061" spans="16:16" x14ac:dyDescent="0.2">
      <c r="P3061"/>
    </row>
    <row r="3062" spans="16:16" x14ac:dyDescent="0.2">
      <c r="P3062"/>
    </row>
    <row r="3063" spans="16:16" x14ac:dyDescent="0.2">
      <c r="P3063"/>
    </row>
    <row r="3064" spans="16:16" x14ac:dyDescent="0.2">
      <c r="P3064"/>
    </row>
    <row r="3065" spans="16:16" x14ac:dyDescent="0.2">
      <c r="P3065"/>
    </row>
    <row r="3066" spans="16:16" x14ac:dyDescent="0.2">
      <c r="P3066"/>
    </row>
    <row r="3067" spans="16:16" x14ac:dyDescent="0.2">
      <c r="P3067"/>
    </row>
    <row r="3068" spans="16:16" x14ac:dyDescent="0.2">
      <c r="P3068"/>
    </row>
    <row r="3069" spans="16:16" x14ac:dyDescent="0.2">
      <c r="P3069"/>
    </row>
    <row r="3070" spans="16:16" x14ac:dyDescent="0.2">
      <c r="P3070"/>
    </row>
    <row r="3071" spans="16:16" x14ac:dyDescent="0.2">
      <c r="P3071"/>
    </row>
    <row r="3072" spans="16:16" x14ac:dyDescent="0.2">
      <c r="P3072"/>
    </row>
    <row r="3073" spans="16:16" x14ac:dyDescent="0.2">
      <c r="P3073"/>
    </row>
    <row r="3074" spans="16:16" x14ac:dyDescent="0.2">
      <c r="P3074"/>
    </row>
    <row r="3075" spans="16:16" x14ac:dyDescent="0.2">
      <c r="P3075"/>
    </row>
    <row r="3076" spans="16:16" x14ac:dyDescent="0.2">
      <c r="P3076"/>
    </row>
    <row r="3077" spans="16:16" x14ac:dyDescent="0.2">
      <c r="P3077"/>
    </row>
    <row r="3078" spans="16:16" x14ac:dyDescent="0.2">
      <c r="P3078"/>
    </row>
    <row r="3079" spans="16:16" x14ac:dyDescent="0.2">
      <c r="P3079"/>
    </row>
    <row r="3080" spans="16:16" x14ac:dyDescent="0.2">
      <c r="P3080"/>
    </row>
    <row r="3081" spans="16:16" x14ac:dyDescent="0.2">
      <c r="P3081"/>
    </row>
    <row r="3082" spans="16:16" x14ac:dyDescent="0.2">
      <c r="P3082"/>
    </row>
    <row r="3083" spans="16:16" x14ac:dyDescent="0.2">
      <c r="P3083"/>
    </row>
    <row r="3084" spans="16:16" x14ac:dyDescent="0.2">
      <c r="P3084"/>
    </row>
    <row r="3085" spans="16:16" x14ac:dyDescent="0.2">
      <c r="P3085"/>
    </row>
    <row r="3086" spans="16:16" x14ac:dyDescent="0.2">
      <c r="P3086"/>
    </row>
    <row r="3087" spans="16:16" x14ac:dyDescent="0.2">
      <c r="P3087"/>
    </row>
    <row r="3088" spans="16:16" x14ac:dyDescent="0.2">
      <c r="P3088"/>
    </row>
    <row r="3089" spans="16:16" x14ac:dyDescent="0.2">
      <c r="P3089"/>
    </row>
    <row r="3090" spans="16:16" x14ac:dyDescent="0.2">
      <c r="P3090"/>
    </row>
    <row r="3091" spans="16:16" x14ac:dyDescent="0.2">
      <c r="P3091"/>
    </row>
    <row r="3092" spans="16:16" x14ac:dyDescent="0.2">
      <c r="P3092"/>
    </row>
    <row r="3093" spans="16:16" x14ac:dyDescent="0.2">
      <c r="P3093"/>
    </row>
    <row r="3094" spans="16:16" x14ac:dyDescent="0.2">
      <c r="P3094"/>
    </row>
    <row r="3095" spans="16:16" x14ac:dyDescent="0.2">
      <c r="P3095"/>
    </row>
    <row r="3096" spans="16:16" x14ac:dyDescent="0.2">
      <c r="P3096"/>
    </row>
    <row r="3097" spans="16:16" x14ac:dyDescent="0.2">
      <c r="P3097"/>
    </row>
    <row r="3098" spans="16:16" x14ac:dyDescent="0.2">
      <c r="P3098"/>
    </row>
    <row r="3099" spans="16:16" x14ac:dyDescent="0.2">
      <c r="P3099"/>
    </row>
    <row r="3100" spans="16:16" x14ac:dyDescent="0.2">
      <c r="P3100"/>
    </row>
    <row r="3101" spans="16:16" x14ac:dyDescent="0.2">
      <c r="P3101"/>
    </row>
    <row r="3102" spans="16:16" x14ac:dyDescent="0.2">
      <c r="P3102"/>
    </row>
    <row r="3103" spans="16:16" x14ac:dyDescent="0.2">
      <c r="P3103"/>
    </row>
    <row r="3104" spans="16:16" x14ac:dyDescent="0.2">
      <c r="P3104"/>
    </row>
    <row r="3105" spans="16:16" x14ac:dyDescent="0.2">
      <c r="P3105"/>
    </row>
    <row r="3106" spans="16:16" x14ac:dyDescent="0.2">
      <c r="P3106"/>
    </row>
    <row r="3107" spans="16:16" x14ac:dyDescent="0.2">
      <c r="P3107"/>
    </row>
    <row r="3108" spans="16:16" x14ac:dyDescent="0.2">
      <c r="P3108"/>
    </row>
    <row r="3109" spans="16:16" x14ac:dyDescent="0.2">
      <c r="P3109"/>
    </row>
    <row r="3110" spans="16:16" x14ac:dyDescent="0.2">
      <c r="P3110"/>
    </row>
    <row r="3111" spans="16:16" x14ac:dyDescent="0.2">
      <c r="P3111"/>
    </row>
    <row r="3112" spans="16:16" x14ac:dyDescent="0.2">
      <c r="P3112"/>
    </row>
    <row r="3113" spans="16:16" x14ac:dyDescent="0.2">
      <c r="P3113"/>
    </row>
    <row r="3114" spans="16:16" x14ac:dyDescent="0.2">
      <c r="P3114"/>
    </row>
    <row r="3115" spans="16:16" x14ac:dyDescent="0.2">
      <c r="P3115"/>
    </row>
    <row r="3116" spans="16:16" x14ac:dyDescent="0.2">
      <c r="P3116"/>
    </row>
    <row r="3117" spans="16:16" x14ac:dyDescent="0.2">
      <c r="P3117"/>
    </row>
    <row r="3118" spans="16:16" x14ac:dyDescent="0.2">
      <c r="P3118"/>
    </row>
    <row r="3119" spans="16:16" x14ac:dyDescent="0.2">
      <c r="P3119"/>
    </row>
    <row r="3120" spans="16:16" x14ac:dyDescent="0.2">
      <c r="P3120"/>
    </row>
    <row r="3121" spans="16:16" x14ac:dyDescent="0.2">
      <c r="P3121"/>
    </row>
    <row r="3122" spans="16:16" x14ac:dyDescent="0.2">
      <c r="P3122"/>
    </row>
    <row r="3123" spans="16:16" x14ac:dyDescent="0.2">
      <c r="P3123"/>
    </row>
    <row r="3124" spans="16:16" x14ac:dyDescent="0.2">
      <c r="P3124"/>
    </row>
    <row r="3125" spans="16:16" x14ac:dyDescent="0.2">
      <c r="P3125"/>
    </row>
    <row r="3126" spans="16:16" x14ac:dyDescent="0.2">
      <c r="P3126"/>
    </row>
    <row r="3127" spans="16:16" x14ac:dyDescent="0.2">
      <c r="P3127"/>
    </row>
    <row r="3128" spans="16:16" x14ac:dyDescent="0.2">
      <c r="P3128"/>
    </row>
    <row r="3129" spans="16:16" x14ac:dyDescent="0.2">
      <c r="P3129"/>
    </row>
    <row r="3130" spans="16:16" x14ac:dyDescent="0.2">
      <c r="P3130"/>
    </row>
    <row r="3131" spans="16:16" x14ac:dyDescent="0.2">
      <c r="P3131"/>
    </row>
    <row r="3132" spans="16:16" x14ac:dyDescent="0.2">
      <c r="P3132"/>
    </row>
    <row r="3133" spans="16:16" x14ac:dyDescent="0.2">
      <c r="P3133"/>
    </row>
    <row r="3134" spans="16:16" x14ac:dyDescent="0.2">
      <c r="P3134"/>
    </row>
    <row r="3135" spans="16:16" x14ac:dyDescent="0.2">
      <c r="P3135"/>
    </row>
    <row r="3136" spans="16:16" x14ac:dyDescent="0.2">
      <c r="P3136"/>
    </row>
    <row r="3137" spans="16:16" x14ac:dyDescent="0.2">
      <c r="P3137"/>
    </row>
    <row r="3138" spans="16:16" x14ac:dyDescent="0.2">
      <c r="P3138"/>
    </row>
    <row r="3139" spans="16:16" x14ac:dyDescent="0.2">
      <c r="P3139"/>
    </row>
    <row r="3140" spans="16:16" x14ac:dyDescent="0.2">
      <c r="P3140"/>
    </row>
    <row r="3141" spans="16:16" x14ac:dyDescent="0.2">
      <c r="P3141"/>
    </row>
    <row r="3142" spans="16:16" x14ac:dyDescent="0.2">
      <c r="P3142"/>
    </row>
    <row r="3143" spans="16:16" x14ac:dyDescent="0.2">
      <c r="P3143"/>
    </row>
    <row r="3144" spans="16:16" x14ac:dyDescent="0.2">
      <c r="P3144"/>
    </row>
    <row r="3145" spans="16:16" x14ac:dyDescent="0.2">
      <c r="P3145"/>
    </row>
    <row r="3146" spans="16:16" x14ac:dyDescent="0.2">
      <c r="P3146"/>
    </row>
    <row r="3147" spans="16:16" x14ac:dyDescent="0.2">
      <c r="P3147"/>
    </row>
    <row r="3148" spans="16:16" x14ac:dyDescent="0.2">
      <c r="P3148"/>
    </row>
    <row r="3149" spans="16:16" x14ac:dyDescent="0.2">
      <c r="P3149"/>
    </row>
    <row r="3150" spans="16:16" x14ac:dyDescent="0.2">
      <c r="P3150"/>
    </row>
    <row r="3151" spans="16:16" x14ac:dyDescent="0.2">
      <c r="P3151"/>
    </row>
    <row r="3152" spans="16:16" x14ac:dyDescent="0.2">
      <c r="P3152"/>
    </row>
    <row r="3153" spans="16:16" x14ac:dyDescent="0.2">
      <c r="P3153"/>
    </row>
    <row r="3154" spans="16:16" x14ac:dyDescent="0.2">
      <c r="P3154"/>
    </row>
    <row r="3155" spans="16:16" x14ac:dyDescent="0.2">
      <c r="P3155"/>
    </row>
    <row r="3156" spans="16:16" x14ac:dyDescent="0.2">
      <c r="P3156"/>
    </row>
    <row r="3157" spans="16:16" x14ac:dyDescent="0.2">
      <c r="P3157"/>
    </row>
    <row r="3158" spans="16:16" x14ac:dyDescent="0.2">
      <c r="P3158"/>
    </row>
    <row r="3159" spans="16:16" x14ac:dyDescent="0.2">
      <c r="P3159"/>
    </row>
    <row r="3160" spans="16:16" x14ac:dyDescent="0.2">
      <c r="P3160"/>
    </row>
    <row r="3161" spans="16:16" x14ac:dyDescent="0.2">
      <c r="P3161"/>
    </row>
    <row r="3162" spans="16:16" x14ac:dyDescent="0.2">
      <c r="P3162"/>
    </row>
    <row r="3163" spans="16:16" x14ac:dyDescent="0.2">
      <c r="P3163"/>
    </row>
    <row r="3164" spans="16:16" x14ac:dyDescent="0.2">
      <c r="P3164"/>
    </row>
    <row r="3165" spans="16:16" x14ac:dyDescent="0.2">
      <c r="P3165"/>
    </row>
    <row r="3166" spans="16:16" x14ac:dyDescent="0.2">
      <c r="P3166"/>
    </row>
    <row r="3167" spans="16:16" x14ac:dyDescent="0.2">
      <c r="P3167"/>
    </row>
    <row r="3168" spans="16:16" x14ac:dyDescent="0.2">
      <c r="P3168"/>
    </row>
    <row r="3169" spans="16:16" x14ac:dyDescent="0.2">
      <c r="P3169"/>
    </row>
    <row r="3170" spans="16:16" x14ac:dyDescent="0.2">
      <c r="P3170"/>
    </row>
    <row r="3171" spans="16:16" x14ac:dyDescent="0.2">
      <c r="P3171"/>
    </row>
    <row r="3172" spans="16:16" x14ac:dyDescent="0.2">
      <c r="P3172"/>
    </row>
    <row r="3173" spans="16:16" x14ac:dyDescent="0.2">
      <c r="P3173"/>
    </row>
    <row r="3174" spans="16:16" x14ac:dyDescent="0.2">
      <c r="P3174"/>
    </row>
    <row r="3175" spans="16:16" x14ac:dyDescent="0.2">
      <c r="P3175"/>
    </row>
    <row r="3176" spans="16:16" x14ac:dyDescent="0.2">
      <c r="P3176"/>
    </row>
    <row r="3177" spans="16:16" x14ac:dyDescent="0.2">
      <c r="P3177"/>
    </row>
    <row r="3178" spans="16:16" x14ac:dyDescent="0.2">
      <c r="P3178"/>
    </row>
    <row r="3179" spans="16:16" x14ac:dyDescent="0.2">
      <c r="P3179"/>
    </row>
    <row r="3180" spans="16:16" x14ac:dyDescent="0.2">
      <c r="P3180"/>
    </row>
    <row r="3181" spans="16:16" x14ac:dyDescent="0.2">
      <c r="P3181"/>
    </row>
    <row r="3182" spans="16:16" x14ac:dyDescent="0.2">
      <c r="P3182"/>
    </row>
    <row r="3183" spans="16:16" x14ac:dyDescent="0.2">
      <c r="P3183"/>
    </row>
    <row r="3184" spans="16:16" x14ac:dyDescent="0.2">
      <c r="P3184"/>
    </row>
    <row r="3185" spans="16:16" x14ac:dyDescent="0.2">
      <c r="P3185"/>
    </row>
    <row r="3186" spans="16:16" x14ac:dyDescent="0.2">
      <c r="P3186"/>
    </row>
    <row r="3187" spans="16:16" x14ac:dyDescent="0.2">
      <c r="P3187"/>
    </row>
    <row r="3188" spans="16:16" x14ac:dyDescent="0.2">
      <c r="P3188"/>
    </row>
    <row r="3189" spans="16:16" x14ac:dyDescent="0.2">
      <c r="P3189"/>
    </row>
    <row r="3190" spans="16:16" x14ac:dyDescent="0.2">
      <c r="P3190"/>
    </row>
    <row r="3191" spans="16:16" x14ac:dyDescent="0.2">
      <c r="P3191"/>
    </row>
    <row r="3192" spans="16:16" x14ac:dyDescent="0.2">
      <c r="P3192"/>
    </row>
    <row r="3193" spans="16:16" x14ac:dyDescent="0.2">
      <c r="P3193"/>
    </row>
    <row r="3194" spans="16:16" x14ac:dyDescent="0.2">
      <c r="P3194"/>
    </row>
    <row r="3195" spans="16:16" x14ac:dyDescent="0.2">
      <c r="P3195"/>
    </row>
    <row r="3196" spans="16:16" x14ac:dyDescent="0.2">
      <c r="P3196"/>
    </row>
    <row r="3197" spans="16:16" x14ac:dyDescent="0.2">
      <c r="P3197"/>
    </row>
    <row r="3198" spans="16:16" x14ac:dyDescent="0.2">
      <c r="P3198"/>
    </row>
    <row r="3199" spans="16:16" x14ac:dyDescent="0.2">
      <c r="P3199"/>
    </row>
    <row r="3200" spans="16:16" x14ac:dyDescent="0.2">
      <c r="P3200"/>
    </row>
    <row r="3201" spans="16:16" x14ac:dyDescent="0.2">
      <c r="P3201"/>
    </row>
    <row r="3202" spans="16:16" x14ac:dyDescent="0.2">
      <c r="P3202"/>
    </row>
    <row r="3203" spans="16:16" x14ac:dyDescent="0.2">
      <c r="P3203"/>
    </row>
    <row r="3204" spans="16:16" x14ac:dyDescent="0.2">
      <c r="P3204"/>
    </row>
    <row r="3205" spans="16:16" x14ac:dyDescent="0.2">
      <c r="P3205"/>
    </row>
    <row r="3206" spans="16:16" x14ac:dyDescent="0.2">
      <c r="P3206"/>
    </row>
    <row r="3207" spans="16:16" x14ac:dyDescent="0.2">
      <c r="P3207"/>
    </row>
    <row r="3208" spans="16:16" x14ac:dyDescent="0.2">
      <c r="P3208"/>
    </row>
    <row r="3209" spans="16:16" x14ac:dyDescent="0.2">
      <c r="P3209"/>
    </row>
    <row r="3210" spans="16:16" x14ac:dyDescent="0.2">
      <c r="P3210"/>
    </row>
    <row r="3211" spans="16:16" x14ac:dyDescent="0.2">
      <c r="P3211"/>
    </row>
    <row r="3212" spans="16:16" x14ac:dyDescent="0.2">
      <c r="P3212"/>
    </row>
    <row r="3213" spans="16:16" x14ac:dyDescent="0.2">
      <c r="P3213"/>
    </row>
    <row r="3214" spans="16:16" x14ac:dyDescent="0.2">
      <c r="P3214"/>
    </row>
    <row r="3215" spans="16:16" x14ac:dyDescent="0.2">
      <c r="P3215"/>
    </row>
    <row r="3216" spans="16:16" x14ac:dyDescent="0.2">
      <c r="P3216"/>
    </row>
    <row r="3217" spans="16:16" x14ac:dyDescent="0.2">
      <c r="P3217"/>
    </row>
    <row r="3218" spans="16:16" x14ac:dyDescent="0.2">
      <c r="P3218"/>
    </row>
    <row r="3219" spans="16:16" x14ac:dyDescent="0.2">
      <c r="P3219"/>
    </row>
    <row r="3220" spans="16:16" x14ac:dyDescent="0.2">
      <c r="P3220"/>
    </row>
    <row r="3221" spans="16:16" x14ac:dyDescent="0.2">
      <c r="P3221"/>
    </row>
    <row r="3222" spans="16:16" x14ac:dyDescent="0.2">
      <c r="P3222"/>
    </row>
    <row r="3223" spans="16:16" x14ac:dyDescent="0.2">
      <c r="P3223"/>
    </row>
    <row r="3224" spans="16:16" x14ac:dyDescent="0.2">
      <c r="P3224"/>
    </row>
    <row r="3225" spans="16:16" x14ac:dyDescent="0.2">
      <c r="P3225"/>
    </row>
    <row r="3226" spans="16:16" x14ac:dyDescent="0.2">
      <c r="P3226"/>
    </row>
    <row r="3227" spans="16:16" x14ac:dyDescent="0.2">
      <c r="P3227"/>
    </row>
    <row r="3228" spans="16:16" x14ac:dyDescent="0.2">
      <c r="P3228"/>
    </row>
    <row r="3229" spans="16:16" x14ac:dyDescent="0.2">
      <c r="P3229"/>
    </row>
    <row r="3230" spans="16:16" x14ac:dyDescent="0.2">
      <c r="P3230"/>
    </row>
    <row r="3231" spans="16:16" x14ac:dyDescent="0.2">
      <c r="P3231"/>
    </row>
    <row r="3232" spans="16:16" x14ac:dyDescent="0.2">
      <c r="P3232"/>
    </row>
    <row r="3233" spans="16:16" x14ac:dyDescent="0.2">
      <c r="P3233"/>
    </row>
    <row r="3234" spans="16:16" x14ac:dyDescent="0.2">
      <c r="P3234"/>
    </row>
    <row r="3235" spans="16:16" x14ac:dyDescent="0.2">
      <c r="P3235"/>
    </row>
    <row r="3236" spans="16:16" x14ac:dyDescent="0.2">
      <c r="P3236"/>
    </row>
    <row r="3237" spans="16:16" x14ac:dyDescent="0.2">
      <c r="P3237"/>
    </row>
    <row r="3238" spans="16:16" x14ac:dyDescent="0.2">
      <c r="P3238"/>
    </row>
    <row r="3239" spans="16:16" x14ac:dyDescent="0.2">
      <c r="P3239"/>
    </row>
    <row r="3240" spans="16:16" x14ac:dyDescent="0.2">
      <c r="P3240"/>
    </row>
    <row r="3241" spans="16:16" x14ac:dyDescent="0.2">
      <c r="P3241"/>
    </row>
    <row r="3242" spans="16:16" x14ac:dyDescent="0.2">
      <c r="P3242"/>
    </row>
    <row r="3243" spans="16:16" x14ac:dyDescent="0.2">
      <c r="P3243"/>
    </row>
    <row r="3244" spans="16:16" x14ac:dyDescent="0.2">
      <c r="P3244"/>
    </row>
    <row r="3245" spans="16:16" x14ac:dyDescent="0.2">
      <c r="P3245"/>
    </row>
    <row r="3246" spans="16:16" x14ac:dyDescent="0.2">
      <c r="P3246"/>
    </row>
    <row r="3247" spans="16:16" x14ac:dyDescent="0.2">
      <c r="P3247"/>
    </row>
    <row r="3248" spans="16:16" x14ac:dyDescent="0.2">
      <c r="P3248"/>
    </row>
    <row r="3249" spans="16:16" x14ac:dyDescent="0.2">
      <c r="P3249"/>
    </row>
    <row r="3250" spans="16:16" x14ac:dyDescent="0.2">
      <c r="P3250"/>
    </row>
    <row r="3251" spans="16:16" x14ac:dyDescent="0.2">
      <c r="P3251"/>
    </row>
    <row r="3252" spans="16:16" x14ac:dyDescent="0.2">
      <c r="P3252"/>
    </row>
    <row r="3253" spans="16:16" x14ac:dyDescent="0.2">
      <c r="P3253"/>
    </row>
    <row r="3254" spans="16:16" x14ac:dyDescent="0.2">
      <c r="P3254"/>
    </row>
    <row r="3255" spans="16:16" x14ac:dyDescent="0.2">
      <c r="P3255"/>
    </row>
    <row r="3256" spans="16:16" x14ac:dyDescent="0.2">
      <c r="P3256"/>
    </row>
    <row r="3257" spans="16:16" x14ac:dyDescent="0.2">
      <c r="P3257"/>
    </row>
    <row r="3258" spans="16:16" x14ac:dyDescent="0.2">
      <c r="P3258"/>
    </row>
    <row r="3259" spans="16:16" x14ac:dyDescent="0.2">
      <c r="P3259"/>
    </row>
    <row r="3260" spans="16:16" x14ac:dyDescent="0.2">
      <c r="P3260"/>
    </row>
    <row r="3261" spans="16:16" x14ac:dyDescent="0.2">
      <c r="P3261"/>
    </row>
    <row r="3262" spans="16:16" x14ac:dyDescent="0.2">
      <c r="P3262"/>
    </row>
    <row r="3263" spans="16:16" x14ac:dyDescent="0.2">
      <c r="P3263"/>
    </row>
    <row r="3264" spans="16:16" x14ac:dyDescent="0.2">
      <c r="P3264"/>
    </row>
    <row r="3265" spans="16:16" x14ac:dyDescent="0.2">
      <c r="P3265"/>
    </row>
    <row r="3266" spans="16:16" x14ac:dyDescent="0.2">
      <c r="P3266"/>
    </row>
    <row r="3267" spans="16:16" x14ac:dyDescent="0.2">
      <c r="P3267"/>
    </row>
    <row r="3268" spans="16:16" x14ac:dyDescent="0.2">
      <c r="P3268"/>
    </row>
    <row r="3269" spans="16:16" x14ac:dyDescent="0.2">
      <c r="P3269"/>
    </row>
    <row r="3270" spans="16:16" x14ac:dyDescent="0.2">
      <c r="P3270"/>
    </row>
    <row r="3271" spans="16:16" x14ac:dyDescent="0.2">
      <c r="P3271"/>
    </row>
    <row r="3272" spans="16:16" x14ac:dyDescent="0.2">
      <c r="P3272"/>
    </row>
    <row r="3273" spans="16:16" x14ac:dyDescent="0.2">
      <c r="P3273"/>
    </row>
    <row r="3274" spans="16:16" x14ac:dyDescent="0.2">
      <c r="P3274"/>
    </row>
    <row r="3275" spans="16:16" x14ac:dyDescent="0.2">
      <c r="P3275"/>
    </row>
    <row r="3276" spans="16:16" x14ac:dyDescent="0.2">
      <c r="P3276"/>
    </row>
    <row r="3277" spans="16:16" x14ac:dyDescent="0.2">
      <c r="P3277"/>
    </row>
    <row r="3278" spans="16:16" x14ac:dyDescent="0.2">
      <c r="P3278"/>
    </row>
    <row r="3279" spans="16:16" x14ac:dyDescent="0.2">
      <c r="P3279"/>
    </row>
    <row r="3280" spans="16:16" x14ac:dyDescent="0.2">
      <c r="P3280"/>
    </row>
    <row r="3281" spans="16:16" x14ac:dyDescent="0.2">
      <c r="P3281"/>
    </row>
    <row r="3282" spans="16:16" x14ac:dyDescent="0.2">
      <c r="P3282"/>
    </row>
    <row r="3283" spans="16:16" x14ac:dyDescent="0.2">
      <c r="P3283"/>
    </row>
    <row r="3284" spans="16:16" x14ac:dyDescent="0.2">
      <c r="P3284"/>
    </row>
    <row r="3285" spans="16:16" x14ac:dyDescent="0.2">
      <c r="P3285"/>
    </row>
    <row r="3286" spans="16:16" x14ac:dyDescent="0.2">
      <c r="P3286"/>
    </row>
    <row r="3287" spans="16:16" x14ac:dyDescent="0.2">
      <c r="P3287"/>
    </row>
    <row r="3288" spans="16:16" x14ac:dyDescent="0.2">
      <c r="P3288"/>
    </row>
    <row r="3289" spans="16:16" x14ac:dyDescent="0.2">
      <c r="P3289"/>
    </row>
    <row r="3290" spans="16:16" x14ac:dyDescent="0.2">
      <c r="P3290"/>
    </row>
    <row r="3291" spans="16:16" x14ac:dyDescent="0.2">
      <c r="P3291"/>
    </row>
    <row r="3292" spans="16:16" x14ac:dyDescent="0.2">
      <c r="P3292"/>
    </row>
    <row r="3293" spans="16:16" x14ac:dyDescent="0.2">
      <c r="P3293"/>
    </row>
    <row r="3294" spans="16:16" x14ac:dyDescent="0.2">
      <c r="P3294"/>
    </row>
    <row r="3295" spans="16:16" x14ac:dyDescent="0.2">
      <c r="P3295"/>
    </row>
    <row r="3296" spans="16:16" x14ac:dyDescent="0.2">
      <c r="P3296"/>
    </row>
    <row r="3297" spans="16:16" x14ac:dyDescent="0.2">
      <c r="P3297"/>
    </row>
    <row r="3298" spans="16:16" x14ac:dyDescent="0.2">
      <c r="P3298"/>
    </row>
    <row r="3299" spans="16:16" x14ac:dyDescent="0.2">
      <c r="P3299"/>
    </row>
    <row r="3300" spans="16:16" x14ac:dyDescent="0.2">
      <c r="P3300"/>
    </row>
    <row r="3301" spans="16:16" x14ac:dyDescent="0.2">
      <c r="P3301"/>
    </row>
    <row r="3302" spans="16:16" x14ac:dyDescent="0.2">
      <c r="P3302"/>
    </row>
    <row r="3303" spans="16:16" x14ac:dyDescent="0.2">
      <c r="P3303"/>
    </row>
    <row r="3304" spans="16:16" x14ac:dyDescent="0.2">
      <c r="P3304"/>
    </row>
    <row r="3305" spans="16:16" x14ac:dyDescent="0.2">
      <c r="P3305"/>
    </row>
    <row r="3306" spans="16:16" x14ac:dyDescent="0.2">
      <c r="P3306"/>
    </row>
    <row r="3307" spans="16:16" x14ac:dyDescent="0.2">
      <c r="P3307"/>
    </row>
    <row r="3308" spans="16:16" x14ac:dyDescent="0.2">
      <c r="P3308"/>
    </row>
    <row r="3309" spans="16:16" x14ac:dyDescent="0.2">
      <c r="P3309"/>
    </row>
    <row r="3310" spans="16:16" x14ac:dyDescent="0.2">
      <c r="P3310"/>
    </row>
    <row r="3311" spans="16:16" x14ac:dyDescent="0.2">
      <c r="P3311"/>
    </row>
    <row r="3312" spans="16:16" x14ac:dyDescent="0.2">
      <c r="P3312"/>
    </row>
    <row r="3313" spans="16:16" x14ac:dyDescent="0.2">
      <c r="P3313"/>
    </row>
    <row r="3314" spans="16:16" x14ac:dyDescent="0.2">
      <c r="P3314"/>
    </row>
    <row r="3315" spans="16:16" x14ac:dyDescent="0.2">
      <c r="P3315"/>
    </row>
    <row r="3316" spans="16:16" x14ac:dyDescent="0.2">
      <c r="P3316"/>
    </row>
    <row r="3317" spans="16:16" x14ac:dyDescent="0.2">
      <c r="P3317"/>
    </row>
    <row r="3318" spans="16:16" x14ac:dyDescent="0.2">
      <c r="P3318"/>
    </row>
    <row r="3319" spans="16:16" x14ac:dyDescent="0.2">
      <c r="P3319"/>
    </row>
    <row r="3320" spans="16:16" x14ac:dyDescent="0.2">
      <c r="P3320"/>
    </row>
    <row r="3321" spans="16:16" x14ac:dyDescent="0.2">
      <c r="P3321"/>
    </row>
    <row r="3322" spans="16:16" x14ac:dyDescent="0.2">
      <c r="P3322"/>
    </row>
    <row r="3323" spans="16:16" x14ac:dyDescent="0.2">
      <c r="P3323"/>
    </row>
    <row r="3324" spans="16:16" x14ac:dyDescent="0.2">
      <c r="P3324"/>
    </row>
    <row r="3325" spans="16:16" x14ac:dyDescent="0.2">
      <c r="P3325"/>
    </row>
    <row r="3326" spans="16:16" x14ac:dyDescent="0.2">
      <c r="P3326"/>
    </row>
    <row r="3327" spans="16:16" x14ac:dyDescent="0.2">
      <c r="P3327"/>
    </row>
    <row r="3328" spans="16:16" x14ac:dyDescent="0.2">
      <c r="P3328"/>
    </row>
    <row r="3329" spans="16:16" x14ac:dyDescent="0.2">
      <c r="P3329"/>
    </row>
    <row r="3330" spans="16:16" x14ac:dyDescent="0.2">
      <c r="P3330"/>
    </row>
    <row r="3331" spans="16:16" x14ac:dyDescent="0.2">
      <c r="P3331"/>
    </row>
    <row r="3332" spans="16:16" x14ac:dyDescent="0.2">
      <c r="P3332"/>
    </row>
    <row r="3333" spans="16:16" x14ac:dyDescent="0.2">
      <c r="P3333"/>
    </row>
    <row r="3334" spans="16:16" x14ac:dyDescent="0.2">
      <c r="P3334"/>
    </row>
    <row r="3335" spans="16:16" x14ac:dyDescent="0.2">
      <c r="P3335"/>
    </row>
    <row r="3336" spans="16:16" x14ac:dyDescent="0.2">
      <c r="P3336"/>
    </row>
    <row r="3337" spans="16:16" x14ac:dyDescent="0.2">
      <c r="P3337"/>
    </row>
    <row r="3338" spans="16:16" x14ac:dyDescent="0.2">
      <c r="P3338"/>
    </row>
    <row r="3339" spans="16:16" x14ac:dyDescent="0.2">
      <c r="P3339"/>
    </row>
    <row r="3340" spans="16:16" x14ac:dyDescent="0.2">
      <c r="P3340"/>
    </row>
    <row r="3341" spans="16:16" x14ac:dyDescent="0.2">
      <c r="P3341"/>
    </row>
    <row r="3342" spans="16:16" x14ac:dyDescent="0.2">
      <c r="P3342"/>
    </row>
    <row r="3343" spans="16:16" x14ac:dyDescent="0.2">
      <c r="P3343"/>
    </row>
    <row r="3344" spans="16:16" x14ac:dyDescent="0.2">
      <c r="P3344"/>
    </row>
    <row r="3345" spans="16:16" x14ac:dyDescent="0.2">
      <c r="P3345"/>
    </row>
    <row r="3346" spans="16:16" x14ac:dyDescent="0.2">
      <c r="P3346"/>
    </row>
    <row r="3347" spans="16:16" x14ac:dyDescent="0.2">
      <c r="P3347"/>
    </row>
    <row r="3348" spans="16:16" x14ac:dyDescent="0.2">
      <c r="P3348"/>
    </row>
    <row r="3349" spans="16:16" x14ac:dyDescent="0.2">
      <c r="P3349"/>
    </row>
    <row r="3350" spans="16:16" x14ac:dyDescent="0.2">
      <c r="P3350"/>
    </row>
    <row r="3351" spans="16:16" x14ac:dyDescent="0.2">
      <c r="P3351"/>
    </row>
    <row r="3352" spans="16:16" x14ac:dyDescent="0.2">
      <c r="P3352"/>
    </row>
    <row r="3353" spans="16:16" x14ac:dyDescent="0.2">
      <c r="P3353"/>
    </row>
    <row r="3354" spans="16:16" x14ac:dyDescent="0.2">
      <c r="P3354"/>
    </row>
    <row r="3355" spans="16:16" x14ac:dyDescent="0.2">
      <c r="P3355"/>
    </row>
    <row r="3356" spans="16:16" x14ac:dyDescent="0.2">
      <c r="P3356"/>
    </row>
    <row r="3357" spans="16:16" x14ac:dyDescent="0.2">
      <c r="P3357"/>
    </row>
    <row r="3358" spans="16:16" x14ac:dyDescent="0.2">
      <c r="P3358"/>
    </row>
    <row r="3359" spans="16:16" x14ac:dyDescent="0.2">
      <c r="P3359"/>
    </row>
    <row r="3360" spans="16:16" x14ac:dyDescent="0.2">
      <c r="P3360"/>
    </row>
    <row r="3361" spans="16:16" x14ac:dyDescent="0.2">
      <c r="P3361"/>
    </row>
    <row r="3362" spans="16:16" x14ac:dyDescent="0.2">
      <c r="P3362"/>
    </row>
    <row r="3363" spans="16:16" x14ac:dyDescent="0.2">
      <c r="P3363"/>
    </row>
    <row r="3364" spans="16:16" x14ac:dyDescent="0.2">
      <c r="P3364"/>
    </row>
    <row r="3365" spans="16:16" x14ac:dyDescent="0.2">
      <c r="P3365"/>
    </row>
    <row r="3366" spans="16:16" x14ac:dyDescent="0.2">
      <c r="P3366"/>
    </row>
    <row r="3367" spans="16:16" x14ac:dyDescent="0.2">
      <c r="P3367"/>
    </row>
    <row r="3368" spans="16:16" x14ac:dyDescent="0.2">
      <c r="P3368"/>
    </row>
    <row r="3369" spans="16:16" x14ac:dyDescent="0.2">
      <c r="P3369"/>
    </row>
    <row r="3370" spans="16:16" x14ac:dyDescent="0.2">
      <c r="P3370"/>
    </row>
    <row r="3371" spans="16:16" x14ac:dyDescent="0.2">
      <c r="P3371"/>
    </row>
    <row r="3372" spans="16:16" x14ac:dyDescent="0.2">
      <c r="P3372"/>
    </row>
    <row r="3373" spans="16:16" x14ac:dyDescent="0.2">
      <c r="P3373"/>
    </row>
    <row r="3374" spans="16:16" x14ac:dyDescent="0.2">
      <c r="P3374"/>
    </row>
    <row r="3375" spans="16:16" x14ac:dyDescent="0.2">
      <c r="P3375"/>
    </row>
    <row r="3376" spans="16:16" x14ac:dyDescent="0.2">
      <c r="P3376"/>
    </row>
    <row r="3377" spans="16:16" x14ac:dyDescent="0.2">
      <c r="P3377"/>
    </row>
    <row r="3378" spans="16:16" x14ac:dyDescent="0.2">
      <c r="P3378"/>
    </row>
    <row r="3379" spans="16:16" x14ac:dyDescent="0.2">
      <c r="P3379"/>
    </row>
    <row r="3380" spans="16:16" x14ac:dyDescent="0.2">
      <c r="P3380"/>
    </row>
    <row r="3381" spans="16:16" x14ac:dyDescent="0.2">
      <c r="P3381"/>
    </row>
    <row r="3382" spans="16:16" x14ac:dyDescent="0.2">
      <c r="P3382"/>
    </row>
    <row r="3383" spans="16:16" x14ac:dyDescent="0.2">
      <c r="P3383"/>
    </row>
    <row r="3384" spans="16:16" x14ac:dyDescent="0.2">
      <c r="P3384"/>
    </row>
    <row r="3385" spans="16:16" x14ac:dyDescent="0.2">
      <c r="P3385"/>
    </row>
    <row r="3386" spans="16:16" x14ac:dyDescent="0.2">
      <c r="P3386"/>
    </row>
    <row r="3387" spans="16:16" x14ac:dyDescent="0.2">
      <c r="P3387"/>
    </row>
    <row r="3388" spans="16:16" x14ac:dyDescent="0.2">
      <c r="P3388"/>
    </row>
    <row r="3389" spans="16:16" x14ac:dyDescent="0.2">
      <c r="P3389"/>
    </row>
    <row r="3390" spans="16:16" x14ac:dyDescent="0.2">
      <c r="P3390"/>
    </row>
    <row r="3391" spans="16:16" x14ac:dyDescent="0.2">
      <c r="P3391"/>
    </row>
    <row r="3392" spans="16:16" x14ac:dyDescent="0.2">
      <c r="P3392"/>
    </row>
    <row r="3393" spans="16:16" x14ac:dyDescent="0.2">
      <c r="P3393"/>
    </row>
    <row r="3394" spans="16:16" x14ac:dyDescent="0.2">
      <c r="P3394"/>
    </row>
    <row r="3395" spans="16:16" x14ac:dyDescent="0.2">
      <c r="P3395"/>
    </row>
    <row r="3396" spans="16:16" x14ac:dyDescent="0.2">
      <c r="P3396"/>
    </row>
    <row r="3397" spans="16:16" x14ac:dyDescent="0.2">
      <c r="P3397"/>
    </row>
    <row r="3398" spans="16:16" x14ac:dyDescent="0.2">
      <c r="P3398"/>
    </row>
    <row r="3399" spans="16:16" x14ac:dyDescent="0.2">
      <c r="P3399"/>
    </row>
    <row r="3400" spans="16:16" x14ac:dyDescent="0.2">
      <c r="P3400"/>
    </row>
    <row r="3401" spans="16:16" x14ac:dyDescent="0.2">
      <c r="P3401"/>
    </row>
    <row r="3402" spans="16:16" x14ac:dyDescent="0.2">
      <c r="P3402"/>
    </row>
    <row r="3403" spans="16:16" x14ac:dyDescent="0.2">
      <c r="P3403"/>
    </row>
    <row r="3404" spans="16:16" x14ac:dyDescent="0.2">
      <c r="P3404"/>
    </row>
    <row r="3405" spans="16:16" x14ac:dyDescent="0.2">
      <c r="P3405"/>
    </row>
    <row r="3406" spans="16:16" x14ac:dyDescent="0.2">
      <c r="P3406"/>
    </row>
    <row r="3407" spans="16:16" x14ac:dyDescent="0.2">
      <c r="P3407"/>
    </row>
    <row r="3408" spans="16:16" x14ac:dyDescent="0.2">
      <c r="P3408"/>
    </row>
    <row r="3409" spans="16:16" x14ac:dyDescent="0.2">
      <c r="P3409"/>
    </row>
    <row r="3410" spans="16:16" x14ac:dyDescent="0.2">
      <c r="P3410"/>
    </row>
    <row r="3411" spans="16:16" x14ac:dyDescent="0.2">
      <c r="P3411"/>
    </row>
    <row r="3412" spans="16:16" x14ac:dyDescent="0.2">
      <c r="P3412"/>
    </row>
    <row r="3413" spans="16:16" x14ac:dyDescent="0.2">
      <c r="P3413"/>
    </row>
    <row r="3414" spans="16:16" x14ac:dyDescent="0.2">
      <c r="P3414"/>
    </row>
    <row r="3415" spans="16:16" x14ac:dyDescent="0.2">
      <c r="P3415"/>
    </row>
    <row r="3416" spans="16:16" x14ac:dyDescent="0.2">
      <c r="P3416"/>
    </row>
    <row r="3417" spans="16:16" x14ac:dyDescent="0.2">
      <c r="P3417"/>
    </row>
    <row r="3418" spans="16:16" x14ac:dyDescent="0.2">
      <c r="P3418"/>
    </row>
    <row r="3419" spans="16:16" x14ac:dyDescent="0.2">
      <c r="P3419"/>
    </row>
    <row r="3420" spans="16:16" x14ac:dyDescent="0.2">
      <c r="P3420"/>
    </row>
    <row r="3421" spans="16:16" x14ac:dyDescent="0.2">
      <c r="P3421"/>
    </row>
    <row r="3422" spans="16:16" x14ac:dyDescent="0.2">
      <c r="P3422"/>
    </row>
    <row r="3423" spans="16:16" x14ac:dyDescent="0.2">
      <c r="P3423"/>
    </row>
    <row r="3424" spans="16:16" x14ac:dyDescent="0.2">
      <c r="P3424"/>
    </row>
    <row r="3425" spans="16:16" x14ac:dyDescent="0.2">
      <c r="P3425"/>
    </row>
    <row r="3426" spans="16:16" x14ac:dyDescent="0.2">
      <c r="P3426"/>
    </row>
    <row r="3427" spans="16:16" x14ac:dyDescent="0.2">
      <c r="P3427"/>
    </row>
    <row r="3428" spans="16:16" x14ac:dyDescent="0.2">
      <c r="P3428"/>
    </row>
    <row r="3429" spans="16:16" x14ac:dyDescent="0.2">
      <c r="P3429"/>
    </row>
    <row r="3430" spans="16:16" x14ac:dyDescent="0.2">
      <c r="P3430"/>
    </row>
    <row r="3431" spans="16:16" x14ac:dyDescent="0.2">
      <c r="P3431"/>
    </row>
    <row r="3432" spans="16:16" x14ac:dyDescent="0.2">
      <c r="P3432"/>
    </row>
    <row r="3433" spans="16:16" x14ac:dyDescent="0.2">
      <c r="P3433"/>
    </row>
    <row r="3434" spans="16:16" x14ac:dyDescent="0.2">
      <c r="P3434"/>
    </row>
    <row r="3435" spans="16:16" x14ac:dyDescent="0.2">
      <c r="P3435"/>
    </row>
    <row r="3436" spans="16:16" x14ac:dyDescent="0.2">
      <c r="P3436"/>
    </row>
    <row r="3437" spans="16:16" x14ac:dyDescent="0.2">
      <c r="P3437"/>
    </row>
    <row r="3438" spans="16:16" x14ac:dyDescent="0.2">
      <c r="P3438"/>
    </row>
    <row r="3439" spans="16:16" x14ac:dyDescent="0.2">
      <c r="P3439"/>
    </row>
    <row r="3440" spans="16:16" x14ac:dyDescent="0.2">
      <c r="P3440"/>
    </row>
    <row r="3441" spans="16:16" x14ac:dyDescent="0.2">
      <c r="P3441"/>
    </row>
    <row r="3442" spans="16:16" x14ac:dyDescent="0.2">
      <c r="P3442"/>
    </row>
    <row r="3443" spans="16:16" x14ac:dyDescent="0.2">
      <c r="P3443"/>
    </row>
    <row r="3444" spans="16:16" x14ac:dyDescent="0.2">
      <c r="P3444"/>
    </row>
    <row r="3445" spans="16:16" x14ac:dyDescent="0.2">
      <c r="P3445"/>
    </row>
    <row r="3446" spans="16:16" x14ac:dyDescent="0.2">
      <c r="P3446"/>
    </row>
    <row r="3447" spans="16:16" x14ac:dyDescent="0.2">
      <c r="P3447"/>
    </row>
    <row r="3448" spans="16:16" x14ac:dyDescent="0.2">
      <c r="P3448"/>
    </row>
    <row r="3449" spans="16:16" x14ac:dyDescent="0.2">
      <c r="P3449"/>
    </row>
    <row r="3450" spans="16:16" x14ac:dyDescent="0.2">
      <c r="P3450"/>
    </row>
    <row r="3451" spans="16:16" x14ac:dyDescent="0.2">
      <c r="P3451"/>
    </row>
    <row r="3452" spans="16:16" x14ac:dyDescent="0.2">
      <c r="P3452"/>
    </row>
    <row r="3453" spans="16:16" x14ac:dyDescent="0.2">
      <c r="P3453"/>
    </row>
    <row r="3454" spans="16:16" x14ac:dyDescent="0.2">
      <c r="P3454"/>
    </row>
    <row r="3455" spans="16:16" x14ac:dyDescent="0.2">
      <c r="P3455"/>
    </row>
    <row r="3456" spans="16:16" x14ac:dyDescent="0.2">
      <c r="P3456"/>
    </row>
    <row r="3457" spans="16:16" x14ac:dyDescent="0.2">
      <c r="P3457"/>
    </row>
    <row r="3458" spans="16:16" x14ac:dyDescent="0.2">
      <c r="P3458"/>
    </row>
    <row r="3459" spans="16:16" x14ac:dyDescent="0.2">
      <c r="P3459"/>
    </row>
    <row r="3460" spans="16:16" x14ac:dyDescent="0.2">
      <c r="P3460"/>
    </row>
    <row r="3461" spans="16:16" x14ac:dyDescent="0.2">
      <c r="P3461"/>
    </row>
    <row r="3462" spans="16:16" x14ac:dyDescent="0.2">
      <c r="P3462"/>
    </row>
    <row r="3463" spans="16:16" x14ac:dyDescent="0.2">
      <c r="P3463"/>
    </row>
    <row r="3464" spans="16:16" x14ac:dyDescent="0.2">
      <c r="P3464"/>
    </row>
    <row r="3465" spans="16:16" x14ac:dyDescent="0.2">
      <c r="P3465"/>
    </row>
    <row r="3466" spans="16:16" x14ac:dyDescent="0.2">
      <c r="P3466"/>
    </row>
    <row r="3467" spans="16:16" x14ac:dyDescent="0.2">
      <c r="P3467"/>
    </row>
    <row r="3468" spans="16:16" x14ac:dyDescent="0.2">
      <c r="P3468"/>
    </row>
    <row r="3469" spans="16:16" x14ac:dyDescent="0.2">
      <c r="P3469"/>
    </row>
    <row r="3470" spans="16:16" x14ac:dyDescent="0.2">
      <c r="P3470"/>
    </row>
    <row r="3471" spans="16:16" x14ac:dyDescent="0.2">
      <c r="P3471"/>
    </row>
    <row r="3472" spans="16:16" x14ac:dyDescent="0.2">
      <c r="P3472"/>
    </row>
    <row r="3473" spans="16:16" x14ac:dyDescent="0.2">
      <c r="P3473"/>
    </row>
    <row r="3474" spans="16:16" x14ac:dyDescent="0.2">
      <c r="P3474"/>
    </row>
    <row r="3475" spans="16:16" x14ac:dyDescent="0.2">
      <c r="P3475"/>
    </row>
    <row r="3476" spans="16:16" x14ac:dyDescent="0.2">
      <c r="P3476"/>
    </row>
    <row r="3477" spans="16:16" x14ac:dyDescent="0.2">
      <c r="P3477"/>
    </row>
    <row r="3478" spans="16:16" x14ac:dyDescent="0.2">
      <c r="P3478"/>
    </row>
    <row r="3479" spans="16:16" x14ac:dyDescent="0.2">
      <c r="P3479"/>
    </row>
    <row r="3480" spans="16:16" x14ac:dyDescent="0.2">
      <c r="P3480"/>
    </row>
    <row r="3481" spans="16:16" x14ac:dyDescent="0.2">
      <c r="P3481"/>
    </row>
    <row r="3482" spans="16:16" x14ac:dyDescent="0.2">
      <c r="P3482"/>
    </row>
    <row r="3483" spans="16:16" x14ac:dyDescent="0.2">
      <c r="P3483"/>
    </row>
    <row r="3484" spans="16:16" x14ac:dyDescent="0.2">
      <c r="P3484"/>
    </row>
    <row r="3485" spans="16:16" x14ac:dyDescent="0.2">
      <c r="P3485"/>
    </row>
    <row r="3486" spans="16:16" x14ac:dyDescent="0.2">
      <c r="P3486"/>
    </row>
    <row r="3487" spans="16:16" x14ac:dyDescent="0.2">
      <c r="P3487"/>
    </row>
    <row r="3488" spans="16:16" x14ac:dyDescent="0.2">
      <c r="P3488"/>
    </row>
    <row r="3489" spans="16:16" x14ac:dyDescent="0.2">
      <c r="P3489"/>
    </row>
    <row r="3490" spans="16:16" x14ac:dyDescent="0.2">
      <c r="P3490"/>
    </row>
    <row r="3491" spans="16:16" x14ac:dyDescent="0.2">
      <c r="P3491"/>
    </row>
    <row r="3492" spans="16:16" x14ac:dyDescent="0.2">
      <c r="P3492"/>
    </row>
    <row r="3493" spans="16:16" x14ac:dyDescent="0.2">
      <c r="P3493"/>
    </row>
    <row r="3494" spans="16:16" x14ac:dyDescent="0.2">
      <c r="P3494"/>
    </row>
    <row r="3495" spans="16:16" x14ac:dyDescent="0.2">
      <c r="P3495"/>
    </row>
    <row r="3496" spans="16:16" x14ac:dyDescent="0.2">
      <c r="P3496"/>
    </row>
    <row r="3497" spans="16:16" x14ac:dyDescent="0.2">
      <c r="P3497"/>
    </row>
    <row r="3498" spans="16:16" x14ac:dyDescent="0.2">
      <c r="P3498"/>
    </row>
    <row r="3499" spans="16:16" x14ac:dyDescent="0.2">
      <c r="P3499"/>
    </row>
    <row r="3500" spans="16:16" x14ac:dyDescent="0.2">
      <c r="P3500"/>
    </row>
    <row r="3501" spans="16:16" x14ac:dyDescent="0.2">
      <c r="P3501"/>
    </row>
    <row r="3502" spans="16:16" x14ac:dyDescent="0.2">
      <c r="P3502"/>
    </row>
    <row r="3503" spans="16:16" x14ac:dyDescent="0.2">
      <c r="P3503"/>
    </row>
    <row r="3504" spans="16:16" x14ac:dyDescent="0.2">
      <c r="P3504"/>
    </row>
    <row r="3505" spans="16:16" x14ac:dyDescent="0.2">
      <c r="P3505"/>
    </row>
    <row r="3506" spans="16:16" x14ac:dyDescent="0.2">
      <c r="P3506"/>
    </row>
    <row r="3507" spans="16:16" x14ac:dyDescent="0.2">
      <c r="P3507"/>
    </row>
    <row r="3508" spans="16:16" x14ac:dyDescent="0.2">
      <c r="P3508"/>
    </row>
    <row r="3509" spans="16:16" x14ac:dyDescent="0.2">
      <c r="P3509"/>
    </row>
    <row r="3510" spans="16:16" x14ac:dyDescent="0.2">
      <c r="P3510"/>
    </row>
    <row r="3511" spans="16:16" x14ac:dyDescent="0.2">
      <c r="P3511"/>
    </row>
    <row r="3512" spans="16:16" x14ac:dyDescent="0.2">
      <c r="P3512"/>
    </row>
    <row r="3513" spans="16:16" x14ac:dyDescent="0.2">
      <c r="P3513"/>
    </row>
    <row r="3514" spans="16:16" x14ac:dyDescent="0.2">
      <c r="P3514"/>
    </row>
    <row r="3515" spans="16:16" x14ac:dyDescent="0.2">
      <c r="P3515"/>
    </row>
    <row r="3516" spans="16:16" x14ac:dyDescent="0.2">
      <c r="P3516"/>
    </row>
    <row r="3517" spans="16:16" x14ac:dyDescent="0.2">
      <c r="P3517"/>
    </row>
    <row r="3518" spans="16:16" x14ac:dyDescent="0.2">
      <c r="P3518"/>
    </row>
    <row r="3519" spans="16:16" x14ac:dyDescent="0.2">
      <c r="P3519"/>
    </row>
    <row r="3520" spans="16:16" x14ac:dyDescent="0.2">
      <c r="P3520"/>
    </row>
    <row r="3521" spans="16:16" x14ac:dyDescent="0.2">
      <c r="P3521"/>
    </row>
    <row r="3522" spans="16:16" x14ac:dyDescent="0.2">
      <c r="P3522"/>
    </row>
    <row r="3523" spans="16:16" x14ac:dyDescent="0.2">
      <c r="P3523"/>
    </row>
    <row r="3524" spans="16:16" x14ac:dyDescent="0.2">
      <c r="P3524"/>
    </row>
    <row r="3525" spans="16:16" x14ac:dyDescent="0.2">
      <c r="P3525"/>
    </row>
    <row r="3526" spans="16:16" x14ac:dyDescent="0.2">
      <c r="P3526"/>
    </row>
    <row r="3527" spans="16:16" x14ac:dyDescent="0.2">
      <c r="P3527"/>
    </row>
    <row r="3528" spans="16:16" x14ac:dyDescent="0.2">
      <c r="P3528"/>
    </row>
    <row r="3529" spans="16:16" x14ac:dyDescent="0.2">
      <c r="P3529"/>
    </row>
    <row r="3530" spans="16:16" x14ac:dyDescent="0.2">
      <c r="P3530"/>
    </row>
    <row r="3531" spans="16:16" x14ac:dyDescent="0.2">
      <c r="P3531"/>
    </row>
    <row r="3532" spans="16:16" x14ac:dyDescent="0.2">
      <c r="P3532"/>
    </row>
    <row r="3533" spans="16:16" x14ac:dyDescent="0.2">
      <c r="P3533"/>
    </row>
    <row r="3534" spans="16:16" x14ac:dyDescent="0.2">
      <c r="P3534"/>
    </row>
    <row r="3535" spans="16:16" x14ac:dyDescent="0.2">
      <c r="P3535"/>
    </row>
    <row r="3536" spans="16:16" x14ac:dyDescent="0.2">
      <c r="P3536"/>
    </row>
    <row r="3537" spans="16:16" x14ac:dyDescent="0.2">
      <c r="P3537"/>
    </row>
    <row r="3538" spans="16:16" x14ac:dyDescent="0.2">
      <c r="P3538"/>
    </row>
    <row r="3539" spans="16:16" x14ac:dyDescent="0.2">
      <c r="P3539"/>
    </row>
    <row r="3540" spans="16:16" x14ac:dyDescent="0.2">
      <c r="P3540"/>
    </row>
    <row r="3541" spans="16:16" x14ac:dyDescent="0.2">
      <c r="P3541"/>
    </row>
    <row r="3542" spans="16:16" x14ac:dyDescent="0.2">
      <c r="P3542"/>
    </row>
    <row r="3543" spans="16:16" x14ac:dyDescent="0.2">
      <c r="P3543"/>
    </row>
    <row r="3544" spans="16:16" x14ac:dyDescent="0.2">
      <c r="P3544"/>
    </row>
    <row r="3545" spans="16:16" x14ac:dyDescent="0.2">
      <c r="P3545"/>
    </row>
    <row r="3546" spans="16:16" x14ac:dyDescent="0.2">
      <c r="P3546"/>
    </row>
    <row r="3547" spans="16:16" x14ac:dyDescent="0.2">
      <c r="P3547"/>
    </row>
    <row r="3548" spans="16:16" x14ac:dyDescent="0.2">
      <c r="P3548"/>
    </row>
    <row r="3549" spans="16:16" x14ac:dyDescent="0.2">
      <c r="P3549"/>
    </row>
    <row r="3550" spans="16:16" x14ac:dyDescent="0.2">
      <c r="P3550"/>
    </row>
    <row r="3551" spans="16:16" x14ac:dyDescent="0.2">
      <c r="P3551"/>
    </row>
    <row r="3552" spans="16:16" x14ac:dyDescent="0.2">
      <c r="P3552"/>
    </row>
    <row r="3553" spans="16:16" x14ac:dyDescent="0.2">
      <c r="P3553"/>
    </row>
    <row r="3554" spans="16:16" x14ac:dyDescent="0.2">
      <c r="P3554"/>
    </row>
    <row r="3555" spans="16:16" x14ac:dyDescent="0.2">
      <c r="P3555"/>
    </row>
    <row r="3556" spans="16:16" x14ac:dyDescent="0.2">
      <c r="P3556"/>
    </row>
    <row r="3557" spans="16:16" x14ac:dyDescent="0.2">
      <c r="P3557"/>
    </row>
    <row r="3558" spans="16:16" x14ac:dyDescent="0.2">
      <c r="P3558"/>
    </row>
    <row r="3559" spans="16:16" x14ac:dyDescent="0.2">
      <c r="P3559"/>
    </row>
    <row r="3560" spans="16:16" x14ac:dyDescent="0.2">
      <c r="P3560"/>
    </row>
    <row r="3561" spans="16:16" x14ac:dyDescent="0.2">
      <c r="P3561"/>
    </row>
    <row r="3562" spans="16:16" x14ac:dyDescent="0.2">
      <c r="P3562"/>
    </row>
    <row r="3563" spans="16:16" x14ac:dyDescent="0.2">
      <c r="P3563"/>
    </row>
    <row r="3564" spans="16:16" x14ac:dyDescent="0.2">
      <c r="P3564"/>
    </row>
    <row r="3565" spans="16:16" x14ac:dyDescent="0.2">
      <c r="P3565"/>
    </row>
    <row r="3566" spans="16:16" x14ac:dyDescent="0.2">
      <c r="P3566"/>
    </row>
    <row r="3567" spans="16:16" x14ac:dyDescent="0.2">
      <c r="P3567"/>
    </row>
    <row r="3568" spans="16:16" x14ac:dyDescent="0.2">
      <c r="P3568"/>
    </row>
    <row r="3569" spans="16:16" x14ac:dyDescent="0.2">
      <c r="P3569"/>
    </row>
    <row r="3570" spans="16:16" x14ac:dyDescent="0.2">
      <c r="P3570"/>
    </row>
    <row r="3571" spans="16:16" x14ac:dyDescent="0.2">
      <c r="P3571"/>
    </row>
    <row r="3572" spans="16:16" x14ac:dyDescent="0.2">
      <c r="P3572"/>
    </row>
    <row r="3573" spans="16:16" x14ac:dyDescent="0.2">
      <c r="P3573"/>
    </row>
    <row r="3574" spans="16:16" x14ac:dyDescent="0.2">
      <c r="P3574"/>
    </row>
    <row r="3575" spans="16:16" x14ac:dyDescent="0.2">
      <c r="P3575"/>
    </row>
    <row r="3576" spans="16:16" x14ac:dyDescent="0.2">
      <c r="P3576"/>
    </row>
    <row r="3577" spans="16:16" x14ac:dyDescent="0.2">
      <c r="P3577"/>
    </row>
    <row r="3578" spans="16:16" x14ac:dyDescent="0.2">
      <c r="P3578"/>
    </row>
    <row r="3579" spans="16:16" x14ac:dyDescent="0.2">
      <c r="P3579"/>
    </row>
    <row r="3580" spans="16:16" x14ac:dyDescent="0.2">
      <c r="P3580"/>
    </row>
    <row r="3581" spans="16:16" x14ac:dyDescent="0.2">
      <c r="P3581"/>
    </row>
    <row r="3582" spans="16:16" x14ac:dyDescent="0.2">
      <c r="P3582"/>
    </row>
    <row r="3583" spans="16:16" x14ac:dyDescent="0.2">
      <c r="P3583"/>
    </row>
    <row r="3584" spans="16:16" x14ac:dyDescent="0.2">
      <c r="P3584"/>
    </row>
    <row r="3585" spans="16:16" x14ac:dyDescent="0.2">
      <c r="P3585"/>
    </row>
    <row r="3586" spans="16:16" x14ac:dyDescent="0.2">
      <c r="P3586"/>
    </row>
    <row r="3587" spans="16:16" x14ac:dyDescent="0.2">
      <c r="P3587"/>
    </row>
    <row r="3588" spans="16:16" x14ac:dyDescent="0.2">
      <c r="P3588"/>
    </row>
    <row r="3589" spans="16:16" x14ac:dyDescent="0.2">
      <c r="P3589"/>
    </row>
    <row r="3590" spans="16:16" x14ac:dyDescent="0.2">
      <c r="P3590"/>
    </row>
    <row r="3591" spans="16:16" x14ac:dyDescent="0.2">
      <c r="P3591"/>
    </row>
    <row r="3592" spans="16:16" x14ac:dyDescent="0.2">
      <c r="P3592"/>
    </row>
    <row r="3593" spans="16:16" x14ac:dyDescent="0.2">
      <c r="P3593"/>
    </row>
    <row r="3594" spans="16:16" x14ac:dyDescent="0.2">
      <c r="P3594"/>
    </row>
    <row r="3595" spans="16:16" x14ac:dyDescent="0.2">
      <c r="P3595"/>
    </row>
    <row r="3596" spans="16:16" x14ac:dyDescent="0.2">
      <c r="P3596"/>
    </row>
    <row r="3597" spans="16:16" x14ac:dyDescent="0.2">
      <c r="P3597"/>
    </row>
    <row r="3598" spans="16:16" x14ac:dyDescent="0.2">
      <c r="P3598"/>
    </row>
    <row r="3599" spans="16:16" x14ac:dyDescent="0.2">
      <c r="P3599"/>
    </row>
    <row r="3600" spans="16:16" x14ac:dyDescent="0.2">
      <c r="P3600"/>
    </row>
    <row r="3601" spans="16:16" x14ac:dyDescent="0.2">
      <c r="P3601"/>
    </row>
    <row r="3602" spans="16:16" x14ac:dyDescent="0.2">
      <c r="P3602"/>
    </row>
    <row r="3603" spans="16:16" x14ac:dyDescent="0.2">
      <c r="P3603"/>
    </row>
    <row r="3604" spans="16:16" x14ac:dyDescent="0.2">
      <c r="P3604"/>
    </row>
    <row r="3605" spans="16:16" x14ac:dyDescent="0.2">
      <c r="P3605"/>
    </row>
    <row r="3606" spans="16:16" x14ac:dyDescent="0.2">
      <c r="P3606"/>
    </row>
    <row r="3607" spans="16:16" x14ac:dyDescent="0.2">
      <c r="P3607"/>
    </row>
    <row r="3608" spans="16:16" x14ac:dyDescent="0.2">
      <c r="P3608"/>
    </row>
    <row r="3609" spans="16:16" x14ac:dyDescent="0.2">
      <c r="P3609"/>
    </row>
    <row r="3610" spans="16:16" x14ac:dyDescent="0.2">
      <c r="P3610"/>
    </row>
    <row r="3611" spans="16:16" x14ac:dyDescent="0.2">
      <c r="P3611"/>
    </row>
    <row r="3612" spans="16:16" x14ac:dyDescent="0.2">
      <c r="P3612"/>
    </row>
    <row r="3613" spans="16:16" x14ac:dyDescent="0.2">
      <c r="P3613"/>
    </row>
    <row r="3614" spans="16:16" x14ac:dyDescent="0.2">
      <c r="P3614"/>
    </row>
    <row r="3615" spans="16:16" x14ac:dyDescent="0.2">
      <c r="P3615"/>
    </row>
    <row r="3616" spans="16:16" x14ac:dyDescent="0.2">
      <c r="P3616"/>
    </row>
    <row r="3617" spans="16:16" x14ac:dyDescent="0.2">
      <c r="P3617"/>
    </row>
    <row r="3618" spans="16:16" x14ac:dyDescent="0.2">
      <c r="P3618"/>
    </row>
    <row r="3619" spans="16:16" x14ac:dyDescent="0.2">
      <c r="P3619"/>
    </row>
    <row r="3620" spans="16:16" x14ac:dyDescent="0.2">
      <c r="P3620"/>
    </row>
    <row r="3621" spans="16:16" x14ac:dyDescent="0.2">
      <c r="P3621"/>
    </row>
    <row r="3622" spans="16:16" x14ac:dyDescent="0.2">
      <c r="P3622"/>
    </row>
    <row r="3623" spans="16:16" x14ac:dyDescent="0.2">
      <c r="P3623"/>
    </row>
    <row r="3624" spans="16:16" x14ac:dyDescent="0.2">
      <c r="P3624"/>
    </row>
    <row r="3625" spans="16:16" x14ac:dyDescent="0.2">
      <c r="P3625"/>
    </row>
    <row r="3626" spans="16:16" x14ac:dyDescent="0.2">
      <c r="P3626"/>
    </row>
    <row r="3627" spans="16:16" x14ac:dyDescent="0.2">
      <c r="P3627"/>
    </row>
    <row r="3628" spans="16:16" x14ac:dyDescent="0.2">
      <c r="P3628"/>
    </row>
    <row r="3629" spans="16:16" x14ac:dyDescent="0.2">
      <c r="P3629"/>
    </row>
    <row r="3630" spans="16:16" x14ac:dyDescent="0.2">
      <c r="P3630"/>
    </row>
    <row r="3631" spans="16:16" x14ac:dyDescent="0.2">
      <c r="P3631"/>
    </row>
    <row r="3632" spans="16:16" x14ac:dyDescent="0.2">
      <c r="P3632"/>
    </row>
    <row r="3633" spans="16:16" x14ac:dyDescent="0.2">
      <c r="P3633"/>
    </row>
    <row r="3634" spans="16:16" x14ac:dyDescent="0.2">
      <c r="P3634"/>
    </row>
    <row r="3635" spans="16:16" x14ac:dyDescent="0.2">
      <c r="P3635"/>
    </row>
    <row r="3636" spans="16:16" x14ac:dyDescent="0.2">
      <c r="P3636"/>
    </row>
    <row r="3637" spans="16:16" x14ac:dyDescent="0.2">
      <c r="P3637"/>
    </row>
    <row r="3638" spans="16:16" x14ac:dyDescent="0.2">
      <c r="P3638"/>
    </row>
    <row r="3639" spans="16:16" x14ac:dyDescent="0.2">
      <c r="P3639"/>
    </row>
    <row r="3640" spans="16:16" x14ac:dyDescent="0.2">
      <c r="P3640"/>
    </row>
    <row r="3641" spans="16:16" x14ac:dyDescent="0.2">
      <c r="P3641"/>
    </row>
    <row r="3642" spans="16:16" x14ac:dyDescent="0.2">
      <c r="P3642"/>
    </row>
    <row r="3643" spans="16:16" x14ac:dyDescent="0.2">
      <c r="P3643"/>
    </row>
    <row r="3644" spans="16:16" x14ac:dyDescent="0.2">
      <c r="P3644"/>
    </row>
    <row r="3645" spans="16:16" x14ac:dyDescent="0.2">
      <c r="P3645"/>
    </row>
    <row r="3646" spans="16:16" x14ac:dyDescent="0.2">
      <c r="P3646"/>
    </row>
    <row r="3647" spans="16:16" x14ac:dyDescent="0.2">
      <c r="P3647"/>
    </row>
    <row r="3648" spans="16:16" x14ac:dyDescent="0.2">
      <c r="P3648"/>
    </row>
    <row r="3649" spans="16:16" x14ac:dyDescent="0.2">
      <c r="P3649"/>
    </row>
    <row r="3650" spans="16:16" x14ac:dyDescent="0.2">
      <c r="P3650"/>
    </row>
    <row r="3651" spans="16:16" x14ac:dyDescent="0.2">
      <c r="P3651"/>
    </row>
    <row r="3652" spans="16:16" x14ac:dyDescent="0.2">
      <c r="P3652"/>
    </row>
    <row r="3653" spans="16:16" x14ac:dyDescent="0.2">
      <c r="P3653"/>
    </row>
    <row r="3654" spans="16:16" x14ac:dyDescent="0.2">
      <c r="P3654"/>
    </row>
    <row r="3655" spans="16:16" x14ac:dyDescent="0.2">
      <c r="P3655"/>
    </row>
    <row r="3656" spans="16:16" x14ac:dyDescent="0.2">
      <c r="P3656"/>
    </row>
    <row r="3657" spans="16:16" x14ac:dyDescent="0.2">
      <c r="P3657"/>
    </row>
    <row r="3658" spans="16:16" x14ac:dyDescent="0.2">
      <c r="P3658"/>
    </row>
    <row r="3659" spans="16:16" x14ac:dyDescent="0.2">
      <c r="P3659"/>
    </row>
    <row r="3660" spans="16:16" x14ac:dyDescent="0.2">
      <c r="P3660"/>
    </row>
    <row r="3661" spans="16:16" x14ac:dyDescent="0.2">
      <c r="P3661"/>
    </row>
    <row r="3662" spans="16:16" x14ac:dyDescent="0.2">
      <c r="P3662"/>
    </row>
    <row r="3663" spans="16:16" x14ac:dyDescent="0.2">
      <c r="P3663"/>
    </row>
    <row r="3664" spans="16:16" x14ac:dyDescent="0.2">
      <c r="P3664"/>
    </row>
    <row r="3665" spans="16:16" x14ac:dyDescent="0.2">
      <c r="P3665"/>
    </row>
    <row r="3666" spans="16:16" x14ac:dyDescent="0.2">
      <c r="P3666"/>
    </row>
    <row r="3667" spans="16:16" x14ac:dyDescent="0.2">
      <c r="P3667"/>
    </row>
    <row r="3668" spans="16:16" x14ac:dyDescent="0.2">
      <c r="P3668"/>
    </row>
    <row r="3669" spans="16:16" x14ac:dyDescent="0.2">
      <c r="P3669"/>
    </row>
    <row r="3670" spans="16:16" x14ac:dyDescent="0.2">
      <c r="P3670"/>
    </row>
    <row r="3671" spans="16:16" x14ac:dyDescent="0.2">
      <c r="P3671"/>
    </row>
    <row r="3672" spans="16:16" x14ac:dyDescent="0.2">
      <c r="P3672"/>
    </row>
    <row r="3673" spans="16:16" x14ac:dyDescent="0.2">
      <c r="P3673"/>
    </row>
    <row r="3674" spans="16:16" x14ac:dyDescent="0.2">
      <c r="P3674"/>
    </row>
    <row r="3675" spans="16:16" x14ac:dyDescent="0.2">
      <c r="P3675"/>
    </row>
    <row r="3676" spans="16:16" x14ac:dyDescent="0.2">
      <c r="P3676"/>
    </row>
    <row r="3677" spans="16:16" x14ac:dyDescent="0.2">
      <c r="P3677"/>
    </row>
    <row r="3678" spans="16:16" x14ac:dyDescent="0.2">
      <c r="P3678"/>
    </row>
    <row r="3679" spans="16:16" x14ac:dyDescent="0.2">
      <c r="P3679"/>
    </row>
    <row r="3680" spans="16:16" x14ac:dyDescent="0.2">
      <c r="P3680"/>
    </row>
    <row r="3681" spans="16:16" x14ac:dyDescent="0.2">
      <c r="P3681"/>
    </row>
    <row r="3682" spans="16:16" x14ac:dyDescent="0.2">
      <c r="P3682"/>
    </row>
    <row r="3683" spans="16:16" x14ac:dyDescent="0.2">
      <c r="P3683"/>
    </row>
    <row r="3684" spans="16:16" x14ac:dyDescent="0.2">
      <c r="P3684"/>
    </row>
    <row r="3685" spans="16:16" x14ac:dyDescent="0.2">
      <c r="P3685"/>
    </row>
    <row r="3686" spans="16:16" x14ac:dyDescent="0.2">
      <c r="P3686"/>
    </row>
    <row r="3687" spans="16:16" x14ac:dyDescent="0.2">
      <c r="P3687"/>
    </row>
    <row r="3688" spans="16:16" x14ac:dyDescent="0.2">
      <c r="P3688"/>
    </row>
    <row r="3689" spans="16:16" x14ac:dyDescent="0.2">
      <c r="P3689"/>
    </row>
    <row r="3690" spans="16:16" x14ac:dyDescent="0.2">
      <c r="P3690"/>
    </row>
    <row r="3691" spans="16:16" x14ac:dyDescent="0.2">
      <c r="P3691"/>
    </row>
    <row r="3692" spans="16:16" x14ac:dyDescent="0.2">
      <c r="P3692"/>
    </row>
    <row r="3693" spans="16:16" x14ac:dyDescent="0.2">
      <c r="P3693"/>
    </row>
    <row r="3694" spans="16:16" x14ac:dyDescent="0.2">
      <c r="P3694"/>
    </row>
    <row r="3695" spans="16:16" x14ac:dyDescent="0.2">
      <c r="P3695"/>
    </row>
    <row r="3696" spans="16:16" x14ac:dyDescent="0.2">
      <c r="P3696"/>
    </row>
    <row r="3697" spans="16:16" x14ac:dyDescent="0.2">
      <c r="P3697"/>
    </row>
    <row r="3698" spans="16:16" x14ac:dyDescent="0.2">
      <c r="P3698"/>
    </row>
    <row r="3699" spans="16:16" x14ac:dyDescent="0.2">
      <c r="P3699"/>
    </row>
    <row r="3700" spans="16:16" x14ac:dyDescent="0.2">
      <c r="P3700"/>
    </row>
    <row r="3701" spans="16:16" x14ac:dyDescent="0.2">
      <c r="P3701"/>
    </row>
    <row r="3702" spans="16:16" x14ac:dyDescent="0.2">
      <c r="P3702"/>
    </row>
    <row r="3703" spans="16:16" x14ac:dyDescent="0.2">
      <c r="P3703"/>
    </row>
    <row r="3704" spans="16:16" x14ac:dyDescent="0.2">
      <c r="P3704"/>
    </row>
    <row r="3705" spans="16:16" x14ac:dyDescent="0.2">
      <c r="P3705"/>
    </row>
    <row r="3706" spans="16:16" x14ac:dyDescent="0.2">
      <c r="P3706"/>
    </row>
    <row r="3707" spans="16:16" x14ac:dyDescent="0.2">
      <c r="P3707"/>
    </row>
    <row r="3708" spans="16:16" x14ac:dyDescent="0.2">
      <c r="P3708"/>
    </row>
    <row r="3709" spans="16:16" x14ac:dyDescent="0.2">
      <c r="P3709"/>
    </row>
    <row r="3710" spans="16:16" x14ac:dyDescent="0.2">
      <c r="P3710"/>
    </row>
    <row r="3711" spans="16:16" x14ac:dyDescent="0.2">
      <c r="P3711"/>
    </row>
    <row r="3712" spans="16:16" x14ac:dyDescent="0.2">
      <c r="P3712"/>
    </row>
    <row r="3713" spans="16:16" x14ac:dyDescent="0.2">
      <c r="P3713"/>
    </row>
    <row r="3714" spans="16:16" x14ac:dyDescent="0.2">
      <c r="P3714"/>
    </row>
    <row r="3715" spans="16:16" x14ac:dyDescent="0.2">
      <c r="P3715"/>
    </row>
    <row r="3716" spans="16:16" x14ac:dyDescent="0.2">
      <c r="P3716"/>
    </row>
    <row r="3717" spans="16:16" x14ac:dyDescent="0.2">
      <c r="P3717"/>
    </row>
    <row r="3718" spans="16:16" x14ac:dyDescent="0.2">
      <c r="P3718"/>
    </row>
    <row r="3719" spans="16:16" x14ac:dyDescent="0.2">
      <c r="P3719"/>
    </row>
    <row r="3720" spans="16:16" x14ac:dyDescent="0.2">
      <c r="P3720"/>
    </row>
    <row r="3721" spans="16:16" x14ac:dyDescent="0.2">
      <c r="P3721"/>
    </row>
    <row r="3722" spans="16:16" x14ac:dyDescent="0.2">
      <c r="P3722"/>
    </row>
    <row r="3723" spans="16:16" x14ac:dyDescent="0.2">
      <c r="P3723"/>
    </row>
    <row r="3724" spans="16:16" x14ac:dyDescent="0.2">
      <c r="P3724"/>
    </row>
    <row r="3725" spans="16:16" x14ac:dyDescent="0.2">
      <c r="P3725"/>
    </row>
    <row r="3726" spans="16:16" x14ac:dyDescent="0.2">
      <c r="P3726"/>
    </row>
    <row r="3727" spans="16:16" x14ac:dyDescent="0.2">
      <c r="P3727"/>
    </row>
    <row r="3728" spans="16:16" x14ac:dyDescent="0.2">
      <c r="P3728"/>
    </row>
    <row r="3729" spans="16:16" x14ac:dyDescent="0.2">
      <c r="P3729"/>
    </row>
    <row r="3730" spans="16:16" x14ac:dyDescent="0.2">
      <c r="P3730"/>
    </row>
    <row r="3731" spans="16:16" x14ac:dyDescent="0.2">
      <c r="P3731"/>
    </row>
    <row r="3732" spans="16:16" x14ac:dyDescent="0.2">
      <c r="P3732"/>
    </row>
    <row r="3733" spans="16:16" x14ac:dyDescent="0.2">
      <c r="P3733"/>
    </row>
    <row r="3734" spans="16:16" x14ac:dyDescent="0.2">
      <c r="P3734"/>
    </row>
    <row r="3735" spans="16:16" x14ac:dyDescent="0.2">
      <c r="P3735"/>
    </row>
    <row r="3736" spans="16:16" x14ac:dyDescent="0.2">
      <c r="P3736"/>
    </row>
    <row r="3737" spans="16:16" x14ac:dyDescent="0.2">
      <c r="P3737"/>
    </row>
    <row r="3738" spans="16:16" x14ac:dyDescent="0.2">
      <c r="P3738"/>
    </row>
    <row r="3739" spans="16:16" x14ac:dyDescent="0.2">
      <c r="P3739"/>
    </row>
    <row r="3740" spans="16:16" x14ac:dyDescent="0.2">
      <c r="P3740"/>
    </row>
    <row r="3741" spans="16:16" x14ac:dyDescent="0.2">
      <c r="P3741"/>
    </row>
    <row r="3742" spans="16:16" x14ac:dyDescent="0.2">
      <c r="P3742"/>
    </row>
    <row r="3743" spans="16:16" x14ac:dyDescent="0.2">
      <c r="P3743"/>
    </row>
    <row r="3744" spans="16:16" x14ac:dyDescent="0.2">
      <c r="P3744"/>
    </row>
    <row r="3745" spans="16:16" x14ac:dyDescent="0.2">
      <c r="P3745"/>
    </row>
    <row r="3746" spans="16:16" x14ac:dyDescent="0.2">
      <c r="P3746"/>
    </row>
    <row r="3747" spans="16:16" x14ac:dyDescent="0.2">
      <c r="P3747"/>
    </row>
    <row r="3748" spans="16:16" x14ac:dyDescent="0.2">
      <c r="P3748"/>
    </row>
    <row r="3749" spans="16:16" x14ac:dyDescent="0.2">
      <c r="P3749"/>
    </row>
    <row r="3750" spans="16:16" x14ac:dyDescent="0.2">
      <c r="P3750"/>
    </row>
    <row r="3751" spans="16:16" x14ac:dyDescent="0.2">
      <c r="P3751"/>
    </row>
    <row r="3752" spans="16:16" x14ac:dyDescent="0.2">
      <c r="P3752"/>
    </row>
    <row r="3753" spans="16:16" x14ac:dyDescent="0.2">
      <c r="P3753"/>
    </row>
    <row r="3754" spans="16:16" x14ac:dyDescent="0.2">
      <c r="P3754"/>
    </row>
    <row r="3755" spans="16:16" x14ac:dyDescent="0.2">
      <c r="P3755"/>
    </row>
    <row r="3756" spans="16:16" x14ac:dyDescent="0.2">
      <c r="P3756"/>
    </row>
    <row r="3757" spans="16:16" x14ac:dyDescent="0.2">
      <c r="P3757"/>
    </row>
    <row r="3758" spans="16:16" x14ac:dyDescent="0.2">
      <c r="P3758"/>
    </row>
    <row r="3759" spans="16:16" x14ac:dyDescent="0.2">
      <c r="P3759"/>
    </row>
    <row r="3760" spans="16:16" x14ac:dyDescent="0.2">
      <c r="P3760"/>
    </row>
    <row r="3761" spans="16:16" x14ac:dyDescent="0.2">
      <c r="P3761"/>
    </row>
    <row r="3762" spans="16:16" x14ac:dyDescent="0.2">
      <c r="P3762"/>
    </row>
    <row r="3763" spans="16:16" x14ac:dyDescent="0.2">
      <c r="P3763"/>
    </row>
    <row r="3764" spans="16:16" x14ac:dyDescent="0.2">
      <c r="P3764"/>
    </row>
    <row r="3765" spans="16:16" x14ac:dyDescent="0.2">
      <c r="P3765"/>
    </row>
    <row r="3766" spans="16:16" x14ac:dyDescent="0.2">
      <c r="P3766"/>
    </row>
    <row r="3767" spans="16:16" x14ac:dyDescent="0.2">
      <c r="P3767"/>
    </row>
    <row r="3768" spans="16:16" x14ac:dyDescent="0.2">
      <c r="P3768"/>
    </row>
    <row r="3769" spans="16:16" x14ac:dyDescent="0.2">
      <c r="P3769"/>
    </row>
    <row r="3770" spans="16:16" x14ac:dyDescent="0.2">
      <c r="P3770"/>
    </row>
    <row r="3771" spans="16:16" x14ac:dyDescent="0.2">
      <c r="P3771"/>
    </row>
    <row r="3772" spans="16:16" x14ac:dyDescent="0.2">
      <c r="P3772"/>
    </row>
    <row r="3773" spans="16:16" x14ac:dyDescent="0.2">
      <c r="P3773"/>
    </row>
    <row r="3774" spans="16:16" x14ac:dyDescent="0.2">
      <c r="P3774"/>
    </row>
    <row r="3775" spans="16:16" x14ac:dyDescent="0.2">
      <c r="P3775"/>
    </row>
    <row r="3776" spans="16:16" x14ac:dyDescent="0.2">
      <c r="P3776"/>
    </row>
    <row r="3777" spans="16:16" x14ac:dyDescent="0.2">
      <c r="P3777"/>
    </row>
    <row r="3778" spans="16:16" x14ac:dyDescent="0.2">
      <c r="P3778"/>
    </row>
    <row r="3779" spans="16:16" x14ac:dyDescent="0.2">
      <c r="P3779"/>
    </row>
    <row r="3780" spans="16:16" x14ac:dyDescent="0.2">
      <c r="P3780"/>
    </row>
    <row r="3781" spans="16:16" x14ac:dyDescent="0.2">
      <c r="P3781"/>
    </row>
    <row r="3782" spans="16:16" x14ac:dyDescent="0.2">
      <c r="P3782"/>
    </row>
    <row r="3783" spans="16:16" x14ac:dyDescent="0.2">
      <c r="P3783"/>
    </row>
    <row r="3784" spans="16:16" x14ac:dyDescent="0.2">
      <c r="P3784"/>
    </row>
    <row r="3785" spans="16:16" x14ac:dyDescent="0.2">
      <c r="P3785"/>
    </row>
    <row r="3786" spans="16:16" x14ac:dyDescent="0.2">
      <c r="P3786"/>
    </row>
    <row r="3787" spans="16:16" x14ac:dyDescent="0.2">
      <c r="P3787"/>
    </row>
    <row r="3788" spans="16:16" x14ac:dyDescent="0.2">
      <c r="P3788"/>
    </row>
    <row r="3789" spans="16:16" x14ac:dyDescent="0.2">
      <c r="P3789"/>
    </row>
    <row r="3790" spans="16:16" x14ac:dyDescent="0.2">
      <c r="P3790"/>
    </row>
    <row r="3791" spans="16:16" x14ac:dyDescent="0.2">
      <c r="P3791"/>
    </row>
    <row r="3792" spans="16:16" x14ac:dyDescent="0.2">
      <c r="P3792"/>
    </row>
    <row r="3793" spans="16:16" x14ac:dyDescent="0.2">
      <c r="P3793"/>
    </row>
    <row r="3794" spans="16:16" x14ac:dyDescent="0.2">
      <c r="P3794"/>
    </row>
    <row r="3795" spans="16:16" x14ac:dyDescent="0.2">
      <c r="P3795"/>
    </row>
    <row r="3796" spans="16:16" x14ac:dyDescent="0.2">
      <c r="P3796"/>
    </row>
    <row r="3797" spans="16:16" x14ac:dyDescent="0.2">
      <c r="P3797"/>
    </row>
    <row r="3798" spans="16:16" x14ac:dyDescent="0.2">
      <c r="P3798"/>
    </row>
    <row r="3799" spans="16:16" x14ac:dyDescent="0.2">
      <c r="P3799"/>
    </row>
    <row r="3800" spans="16:16" x14ac:dyDescent="0.2">
      <c r="P3800"/>
    </row>
    <row r="3801" spans="16:16" x14ac:dyDescent="0.2">
      <c r="P3801"/>
    </row>
    <row r="3802" spans="16:16" x14ac:dyDescent="0.2">
      <c r="P3802"/>
    </row>
    <row r="3803" spans="16:16" x14ac:dyDescent="0.2">
      <c r="P3803"/>
    </row>
    <row r="3804" spans="16:16" x14ac:dyDescent="0.2">
      <c r="P3804"/>
    </row>
    <row r="3805" spans="16:16" x14ac:dyDescent="0.2">
      <c r="P3805"/>
    </row>
    <row r="3806" spans="16:16" x14ac:dyDescent="0.2">
      <c r="P3806"/>
    </row>
    <row r="3807" spans="16:16" x14ac:dyDescent="0.2">
      <c r="P3807"/>
    </row>
    <row r="3808" spans="16:16" x14ac:dyDescent="0.2">
      <c r="P3808"/>
    </row>
    <row r="3809" spans="16:16" x14ac:dyDescent="0.2">
      <c r="P3809"/>
    </row>
    <row r="3810" spans="16:16" x14ac:dyDescent="0.2">
      <c r="P3810"/>
    </row>
    <row r="3811" spans="16:16" x14ac:dyDescent="0.2">
      <c r="P3811"/>
    </row>
    <row r="3812" spans="16:16" x14ac:dyDescent="0.2">
      <c r="P3812"/>
    </row>
    <row r="3813" spans="16:16" x14ac:dyDescent="0.2">
      <c r="P3813"/>
    </row>
    <row r="3814" spans="16:16" x14ac:dyDescent="0.2">
      <c r="P3814"/>
    </row>
    <row r="3815" spans="16:16" x14ac:dyDescent="0.2">
      <c r="P3815"/>
    </row>
    <row r="3816" spans="16:16" x14ac:dyDescent="0.2">
      <c r="P3816"/>
    </row>
    <row r="3817" spans="16:16" x14ac:dyDescent="0.2">
      <c r="P3817"/>
    </row>
    <row r="3818" spans="16:16" x14ac:dyDescent="0.2">
      <c r="P3818"/>
    </row>
    <row r="3819" spans="16:16" x14ac:dyDescent="0.2">
      <c r="P3819"/>
    </row>
    <row r="3820" spans="16:16" x14ac:dyDescent="0.2">
      <c r="P3820"/>
    </row>
    <row r="3821" spans="16:16" x14ac:dyDescent="0.2">
      <c r="P3821"/>
    </row>
    <row r="3822" spans="16:16" x14ac:dyDescent="0.2">
      <c r="P3822"/>
    </row>
    <row r="3823" spans="16:16" x14ac:dyDescent="0.2">
      <c r="P3823"/>
    </row>
    <row r="3824" spans="16:16" x14ac:dyDescent="0.2">
      <c r="P3824"/>
    </row>
    <row r="3825" spans="16:16" x14ac:dyDescent="0.2">
      <c r="P3825"/>
    </row>
    <row r="3826" spans="16:16" x14ac:dyDescent="0.2">
      <c r="P3826"/>
    </row>
    <row r="3827" spans="16:16" x14ac:dyDescent="0.2">
      <c r="P3827"/>
    </row>
    <row r="3828" spans="16:16" x14ac:dyDescent="0.2">
      <c r="P3828"/>
    </row>
    <row r="3829" spans="16:16" x14ac:dyDescent="0.2">
      <c r="P3829"/>
    </row>
    <row r="3830" spans="16:16" x14ac:dyDescent="0.2">
      <c r="P3830"/>
    </row>
    <row r="3831" spans="16:16" x14ac:dyDescent="0.2">
      <c r="P3831"/>
    </row>
    <row r="3832" spans="16:16" x14ac:dyDescent="0.2">
      <c r="P3832"/>
    </row>
    <row r="3833" spans="16:16" x14ac:dyDescent="0.2">
      <c r="P3833"/>
    </row>
    <row r="3834" spans="16:16" x14ac:dyDescent="0.2">
      <c r="P3834"/>
    </row>
    <row r="3835" spans="16:16" x14ac:dyDescent="0.2">
      <c r="P3835"/>
    </row>
    <row r="3836" spans="16:16" x14ac:dyDescent="0.2">
      <c r="P3836"/>
    </row>
    <row r="3837" spans="16:16" x14ac:dyDescent="0.2">
      <c r="P3837"/>
    </row>
    <row r="3838" spans="16:16" x14ac:dyDescent="0.2">
      <c r="P3838"/>
    </row>
    <row r="3839" spans="16:16" x14ac:dyDescent="0.2">
      <c r="P3839"/>
    </row>
    <row r="3840" spans="16:16" x14ac:dyDescent="0.2">
      <c r="P3840"/>
    </row>
    <row r="3841" spans="16:16" x14ac:dyDescent="0.2">
      <c r="P3841"/>
    </row>
    <row r="3842" spans="16:16" x14ac:dyDescent="0.2">
      <c r="P3842"/>
    </row>
    <row r="3843" spans="16:16" x14ac:dyDescent="0.2">
      <c r="P3843"/>
    </row>
    <row r="3844" spans="16:16" x14ac:dyDescent="0.2">
      <c r="P3844"/>
    </row>
    <row r="3845" spans="16:16" x14ac:dyDescent="0.2">
      <c r="P3845"/>
    </row>
    <row r="3846" spans="16:16" x14ac:dyDescent="0.2">
      <c r="P3846"/>
    </row>
    <row r="3847" spans="16:16" x14ac:dyDescent="0.2">
      <c r="P3847"/>
    </row>
    <row r="3848" spans="16:16" x14ac:dyDescent="0.2">
      <c r="P3848"/>
    </row>
    <row r="3849" spans="16:16" x14ac:dyDescent="0.2">
      <c r="P3849"/>
    </row>
    <row r="3850" spans="16:16" x14ac:dyDescent="0.2">
      <c r="P3850"/>
    </row>
    <row r="3851" spans="16:16" x14ac:dyDescent="0.2">
      <c r="P3851"/>
    </row>
    <row r="3852" spans="16:16" x14ac:dyDescent="0.2">
      <c r="P3852"/>
    </row>
    <row r="3853" spans="16:16" x14ac:dyDescent="0.2">
      <c r="P3853"/>
    </row>
    <row r="3854" spans="16:16" x14ac:dyDescent="0.2">
      <c r="P3854"/>
    </row>
    <row r="3855" spans="16:16" x14ac:dyDescent="0.2">
      <c r="P3855"/>
    </row>
    <row r="3856" spans="16:16" x14ac:dyDescent="0.2">
      <c r="P3856"/>
    </row>
    <row r="3857" spans="16:16" x14ac:dyDescent="0.2">
      <c r="P3857"/>
    </row>
    <row r="3858" spans="16:16" x14ac:dyDescent="0.2">
      <c r="P3858"/>
    </row>
    <row r="3859" spans="16:16" x14ac:dyDescent="0.2">
      <c r="P3859"/>
    </row>
    <row r="3860" spans="16:16" x14ac:dyDescent="0.2">
      <c r="P3860"/>
    </row>
    <row r="3861" spans="16:16" x14ac:dyDescent="0.2">
      <c r="P3861"/>
    </row>
    <row r="3862" spans="16:16" x14ac:dyDescent="0.2">
      <c r="P3862"/>
    </row>
    <row r="3863" spans="16:16" x14ac:dyDescent="0.2">
      <c r="P3863"/>
    </row>
    <row r="3864" spans="16:16" x14ac:dyDescent="0.2">
      <c r="P3864"/>
    </row>
    <row r="3865" spans="16:16" x14ac:dyDescent="0.2">
      <c r="P3865"/>
    </row>
    <row r="3866" spans="16:16" x14ac:dyDescent="0.2">
      <c r="P3866"/>
    </row>
    <row r="3867" spans="16:16" x14ac:dyDescent="0.2">
      <c r="P3867"/>
    </row>
    <row r="3868" spans="16:16" x14ac:dyDescent="0.2">
      <c r="P3868"/>
    </row>
    <row r="3869" spans="16:16" x14ac:dyDescent="0.2">
      <c r="P3869"/>
    </row>
    <row r="3870" spans="16:16" x14ac:dyDescent="0.2">
      <c r="P3870"/>
    </row>
    <row r="3871" spans="16:16" x14ac:dyDescent="0.2">
      <c r="P3871"/>
    </row>
    <row r="3872" spans="16:16" x14ac:dyDescent="0.2">
      <c r="P3872"/>
    </row>
    <row r="3873" spans="16:16" x14ac:dyDescent="0.2">
      <c r="P3873"/>
    </row>
    <row r="3874" spans="16:16" x14ac:dyDescent="0.2">
      <c r="P3874"/>
    </row>
    <row r="3875" spans="16:16" x14ac:dyDescent="0.2">
      <c r="P3875"/>
    </row>
    <row r="3876" spans="16:16" x14ac:dyDescent="0.2">
      <c r="P3876"/>
    </row>
    <row r="3877" spans="16:16" x14ac:dyDescent="0.2">
      <c r="P3877"/>
    </row>
    <row r="3878" spans="16:16" x14ac:dyDescent="0.2">
      <c r="P3878"/>
    </row>
    <row r="3879" spans="16:16" x14ac:dyDescent="0.2">
      <c r="P3879"/>
    </row>
    <row r="3880" spans="16:16" x14ac:dyDescent="0.2">
      <c r="P3880"/>
    </row>
    <row r="3881" spans="16:16" x14ac:dyDescent="0.2">
      <c r="P3881"/>
    </row>
    <row r="3882" spans="16:16" x14ac:dyDescent="0.2">
      <c r="P3882"/>
    </row>
    <row r="3883" spans="16:16" x14ac:dyDescent="0.2">
      <c r="P3883"/>
    </row>
    <row r="3884" spans="16:16" x14ac:dyDescent="0.2">
      <c r="P3884"/>
    </row>
    <row r="3885" spans="16:16" x14ac:dyDescent="0.2">
      <c r="P3885"/>
    </row>
    <row r="3886" spans="16:16" x14ac:dyDescent="0.2">
      <c r="P3886"/>
    </row>
    <row r="3887" spans="16:16" x14ac:dyDescent="0.2">
      <c r="P3887"/>
    </row>
    <row r="3888" spans="16:16" x14ac:dyDescent="0.2">
      <c r="P3888"/>
    </row>
    <row r="3889" spans="16:16" x14ac:dyDescent="0.2">
      <c r="P3889"/>
    </row>
    <row r="3890" spans="16:16" x14ac:dyDescent="0.2">
      <c r="P3890"/>
    </row>
    <row r="3891" spans="16:16" x14ac:dyDescent="0.2">
      <c r="P3891"/>
    </row>
    <row r="3892" spans="16:16" x14ac:dyDescent="0.2">
      <c r="P3892"/>
    </row>
    <row r="3893" spans="16:16" x14ac:dyDescent="0.2">
      <c r="P3893"/>
    </row>
    <row r="3894" spans="16:16" x14ac:dyDescent="0.2">
      <c r="P3894"/>
    </row>
    <row r="3895" spans="16:16" x14ac:dyDescent="0.2">
      <c r="P3895"/>
    </row>
    <row r="3896" spans="16:16" x14ac:dyDescent="0.2">
      <c r="P3896"/>
    </row>
    <row r="3897" spans="16:16" x14ac:dyDescent="0.2">
      <c r="P3897"/>
    </row>
    <row r="3898" spans="16:16" x14ac:dyDescent="0.2">
      <c r="P3898"/>
    </row>
    <row r="3899" spans="16:16" x14ac:dyDescent="0.2">
      <c r="P3899"/>
    </row>
    <row r="3900" spans="16:16" x14ac:dyDescent="0.2">
      <c r="P3900"/>
    </row>
    <row r="3901" spans="16:16" x14ac:dyDescent="0.2">
      <c r="P3901"/>
    </row>
    <row r="3902" spans="16:16" x14ac:dyDescent="0.2">
      <c r="P3902"/>
    </row>
    <row r="3903" spans="16:16" x14ac:dyDescent="0.2">
      <c r="P3903"/>
    </row>
    <row r="3904" spans="16:16" x14ac:dyDescent="0.2">
      <c r="P3904"/>
    </row>
    <row r="3905" spans="16:16" x14ac:dyDescent="0.2">
      <c r="P3905"/>
    </row>
    <row r="3906" spans="16:16" x14ac:dyDescent="0.2">
      <c r="P3906"/>
    </row>
    <row r="3907" spans="16:16" x14ac:dyDescent="0.2">
      <c r="P3907"/>
    </row>
    <row r="3908" spans="16:16" x14ac:dyDescent="0.2">
      <c r="P3908"/>
    </row>
    <row r="3909" spans="16:16" x14ac:dyDescent="0.2">
      <c r="P3909"/>
    </row>
    <row r="3910" spans="16:16" x14ac:dyDescent="0.2">
      <c r="P3910"/>
    </row>
    <row r="3911" spans="16:16" x14ac:dyDescent="0.2">
      <c r="P3911"/>
    </row>
    <row r="3912" spans="16:16" x14ac:dyDescent="0.2">
      <c r="P3912"/>
    </row>
    <row r="3913" spans="16:16" x14ac:dyDescent="0.2">
      <c r="P3913"/>
    </row>
    <row r="3914" spans="16:16" x14ac:dyDescent="0.2">
      <c r="P3914"/>
    </row>
    <row r="3915" spans="16:16" x14ac:dyDescent="0.2">
      <c r="P3915"/>
    </row>
    <row r="3916" spans="16:16" x14ac:dyDescent="0.2">
      <c r="P3916"/>
    </row>
    <row r="3917" spans="16:16" x14ac:dyDescent="0.2">
      <c r="P3917"/>
    </row>
    <row r="3918" spans="16:16" x14ac:dyDescent="0.2">
      <c r="P3918"/>
    </row>
    <row r="3919" spans="16:16" x14ac:dyDescent="0.2">
      <c r="P3919"/>
    </row>
    <row r="3920" spans="16:16" x14ac:dyDescent="0.2">
      <c r="P3920"/>
    </row>
    <row r="3921" spans="16:16" x14ac:dyDescent="0.2">
      <c r="P3921"/>
    </row>
    <row r="3922" spans="16:16" x14ac:dyDescent="0.2">
      <c r="P3922"/>
    </row>
    <row r="3923" spans="16:16" x14ac:dyDescent="0.2">
      <c r="P3923"/>
    </row>
    <row r="3924" spans="16:16" x14ac:dyDescent="0.2">
      <c r="P3924"/>
    </row>
    <row r="3925" spans="16:16" x14ac:dyDescent="0.2">
      <c r="P3925"/>
    </row>
    <row r="3926" spans="16:16" x14ac:dyDescent="0.2">
      <c r="P3926"/>
    </row>
    <row r="3927" spans="16:16" x14ac:dyDescent="0.2">
      <c r="P3927"/>
    </row>
    <row r="3928" spans="16:16" x14ac:dyDescent="0.2">
      <c r="P3928"/>
    </row>
    <row r="3929" spans="16:16" x14ac:dyDescent="0.2">
      <c r="P3929"/>
    </row>
    <row r="3930" spans="16:16" x14ac:dyDescent="0.2">
      <c r="P3930"/>
    </row>
    <row r="3931" spans="16:16" x14ac:dyDescent="0.2">
      <c r="P3931"/>
    </row>
    <row r="3932" spans="16:16" x14ac:dyDescent="0.2">
      <c r="P3932"/>
    </row>
    <row r="3933" spans="16:16" x14ac:dyDescent="0.2">
      <c r="P3933"/>
    </row>
    <row r="3934" spans="16:16" x14ac:dyDescent="0.2">
      <c r="P3934"/>
    </row>
    <row r="3935" spans="16:16" x14ac:dyDescent="0.2">
      <c r="P3935"/>
    </row>
    <row r="3936" spans="16:16" x14ac:dyDescent="0.2">
      <c r="P3936"/>
    </row>
    <row r="3937" spans="16:16" x14ac:dyDescent="0.2">
      <c r="P3937"/>
    </row>
    <row r="3938" spans="16:16" x14ac:dyDescent="0.2">
      <c r="P3938"/>
    </row>
    <row r="3939" spans="16:16" x14ac:dyDescent="0.2">
      <c r="P3939"/>
    </row>
    <row r="3940" spans="16:16" x14ac:dyDescent="0.2">
      <c r="P3940"/>
    </row>
    <row r="3941" spans="16:16" x14ac:dyDescent="0.2">
      <c r="P3941"/>
    </row>
    <row r="3942" spans="16:16" x14ac:dyDescent="0.2">
      <c r="P3942"/>
    </row>
    <row r="3943" spans="16:16" x14ac:dyDescent="0.2">
      <c r="P3943"/>
    </row>
    <row r="3944" spans="16:16" x14ac:dyDescent="0.2">
      <c r="P3944"/>
    </row>
    <row r="3945" spans="16:16" x14ac:dyDescent="0.2">
      <c r="P3945"/>
    </row>
    <row r="3946" spans="16:16" x14ac:dyDescent="0.2">
      <c r="P3946"/>
    </row>
    <row r="3947" spans="16:16" x14ac:dyDescent="0.2">
      <c r="P3947"/>
    </row>
    <row r="3948" spans="16:16" x14ac:dyDescent="0.2">
      <c r="P3948"/>
    </row>
    <row r="3949" spans="16:16" x14ac:dyDescent="0.2">
      <c r="P3949"/>
    </row>
    <row r="3950" spans="16:16" x14ac:dyDescent="0.2">
      <c r="P3950"/>
    </row>
    <row r="3951" spans="16:16" x14ac:dyDescent="0.2">
      <c r="P3951"/>
    </row>
    <row r="3952" spans="16:16" x14ac:dyDescent="0.2">
      <c r="P3952"/>
    </row>
    <row r="3953" spans="16:16" x14ac:dyDescent="0.2">
      <c r="P3953"/>
    </row>
    <row r="3954" spans="16:16" x14ac:dyDescent="0.2">
      <c r="P3954"/>
    </row>
    <row r="3955" spans="16:16" x14ac:dyDescent="0.2">
      <c r="P3955"/>
    </row>
    <row r="3956" spans="16:16" x14ac:dyDescent="0.2">
      <c r="P3956"/>
    </row>
    <row r="3957" spans="16:16" x14ac:dyDescent="0.2">
      <c r="P3957"/>
    </row>
    <row r="3958" spans="16:16" x14ac:dyDescent="0.2">
      <c r="P3958"/>
    </row>
    <row r="3959" spans="16:16" x14ac:dyDescent="0.2">
      <c r="P3959"/>
    </row>
    <row r="3960" spans="16:16" x14ac:dyDescent="0.2">
      <c r="P3960"/>
    </row>
    <row r="3961" spans="16:16" x14ac:dyDescent="0.2">
      <c r="P3961"/>
    </row>
    <row r="3962" spans="16:16" x14ac:dyDescent="0.2">
      <c r="P3962"/>
    </row>
    <row r="3963" spans="16:16" x14ac:dyDescent="0.2">
      <c r="P3963"/>
    </row>
    <row r="3964" spans="16:16" x14ac:dyDescent="0.2">
      <c r="P3964"/>
    </row>
    <row r="3965" spans="16:16" x14ac:dyDescent="0.2">
      <c r="P3965"/>
    </row>
    <row r="3966" spans="16:16" x14ac:dyDescent="0.2">
      <c r="P3966"/>
    </row>
    <row r="3967" spans="16:16" x14ac:dyDescent="0.2">
      <c r="P3967"/>
    </row>
    <row r="3968" spans="16:16" x14ac:dyDescent="0.2">
      <c r="P3968"/>
    </row>
    <row r="3969" spans="16:16" x14ac:dyDescent="0.2">
      <c r="P3969"/>
    </row>
    <row r="3970" spans="16:16" x14ac:dyDescent="0.2">
      <c r="P3970"/>
    </row>
    <row r="3971" spans="16:16" x14ac:dyDescent="0.2">
      <c r="P3971"/>
    </row>
    <row r="3972" spans="16:16" x14ac:dyDescent="0.2">
      <c r="P3972"/>
    </row>
    <row r="3973" spans="16:16" x14ac:dyDescent="0.2">
      <c r="P3973"/>
    </row>
    <row r="3974" spans="16:16" x14ac:dyDescent="0.2">
      <c r="P3974"/>
    </row>
    <row r="3975" spans="16:16" x14ac:dyDescent="0.2">
      <c r="P3975"/>
    </row>
    <row r="3976" spans="16:16" x14ac:dyDescent="0.2">
      <c r="P3976"/>
    </row>
    <row r="3977" spans="16:16" x14ac:dyDescent="0.2">
      <c r="P3977"/>
    </row>
    <row r="3978" spans="16:16" x14ac:dyDescent="0.2">
      <c r="P3978"/>
    </row>
    <row r="3979" spans="16:16" x14ac:dyDescent="0.2">
      <c r="P3979"/>
    </row>
    <row r="3980" spans="16:16" x14ac:dyDescent="0.2">
      <c r="P3980"/>
    </row>
    <row r="3981" spans="16:16" x14ac:dyDescent="0.2">
      <c r="P3981"/>
    </row>
    <row r="3982" spans="16:16" x14ac:dyDescent="0.2">
      <c r="P3982"/>
    </row>
    <row r="3983" spans="16:16" x14ac:dyDescent="0.2">
      <c r="P3983"/>
    </row>
    <row r="3984" spans="16:16" x14ac:dyDescent="0.2">
      <c r="P3984"/>
    </row>
    <row r="3985" spans="16:16" x14ac:dyDescent="0.2">
      <c r="P3985"/>
    </row>
    <row r="3986" spans="16:16" x14ac:dyDescent="0.2">
      <c r="P3986"/>
    </row>
    <row r="3987" spans="16:16" x14ac:dyDescent="0.2">
      <c r="P3987"/>
    </row>
    <row r="3988" spans="16:16" x14ac:dyDescent="0.2">
      <c r="P3988"/>
    </row>
    <row r="3989" spans="16:16" x14ac:dyDescent="0.2">
      <c r="P3989"/>
    </row>
    <row r="3990" spans="16:16" x14ac:dyDescent="0.2">
      <c r="P3990"/>
    </row>
    <row r="3991" spans="16:16" x14ac:dyDescent="0.2">
      <c r="P3991"/>
    </row>
    <row r="3992" spans="16:16" x14ac:dyDescent="0.2">
      <c r="P3992"/>
    </row>
    <row r="3993" spans="16:16" x14ac:dyDescent="0.2">
      <c r="P3993"/>
    </row>
    <row r="3994" spans="16:16" x14ac:dyDescent="0.2">
      <c r="P3994"/>
    </row>
    <row r="3995" spans="16:16" x14ac:dyDescent="0.2">
      <c r="P3995"/>
    </row>
    <row r="3996" spans="16:16" x14ac:dyDescent="0.2">
      <c r="P3996"/>
    </row>
    <row r="3997" spans="16:16" x14ac:dyDescent="0.2">
      <c r="P3997"/>
    </row>
    <row r="3998" spans="16:16" x14ac:dyDescent="0.2">
      <c r="P3998"/>
    </row>
    <row r="3999" spans="16:16" x14ac:dyDescent="0.2">
      <c r="P3999"/>
    </row>
    <row r="4000" spans="16:16" x14ac:dyDescent="0.2">
      <c r="P4000"/>
    </row>
    <row r="4001" spans="16:16" x14ac:dyDescent="0.2">
      <c r="P4001"/>
    </row>
    <row r="4002" spans="16:16" x14ac:dyDescent="0.2">
      <c r="P4002"/>
    </row>
    <row r="4003" spans="16:16" x14ac:dyDescent="0.2">
      <c r="P4003"/>
    </row>
    <row r="4004" spans="16:16" x14ac:dyDescent="0.2">
      <c r="P4004"/>
    </row>
    <row r="4005" spans="16:16" x14ac:dyDescent="0.2">
      <c r="P4005"/>
    </row>
    <row r="4006" spans="16:16" x14ac:dyDescent="0.2">
      <c r="P4006"/>
    </row>
    <row r="4007" spans="16:16" x14ac:dyDescent="0.2">
      <c r="P4007"/>
    </row>
    <row r="4008" spans="16:16" x14ac:dyDescent="0.2">
      <c r="P4008"/>
    </row>
    <row r="4009" spans="16:16" x14ac:dyDescent="0.2">
      <c r="P4009"/>
    </row>
    <row r="4010" spans="16:16" x14ac:dyDescent="0.2">
      <c r="P4010"/>
    </row>
    <row r="4011" spans="16:16" x14ac:dyDescent="0.2">
      <c r="P4011"/>
    </row>
    <row r="4012" spans="16:16" x14ac:dyDescent="0.2">
      <c r="P4012"/>
    </row>
    <row r="4013" spans="16:16" x14ac:dyDescent="0.2">
      <c r="P4013"/>
    </row>
    <row r="4014" spans="16:16" x14ac:dyDescent="0.2">
      <c r="P4014"/>
    </row>
    <row r="4015" spans="16:16" x14ac:dyDescent="0.2">
      <c r="P4015"/>
    </row>
    <row r="4016" spans="16:16" x14ac:dyDescent="0.2">
      <c r="P4016"/>
    </row>
    <row r="4017" spans="16:16" x14ac:dyDescent="0.2">
      <c r="P4017"/>
    </row>
    <row r="4018" spans="16:16" x14ac:dyDescent="0.2">
      <c r="P4018"/>
    </row>
    <row r="4019" spans="16:16" x14ac:dyDescent="0.2">
      <c r="P4019"/>
    </row>
    <row r="4020" spans="16:16" x14ac:dyDescent="0.2">
      <c r="P4020"/>
    </row>
    <row r="4021" spans="16:16" x14ac:dyDescent="0.2">
      <c r="P4021"/>
    </row>
    <row r="4022" spans="16:16" x14ac:dyDescent="0.2">
      <c r="P4022"/>
    </row>
    <row r="4023" spans="16:16" x14ac:dyDescent="0.2">
      <c r="P4023"/>
    </row>
    <row r="4024" spans="16:16" x14ac:dyDescent="0.2">
      <c r="P4024"/>
    </row>
    <row r="4025" spans="16:16" x14ac:dyDescent="0.2">
      <c r="P4025"/>
    </row>
    <row r="4026" spans="16:16" x14ac:dyDescent="0.2">
      <c r="P4026"/>
    </row>
    <row r="4027" spans="16:16" x14ac:dyDescent="0.2">
      <c r="P4027"/>
    </row>
    <row r="4028" spans="16:16" x14ac:dyDescent="0.2">
      <c r="P4028"/>
    </row>
    <row r="4029" spans="16:16" x14ac:dyDescent="0.2">
      <c r="P4029"/>
    </row>
    <row r="4030" spans="16:16" x14ac:dyDescent="0.2">
      <c r="P4030"/>
    </row>
    <row r="4031" spans="16:16" x14ac:dyDescent="0.2">
      <c r="P4031"/>
    </row>
    <row r="4032" spans="16:16" x14ac:dyDescent="0.2">
      <c r="P4032"/>
    </row>
    <row r="4033" spans="16:16" x14ac:dyDescent="0.2">
      <c r="P4033"/>
    </row>
    <row r="4034" spans="16:16" x14ac:dyDescent="0.2">
      <c r="P4034"/>
    </row>
    <row r="4035" spans="16:16" x14ac:dyDescent="0.2">
      <c r="P4035"/>
    </row>
    <row r="4036" spans="16:16" x14ac:dyDescent="0.2">
      <c r="P4036"/>
    </row>
    <row r="4037" spans="16:16" x14ac:dyDescent="0.2">
      <c r="P4037"/>
    </row>
    <row r="4038" spans="16:16" x14ac:dyDescent="0.2">
      <c r="P4038"/>
    </row>
    <row r="4039" spans="16:16" x14ac:dyDescent="0.2">
      <c r="P4039"/>
    </row>
    <row r="4040" spans="16:16" x14ac:dyDescent="0.2">
      <c r="P4040"/>
    </row>
    <row r="4041" spans="16:16" x14ac:dyDescent="0.2">
      <c r="P4041"/>
    </row>
    <row r="4042" spans="16:16" x14ac:dyDescent="0.2">
      <c r="P4042"/>
    </row>
    <row r="4043" spans="16:16" x14ac:dyDescent="0.2">
      <c r="P4043"/>
    </row>
    <row r="4044" spans="16:16" x14ac:dyDescent="0.2">
      <c r="P4044"/>
    </row>
    <row r="4045" spans="16:16" x14ac:dyDescent="0.2">
      <c r="P4045"/>
    </row>
    <row r="4046" spans="16:16" x14ac:dyDescent="0.2">
      <c r="P4046"/>
    </row>
    <row r="4047" spans="16:16" x14ac:dyDescent="0.2">
      <c r="P4047"/>
    </row>
    <row r="4048" spans="16:16" x14ac:dyDescent="0.2">
      <c r="P4048"/>
    </row>
    <row r="4049" spans="16:16" x14ac:dyDescent="0.2">
      <c r="P4049"/>
    </row>
    <row r="4050" spans="16:16" x14ac:dyDescent="0.2">
      <c r="P4050"/>
    </row>
    <row r="4051" spans="16:16" x14ac:dyDescent="0.2">
      <c r="P4051"/>
    </row>
    <row r="4052" spans="16:16" x14ac:dyDescent="0.2">
      <c r="P4052"/>
    </row>
    <row r="4053" spans="16:16" x14ac:dyDescent="0.2">
      <c r="P4053"/>
    </row>
    <row r="4054" spans="16:16" x14ac:dyDescent="0.2">
      <c r="P4054"/>
    </row>
    <row r="4055" spans="16:16" x14ac:dyDescent="0.2">
      <c r="P4055"/>
    </row>
    <row r="4056" spans="16:16" x14ac:dyDescent="0.2">
      <c r="P4056"/>
    </row>
    <row r="4057" spans="16:16" x14ac:dyDescent="0.2">
      <c r="P4057"/>
    </row>
    <row r="4058" spans="16:16" x14ac:dyDescent="0.2">
      <c r="P4058"/>
    </row>
    <row r="4059" spans="16:16" x14ac:dyDescent="0.2">
      <c r="P4059"/>
    </row>
    <row r="4060" spans="16:16" x14ac:dyDescent="0.2">
      <c r="P4060"/>
    </row>
    <row r="4061" spans="16:16" x14ac:dyDescent="0.2">
      <c r="P4061"/>
    </row>
    <row r="4062" spans="16:16" x14ac:dyDescent="0.2">
      <c r="P4062"/>
    </row>
    <row r="4063" spans="16:16" x14ac:dyDescent="0.2">
      <c r="P4063"/>
    </row>
    <row r="4064" spans="16:16" x14ac:dyDescent="0.2">
      <c r="P4064"/>
    </row>
    <row r="4065" spans="16:16" x14ac:dyDescent="0.2">
      <c r="P4065"/>
    </row>
    <row r="4066" spans="16:16" x14ac:dyDescent="0.2">
      <c r="P4066"/>
    </row>
    <row r="4067" spans="16:16" x14ac:dyDescent="0.2">
      <c r="P4067"/>
    </row>
    <row r="4068" spans="16:16" x14ac:dyDescent="0.2">
      <c r="P4068"/>
    </row>
    <row r="4069" spans="16:16" x14ac:dyDescent="0.2">
      <c r="P4069"/>
    </row>
    <row r="4070" spans="16:16" x14ac:dyDescent="0.2">
      <c r="P4070"/>
    </row>
    <row r="4071" spans="16:16" x14ac:dyDescent="0.2">
      <c r="P4071"/>
    </row>
    <row r="4072" spans="16:16" x14ac:dyDescent="0.2">
      <c r="P4072"/>
    </row>
    <row r="4073" spans="16:16" x14ac:dyDescent="0.2">
      <c r="P4073"/>
    </row>
    <row r="4074" spans="16:16" x14ac:dyDescent="0.2">
      <c r="P4074"/>
    </row>
    <row r="4075" spans="16:16" x14ac:dyDescent="0.2">
      <c r="P4075"/>
    </row>
    <row r="4076" spans="16:16" x14ac:dyDescent="0.2">
      <c r="P4076"/>
    </row>
    <row r="4077" spans="16:16" x14ac:dyDescent="0.2">
      <c r="P4077"/>
    </row>
    <row r="4078" spans="16:16" x14ac:dyDescent="0.2">
      <c r="P4078"/>
    </row>
    <row r="4079" spans="16:16" x14ac:dyDescent="0.2">
      <c r="P4079"/>
    </row>
    <row r="4080" spans="16:16" x14ac:dyDescent="0.2">
      <c r="P4080"/>
    </row>
    <row r="4081" spans="16:16" x14ac:dyDescent="0.2">
      <c r="P4081"/>
    </row>
    <row r="4082" spans="16:16" x14ac:dyDescent="0.2">
      <c r="P4082"/>
    </row>
    <row r="4083" spans="16:16" x14ac:dyDescent="0.2">
      <c r="P4083"/>
    </row>
    <row r="4084" spans="16:16" x14ac:dyDescent="0.2">
      <c r="P4084"/>
    </row>
    <row r="4085" spans="16:16" x14ac:dyDescent="0.2">
      <c r="P4085"/>
    </row>
    <row r="4086" spans="16:16" x14ac:dyDescent="0.2">
      <c r="P4086"/>
    </row>
    <row r="4087" spans="16:16" x14ac:dyDescent="0.2">
      <c r="P4087"/>
    </row>
    <row r="4088" spans="16:16" x14ac:dyDescent="0.2">
      <c r="P4088"/>
    </row>
    <row r="4089" spans="16:16" x14ac:dyDescent="0.2">
      <c r="P4089"/>
    </row>
    <row r="4090" spans="16:16" x14ac:dyDescent="0.2">
      <c r="P4090"/>
    </row>
    <row r="4091" spans="16:16" x14ac:dyDescent="0.2">
      <c r="P4091"/>
    </row>
    <row r="4092" spans="16:16" x14ac:dyDescent="0.2">
      <c r="P4092"/>
    </row>
    <row r="4093" spans="16:16" x14ac:dyDescent="0.2">
      <c r="P4093"/>
    </row>
    <row r="4094" spans="16:16" x14ac:dyDescent="0.2">
      <c r="P4094"/>
    </row>
    <row r="4095" spans="16:16" x14ac:dyDescent="0.2">
      <c r="P4095"/>
    </row>
    <row r="4096" spans="16:16" x14ac:dyDescent="0.2">
      <c r="P4096"/>
    </row>
    <row r="4097" spans="16:16" x14ac:dyDescent="0.2">
      <c r="P4097"/>
    </row>
    <row r="4098" spans="16:16" x14ac:dyDescent="0.2">
      <c r="P4098"/>
    </row>
    <row r="4099" spans="16:16" x14ac:dyDescent="0.2">
      <c r="P4099"/>
    </row>
    <row r="4100" spans="16:16" x14ac:dyDescent="0.2">
      <c r="P4100"/>
    </row>
    <row r="4101" spans="16:16" x14ac:dyDescent="0.2">
      <c r="P4101"/>
    </row>
    <row r="4102" spans="16:16" x14ac:dyDescent="0.2">
      <c r="P4102"/>
    </row>
    <row r="4103" spans="16:16" x14ac:dyDescent="0.2">
      <c r="P4103"/>
    </row>
    <row r="4104" spans="16:16" x14ac:dyDescent="0.2">
      <c r="P4104"/>
    </row>
    <row r="4105" spans="16:16" x14ac:dyDescent="0.2">
      <c r="P4105"/>
    </row>
    <row r="4106" spans="16:16" x14ac:dyDescent="0.2">
      <c r="P4106"/>
    </row>
    <row r="4107" spans="16:16" x14ac:dyDescent="0.2">
      <c r="P4107"/>
    </row>
    <row r="4108" spans="16:16" x14ac:dyDescent="0.2">
      <c r="P4108"/>
    </row>
    <row r="4109" spans="16:16" x14ac:dyDescent="0.2">
      <c r="P4109"/>
    </row>
    <row r="4110" spans="16:16" x14ac:dyDescent="0.2">
      <c r="P4110"/>
    </row>
    <row r="4111" spans="16:16" x14ac:dyDescent="0.2">
      <c r="P4111"/>
    </row>
    <row r="4112" spans="16:16" x14ac:dyDescent="0.2">
      <c r="P4112"/>
    </row>
    <row r="4113" spans="16:16" x14ac:dyDescent="0.2">
      <c r="P4113"/>
    </row>
    <row r="4114" spans="16:16" x14ac:dyDescent="0.2">
      <c r="P4114"/>
    </row>
    <row r="4115" spans="16:16" x14ac:dyDescent="0.2">
      <c r="P4115"/>
    </row>
    <row r="4116" spans="16:16" x14ac:dyDescent="0.2">
      <c r="P4116"/>
    </row>
    <row r="4117" spans="16:16" x14ac:dyDescent="0.2">
      <c r="P4117"/>
    </row>
    <row r="4118" spans="16:16" x14ac:dyDescent="0.2">
      <c r="P4118"/>
    </row>
    <row r="4119" spans="16:16" x14ac:dyDescent="0.2">
      <c r="P4119"/>
    </row>
    <row r="4120" spans="16:16" x14ac:dyDescent="0.2">
      <c r="P4120"/>
    </row>
    <row r="4121" spans="16:16" x14ac:dyDescent="0.2">
      <c r="P4121"/>
    </row>
    <row r="4122" spans="16:16" x14ac:dyDescent="0.2">
      <c r="P4122"/>
    </row>
    <row r="4123" spans="16:16" x14ac:dyDescent="0.2">
      <c r="P4123"/>
    </row>
    <row r="4124" spans="16:16" x14ac:dyDescent="0.2">
      <c r="P4124"/>
    </row>
    <row r="4125" spans="16:16" x14ac:dyDescent="0.2">
      <c r="P4125"/>
    </row>
    <row r="4126" spans="16:16" x14ac:dyDescent="0.2">
      <c r="P4126"/>
    </row>
    <row r="4127" spans="16:16" x14ac:dyDescent="0.2">
      <c r="P4127"/>
    </row>
    <row r="4128" spans="16:16" x14ac:dyDescent="0.2">
      <c r="P4128"/>
    </row>
    <row r="4129" spans="16:16" x14ac:dyDescent="0.2">
      <c r="P4129"/>
    </row>
    <row r="4130" spans="16:16" x14ac:dyDescent="0.2">
      <c r="P4130"/>
    </row>
    <row r="4131" spans="16:16" x14ac:dyDescent="0.2">
      <c r="P4131"/>
    </row>
    <row r="4132" spans="16:16" x14ac:dyDescent="0.2">
      <c r="P4132"/>
    </row>
    <row r="4133" spans="16:16" x14ac:dyDescent="0.2">
      <c r="P4133"/>
    </row>
    <row r="4134" spans="16:16" x14ac:dyDescent="0.2">
      <c r="P4134"/>
    </row>
    <row r="4135" spans="16:16" x14ac:dyDescent="0.2">
      <c r="P4135"/>
    </row>
    <row r="4136" spans="16:16" x14ac:dyDescent="0.2">
      <c r="P4136"/>
    </row>
    <row r="4137" spans="16:16" x14ac:dyDescent="0.2">
      <c r="P4137"/>
    </row>
    <row r="4138" spans="16:16" x14ac:dyDescent="0.2">
      <c r="P4138"/>
    </row>
    <row r="4139" spans="16:16" x14ac:dyDescent="0.2">
      <c r="P4139"/>
    </row>
    <row r="4140" spans="16:16" x14ac:dyDescent="0.2">
      <c r="P4140"/>
    </row>
    <row r="4141" spans="16:16" x14ac:dyDescent="0.2">
      <c r="P4141"/>
    </row>
    <row r="4142" spans="16:16" x14ac:dyDescent="0.2">
      <c r="P4142"/>
    </row>
    <row r="4143" spans="16:16" x14ac:dyDescent="0.2">
      <c r="P4143"/>
    </row>
    <row r="4144" spans="16:16" x14ac:dyDescent="0.2">
      <c r="P4144"/>
    </row>
    <row r="4145" spans="16:16" x14ac:dyDescent="0.2">
      <c r="P4145"/>
    </row>
    <row r="4146" spans="16:16" x14ac:dyDescent="0.2">
      <c r="P4146"/>
    </row>
    <row r="4147" spans="16:16" x14ac:dyDescent="0.2">
      <c r="P4147"/>
    </row>
    <row r="4148" spans="16:16" x14ac:dyDescent="0.2">
      <c r="P4148"/>
    </row>
    <row r="4149" spans="16:16" x14ac:dyDescent="0.2">
      <c r="P4149"/>
    </row>
    <row r="4150" spans="16:16" x14ac:dyDescent="0.2">
      <c r="P4150"/>
    </row>
    <row r="4151" spans="16:16" x14ac:dyDescent="0.2">
      <c r="P4151"/>
    </row>
    <row r="4152" spans="16:16" x14ac:dyDescent="0.2">
      <c r="P4152"/>
    </row>
    <row r="4153" spans="16:16" x14ac:dyDescent="0.2">
      <c r="P4153"/>
    </row>
    <row r="4154" spans="16:16" x14ac:dyDescent="0.2">
      <c r="P4154"/>
    </row>
    <row r="4155" spans="16:16" x14ac:dyDescent="0.2">
      <c r="P4155"/>
    </row>
    <row r="4156" spans="16:16" x14ac:dyDescent="0.2">
      <c r="P4156"/>
    </row>
    <row r="4157" spans="16:16" x14ac:dyDescent="0.2">
      <c r="P4157"/>
    </row>
    <row r="4158" spans="16:16" x14ac:dyDescent="0.2">
      <c r="P4158"/>
    </row>
    <row r="4159" spans="16:16" x14ac:dyDescent="0.2">
      <c r="P4159"/>
    </row>
    <row r="4160" spans="16:16" x14ac:dyDescent="0.2">
      <c r="P4160"/>
    </row>
    <row r="4161" spans="16:16" x14ac:dyDescent="0.2">
      <c r="P4161"/>
    </row>
    <row r="4162" spans="16:16" x14ac:dyDescent="0.2">
      <c r="P4162"/>
    </row>
    <row r="4163" spans="16:16" x14ac:dyDescent="0.2">
      <c r="P4163"/>
    </row>
    <row r="4164" spans="16:16" x14ac:dyDescent="0.2">
      <c r="P4164"/>
    </row>
    <row r="4165" spans="16:16" x14ac:dyDescent="0.2">
      <c r="P4165"/>
    </row>
    <row r="4166" spans="16:16" x14ac:dyDescent="0.2">
      <c r="P4166"/>
    </row>
    <row r="4167" spans="16:16" x14ac:dyDescent="0.2">
      <c r="P4167"/>
    </row>
    <row r="4168" spans="16:16" x14ac:dyDescent="0.2">
      <c r="P4168"/>
    </row>
    <row r="4169" spans="16:16" x14ac:dyDescent="0.2">
      <c r="P4169"/>
    </row>
    <row r="4170" spans="16:16" x14ac:dyDescent="0.2">
      <c r="P4170"/>
    </row>
    <row r="4171" spans="16:16" x14ac:dyDescent="0.2">
      <c r="P4171"/>
    </row>
    <row r="4172" spans="16:16" x14ac:dyDescent="0.2">
      <c r="P4172"/>
    </row>
    <row r="4173" spans="16:16" x14ac:dyDescent="0.2">
      <c r="P4173"/>
    </row>
    <row r="4174" spans="16:16" x14ac:dyDescent="0.2">
      <c r="P4174"/>
    </row>
    <row r="4175" spans="16:16" x14ac:dyDescent="0.2">
      <c r="P4175"/>
    </row>
    <row r="4176" spans="16:16" x14ac:dyDescent="0.2">
      <c r="P4176"/>
    </row>
    <row r="4177" spans="16:16" x14ac:dyDescent="0.2">
      <c r="P4177"/>
    </row>
    <row r="4178" spans="16:16" x14ac:dyDescent="0.2">
      <c r="P4178"/>
    </row>
    <row r="4179" spans="16:16" x14ac:dyDescent="0.2">
      <c r="P4179"/>
    </row>
    <row r="4180" spans="16:16" x14ac:dyDescent="0.2">
      <c r="P4180"/>
    </row>
    <row r="4181" spans="16:16" x14ac:dyDescent="0.2">
      <c r="P4181"/>
    </row>
    <row r="4182" spans="16:16" x14ac:dyDescent="0.2">
      <c r="P4182"/>
    </row>
    <row r="4183" spans="16:16" x14ac:dyDescent="0.2">
      <c r="P4183"/>
    </row>
    <row r="4184" spans="16:16" x14ac:dyDescent="0.2">
      <c r="P4184"/>
    </row>
    <row r="4185" spans="16:16" x14ac:dyDescent="0.2">
      <c r="P4185"/>
    </row>
    <row r="4186" spans="16:16" x14ac:dyDescent="0.2">
      <c r="P4186"/>
    </row>
    <row r="4187" spans="16:16" x14ac:dyDescent="0.2">
      <c r="P4187"/>
    </row>
    <row r="4188" spans="16:16" x14ac:dyDescent="0.2">
      <c r="P4188"/>
    </row>
    <row r="4189" spans="16:16" x14ac:dyDescent="0.2">
      <c r="P4189"/>
    </row>
    <row r="4190" spans="16:16" x14ac:dyDescent="0.2">
      <c r="P4190"/>
    </row>
    <row r="4191" spans="16:16" x14ac:dyDescent="0.2">
      <c r="P4191"/>
    </row>
    <row r="4192" spans="16:16" x14ac:dyDescent="0.2">
      <c r="P4192"/>
    </row>
    <row r="4193" spans="16:16" x14ac:dyDescent="0.2">
      <c r="P4193"/>
    </row>
    <row r="4194" spans="16:16" x14ac:dyDescent="0.2">
      <c r="P4194"/>
    </row>
    <row r="4195" spans="16:16" x14ac:dyDescent="0.2">
      <c r="P4195"/>
    </row>
    <row r="4196" spans="16:16" x14ac:dyDescent="0.2">
      <c r="P4196"/>
    </row>
    <row r="4197" spans="16:16" x14ac:dyDescent="0.2">
      <c r="P4197"/>
    </row>
    <row r="4198" spans="16:16" x14ac:dyDescent="0.2">
      <c r="P4198"/>
    </row>
    <row r="4199" spans="16:16" x14ac:dyDescent="0.2">
      <c r="P4199"/>
    </row>
    <row r="4200" spans="16:16" x14ac:dyDescent="0.2">
      <c r="P4200"/>
    </row>
    <row r="4201" spans="16:16" x14ac:dyDescent="0.2">
      <c r="P4201"/>
    </row>
    <row r="4202" spans="16:16" x14ac:dyDescent="0.2">
      <c r="P4202"/>
    </row>
    <row r="4203" spans="16:16" x14ac:dyDescent="0.2">
      <c r="P4203"/>
    </row>
    <row r="4204" spans="16:16" x14ac:dyDescent="0.2">
      <c r="P4204"/>
    </row>
    <row r="4205" spans="16:16" x14ac:dyDescent="0.2">
      <c r="P4205"/>
    </row>
    <row r="4206" spans="16:16" x14ac:dyDescent="0.2">
      <c r="P4206"/>
    </row>
    <row r="4207" spans="16:16" x14ac:dyDescent="0.2">
      <c r="P4207"/>
    </row>
    <row r="4208" spans="16:16" x14ac:dyDescent="0.2">
      <c r="P4208"/>
    </row>
    <row r="4209" spans="16:16" x14ac:dyDescent="0.2">
      <c r="P4209"/>
    </row>
    <row r="4210" spans="16:16" x14ac:dyDescent="0.2">
      <c r="P4210"/>
    </row>
    <row r="4211" spans="16:16" x14ac:dyDescent="0.2">
      <c r="P4211"/>
    </row>
    <row r="4212" spans="16:16" x14ac:dyDescent="0.2">
      <c r="P4212"/>
    </row>
    <row r="4213" spans="16:16" x14ac:dyDescent="0.2">
      <c r="P4213"/>
    </row>
    <row r="4214" spans="16:16" x14ac:dyDescent="0.2">
      <c r="P4214"/>
    </row>
    <row r="4215" spans="16:16" x14ac:dyDescent="0.2">
      <c r="P4215"/>
    </row>
    <row r="4216" spans="16:16" x14ac:dyDescent="0.2">
      <c r="P4216"/>
    </row>
    <row r="4217" spans="16:16" x14ac:dyDescent="0.2">
      <c r="P4217"/>
    </row>
    <row r="4218" spans="16:16" x14ac:dyDescent="0.2">
      <c r="P4218"/>
    </row>
    <row r="4219" spans="16:16" x14ac:dyDescent="0.2">
      <c r="P4219"/>
    </row>
    <row r="4220" spans="16:16" x14ac:dyDescent="0.2">
      <c r="P4220"/>
    </row>
    <row r="4221" spans="16:16" x14ac:dyDescent="0.2">
      <c r="P4221"/>
    </row>
    <row r="4222" spans="16:16" x14ac:dyDescent="0.2">
      <c r="P4222"/>
    </row>
    <row r="4223" spans="16:16" x14ac:dyDescent="0.2">
      <c r="P4223"/>
    </row>
    <row r="4224" spans="16:16" x14ac:dyDescent="0.2">
      <c r="P4224"/>
    </row>
    <row r="4225" spans="16:16" x14ac:dyDescent="0.2">
      <c r="P4225"/>
    </row>
    <row r="4226" spans="16:16" x14ac:dyDescent="0.2">
      <c r="P4226"/>
    </row>
    <row r="4227" spans="16:16" x14ac:dyDescent="0.2">
      <c r="P4227"/>
    </row>
    <row r="4228" spans="16:16" x14ac:dyDescent="0.2">
      <c r="P4228"/>
    </row>
    <row r="4229" spans="16:16" x14ac:dyDescent="0.2">
      <c r="P4229"/>
    </row>
    <row r="4230" spans="16:16" x14ac:dyDescent="0.2">
      <c r="P4230"/>
    </row>
    <row r="4231" spans="16:16" x14ac:dyDescent="0.2">
      <c r="P4231"/>
    </row>
    <row r="4232" spans="16:16" x14ac:dyDescent="0.2">
      <c r="P4232"/>
    </row>
    <row r="4233" spans="16:16" x14ac:dyDescent="0.2">
      <c r="P4233"/>
    </row>
    <row r="4234" spans="16:16" x14ac:dyDescent="0.2">
      <c r="P4234"/>
    </row>
    <row r="4235" spans="16:16" x14ac:dyDescent="0.2">
      <c r="P4235"/>
    </row>
    <row r="4236" spans="16:16" x14ac:dyDescent="0.2">
      <c r="P4236"/>
    </row>
    <row r="4237" spans="16:16" x14ac:dyDescent="0.2">
      <c r="P4237"/>
    </row>
    <row r="4238" spans="16:16" x14ac:dyDescent="0.2">
      <c r="P4238"/>
    </row>
    <row r="4239" spans="16:16" x14ac:dyDescent="0.2">
      <c r="P4239"/>
    </row>
    <row r="4240" spans="16:16" x14ac:dyDescent="0.2">
      <c r="P4240"/>
    </row>
    <row r="4241" spans="16:16" x14ac:dyDescent="0.2">
      <c r="P4241"/>
    </row>
    <row r="4242" spans="16:16" x14ac:dyDescent="0.2">
      <c r="P4242"/>
    </row>
    <row r="4243" spans="16:16" x14ac:dyDescent="0.2">
      <c r="P4243"/>
    </row>
    <row r="4244" spans="16:16" x14ac:dyDescent="0.2">
      <c r="P4244"/>
    </row>
    <row r="4245" spans="16:16" x14ac:dyDescent="0.2">
      <c r="P4245"/>
    </row>
    <row r="4246" spans="16:16" x14ac:dyDescent="0.2">
      <c r="P4246"/>
    </row>
    <row r="4247" spans="16:16" x14ac:dyDescent="0.2">
      <c r="P4247"/>
    </row>
    <row r="4248" spans="16:16" x14ac:dyDescent="0.2">
      <c r="P4248"/>
    </row>
    <row r="4249" spans="16:16" x14ac:dyDescent="0.2">
      <c r="P4249"/>
    </row>
    <row r="4250" spans="16:16" x14ac:dyDescent="0.2">
      <c r="P4250"/>
    </row>
    <row r="4251" spans="16:16" x14ac:dyDescent="0.2">
      <c r="P4251"/>
    </row>
    <row r="4252" spans="16:16" x14ac:dyDescent="0.2">
      <c r="P4252"/>
    </row>
    <row r="4253" spans="16:16" x14ac:dyDescent="0.2">
      <c r="P4253"/>
    </row>
    <row r="4254" spans="16:16" x14ac:dyDescent="0.2">
      <c r="P4254"/>
    </row>
    <row r="4255" spans="16:16" x14ac:dyDescent="0.2">
      <c r="P4255"/>
    </row>
    <row r="4256" spans="16:16" x14ac:dyDescent="0.2">
      <c r="P4256"/>
    </row>
    <row r="4257" spans="16:16" x14ac:dyDescent="0.2">
      <c r="P4257"/>
    </row>
    <row r="4258" spans="16:16" x14ac:dyDescent="0.2">
      <c r="P4258"/>
    </row>
    <row r="4259" spans="16:16" x14ac:dyDescent="0.2">
      <c r="P4259"/>
    </row>
    <row r="4260" spans="16:16" x14ac:dyDescent="0.2">
      <c r="P4260"/>
    </row>
    <row r="4261" spans="16:16" x14ac:dyDescent="0.2">
      <c r="P4261"/>
    </row>
    <row r="4262" spans="16:16" x14ac:dyDescent="0.2">
      <c r="P4262"/>
    </row>
    <row r="4263" spans="16:16" x14ac:dyDescent="0.2">
      <c r="P4263"/>
    </row>
    <row r="4264" spans="16:16" x14ac:dyDescent="0.2">
      <c r="P4264"/>
    </row>
    <row r="4265" spans="16:16" x14ac:dyDescent="0.2">
      <c r="P4265"/>
    </row>
    <row r="4266" spans="16:16" x14ac:dyDescent="0.2">
      <c r="P4266"/>
    </row>
    <row r="4267" spans="16:16" x14ac:dyDescent="0.2">
      <c r="P4267"/>
    </row>
    <row r="4268" spans="16:16" x14ac:dyDescent="0.2">
      <c r="P4268"/>
    </row>
    <row r="4269" spans="16:16" x14ac:dyDescent="0.2">
      <c r="P4269"/>
    </row>
    <row r="4270" spans="16:16" x14ac:dyDescent="0.2">
      <c r="P4270"/>
    </row>
    <row r="4271" spans="16:16" x14ac:dyDescent="0.2">
      <c r="P4271"/>
    </row>
    <row r="4272" spans="16:16" x14ac:dyDescent="0.2">
      <c r="P4272"/>
    </row>
    <row r="4273" spans="16:16" x14ac:dyDescent="0.2">
      <c r="P4273"/>
    </row>
    <row r="4274" spans="16:16" x14ac:dyDescent="0.2">
      <c r="P4274"/>
    </row>
    <row r="4275" spans="16:16" x14ac:dyDescent="0.2">
      <c r="P4275"/>
    </row>
    <row r="4276" spans="16:16" x14ac:dyDescent="0.2">
      <c r="P4276"/>
    </row>
    <row r="4277" spans="16:16" x14ac:dyDescent="0.2">
      <c r="P4277"/>
    </row>
    <row r="4278" spans="16:16" x14ac:dyDescent="0.2">
      <c r="P4278"/>
    </row>
    <row r="4279" spans="16:16" x14ac:dyDescent="0.2">
      <c r="P4279"/>
    </row>
    <row r="4280" spans="16:16" x14ac:dyDescent="0.2">
      <c r="P4280"/>
    </row>
    <row r="4281" spans="16:16" x14ac:dyDescent="0.2">
      <c r="P4281"/>
    </row>
    <row r="4282" spans="16:16" x14ac:dyDescent="0.2">
      <c r="P4282"/>
    </row>
    <row r="4283" spans="16:16" x14ac:dyDescent="0.2">
      <c r="P4283"/>
    </row>
    <row r="4284" spans="16:16" x14ac:dyDescent="0.2">
      <c r="P4284"/>
    </row>
    <row r="4285" spans="16:16" x14ac:dyDescent="0.2">
      <c r="P4285"/>
    </row>
    <row r="4286" spans="16:16" x14ac:dyDescent="0.2">
      <c r="P4286"/>
    </row>
    <row r="4287" spans="16:16" x14ac:dyDescent="0.2">
      <c r="P4287"/>
    </row>
    <row r="4288" spans="16:16" x14ac:dyDescent="0.2">
      <c r="P4288"/>
    </row>
    <row r="4289" spans="16:16" x14ac:dyDescent="0.2">
      <c r="P4289"/>
    </row>
    <row r="4290" spans="16:16" x14ac:dyDescent="0.2">
      <c r="P4290"/>
    </row>
    <row r="4291" spans="16:16" x14ac:dyDescent="0.2">
      <c r="P4291"/>
    </row>
    <row r="4292" spans="16:16" x14ac:dyDescent="0.2">
      <c r="P4292"/>
    </row>
    <row r="4293" spans="16:16" x14ac:dyDescent="0.2">
      <c r="P4293"/>
    </row>
    <row r="4294" spans="16:16" x14ac:dyDescent="0.2">
      <c r="P4294"/>
    </row>
    <row r="4295" spans="16:16" x14ac:dyDescent="0.2">
      <c r="P4295"/>
    </row>
    <row r="4296" spans="16:16" x14ac:dyDescent="0.2">
      <c r="P4296"/>
    </row>
    <row r="4297" spans="16:16" x14ac:dyDescent="0.2">
      <c r="P4297"/>
    </row>
    <row r="4298" spans="16:16" x14ac:dyDescent="0.2">
      <c r="P4298"/>
    </row>
    <row r="4299" spans="16:16" x14ac:dyDescent="0.2">
      <c r="P4299"/>
    </row>
    <row r="4300" spans="16:16" x14ac:dyDescent="0.2">
      <c r="P4300"/>
    </row>
    <row r="4301" spans="16:16" x14ac:dyDescent="0.2">
      <c r="P4301"/>
    </row>
    <row r="4302" spans="16:16" x14ac:dyDescent="0.2">
      <c r="P4302"/>
    </row>
    <row r="4303" spans="16:16" x14ac:dyDescent="0.2">
      <c r="P4303"/>
    </row>
    <row r="4304" spans="16:16" x14ac:dyDescent="0.2">
      <c r="P4304"/>
    </row>
    <row r="4305" spans="16:16" x14ac:dyDescent="0.2">
      <c r="P4305"/>
    </row>
    <row r="4306" spans="16:16" x14ac:dyDescent="0.2">
      <c r="P4306"/>
    </row>
    <row r="4307" spans="16:16" x14ac:dyDescent="0.2">
      <c r="P4307"/>
    </row>
    <row r="4308" spans="16:16" x14ac:dyDescent="0.2">
      <c r="P4308"/>
    </row>
    <row r="4309" spans="16:16" x14ac:dyDescent="0.2">
      <c r="P4309"/>
    </row>
    <row r="4310" spans="16:16" x14ac:dyDescent="0.2">
      <c r="P4310"/>
    </row>
    <row r="4311" spans="16:16" x14ac:dyDescent="0.2">
      <c r="P4311"/>
    </row>
    <row r="4312" spans="16:16" x14ac:dyDescent="0.2">
      <c r="P4312"/>
    </row>
    <row r="4313" spans="16:16" x14ac:dyDescent="0.2">
      <c r="P4313"/>
    </row>
    <row r="4314" spans="16:16" x14ac:dyDescent="0.2">
      <c r="P4314"/>
    </row>
    <row r="4315" spans="16:16" x14ac:dyDescent="0.2">
      <c r="P4315"/>
    </row>
    <row r="4316" spans="16:16" x14ac:dyDescent="0.2">
      <c r="P4316"/>
    </row>
    <row r="4317" spans="16:16" x14ac:dyDescent="0.2">
      <c r="P4317"/>
    </row>
    <row r="4318" spans="16:16" x14ac:dyDescent="0.2">
      <c r="P4318"/>
    </row>
    <row r="4319" spans="16:16" x14ac:dyDescent="0.2">
      <c r="P4319"/>
    </row>
    <row r="4320" spans="16:16" x14ac:dyDescent="0.2">
      <c r="P4320"/>
    </row>
    <row r="4321" spans="16:16" x14ac:dyDescent="0.2">
      <c r="P4321"/>
    </row>
    <row r="4322" spans="16:16" x14ac:dyDescent="0.2">
      <c r="P4322"/>
    </row>
    <row r="4323" spans="16:16" x14ac:dyDescent="0.2">
      <c r="P4323"/>
    </row>
    <row r="4324" spans="16:16" x14ac:dyDescent="0.2">
      <c r="P4324"/>
    </row>
    <row r="4325" spans="16:16" x14ac:dyDescent="0.2">
      <c r="P4325"/>
    </row>
    <row r="4326" spans="16:16" x14ac:dyDescent="0.2">
      <c r="P4326"/>
    </row>
    <row r="4327" spans="16:16" x14ac:dyDescent="0.2">
      <c r="P4327"/>
    </row>
    <row r="4328" spans="16:16" x14ac:dyDescent="0.2">
      <c r="P4328"/>
    </row>
    <row r="4329" spans="16:16" x14ac:dyDescent="0.2">
      <c r="P4329"/>
    </row>
    <row r="4330" spans="16:16" x14ac:dyDescent="0.2">
      <c r="P4330"/>
    </row>
    <row r="4331" spans="16:16" x14ac:dyDescent="0.2">
      <c r="P4331"/>
    </row>
    <row r="4332" spans="16:16" x14ac:dyDescent="0.2">
      <c r="P4332"/>
    </row>
    <row r="4333" spans="16:16" x14ac:dyDescent="0.2">
      <c r="P4333"/>
    </row>
    <row r="4334" spans="16:16" x14ac:dyDescent="0.2">
      <c r="P4334"/>
    </row>
    <row r="4335" spans="16:16" x14ac:dyDescent="0.2">
      <c r="P4335"/>
    </row>
    <row r="4336" spans="16:16" x14ac:dyDescent="0.2">
      <c r="P4336"/>
    </row>
    <row r="4337" spans="16:16" x14ac:dyDescent="0.2">
      <c r="P4337"/>
    </row>
    <row r="4338" spans="16:16" x14ac:dyDescent="0.2">
      <c r="P4338"/>
    </row>
    <row r="4339" spans="16:16" x14ac:dyDescent="0.2">
      <c r="P4339"/>
    </row>
    <row r="4340" spans="16:16" x14ac:dyDescent="0.2">
      <c r="P4340"/>
    </row>
    <row r="4341" spans="16:16" x14ac:dyDescent="0.2">
      <c r="P4341"/>
    </row>
    <row r="4342" spans="16:16" x14ac:dyDescent="0.2">
      <c r="P4342"/>
    </row>
    <row r="4343" spans="16:16" x14ac:dyDescent="0.2">
      <c r="P4343"/>
    </row>
    <row r="4344" spans="16:16" x14ac:dyDescent="0.2">
      <c r="P4344"/>
    </row>
    <row r="4345" spans="16:16" x14ac:dyDescent="0.2">
      <c r="P4345"/>
    </row>
    <row r="4346" spans="16:16" x14ac:dyDescent="0.2">
      <c r="P4346"/>
    </row>
    <row r="4347" spans="16:16" x14ac:dyDescent="0.2">
      <c r="P4347"/>
    </row>
    <row r="4348" spans="16:16" x14ac:dyDescent="0.2">
      <c r="P4348"/>
    </row>
    <row r="4349" spans="16:16" x14ac:dyDescent="0.2">
      <c r="P4349"/>
    </row>
    <row r="4350" spans="16:16" x14ac:dyDescent="0.2">
      <c r="P4350"/>
    </row>
    <row r="4351" spans="16:16" x14ac:dyDescent="0.2">
      <c r="P4351"/>
    </row>
    <row r="4352" spans="16:16" x14ac:dyDescent="0.2">
      <c r="P4352"/>
    </row>
    <row r="4353" spans="16:16" x14ac:dyDescent="0.2">
      <c r="P4353"/>
    </row>
    <row r="4354" spans="16:16" x14ac:dyDescent="0.2">
      <c r="P4354"/>
    </row>
    <row r="4355" spans="16:16" x14ac:dyDescent="0.2">
      <c r="P4355"/>
    </row>
    <row r="4356" spans="16:16" x14ac:dyDescent="0.2">
      <c r="P4356"/>
    </row>
    <row r="4357" spans="16:16" x14ac:dyDescent="0.2">
      <c r="P4357"/>
    </row>
    <row r="4358" spans="16:16" x14ac:dyDescent="0.2">
      <c r="P4358"/>
    </row>
    <row r="4359" spans="16:16" x14ac:dyDescent="0.2">
      <c r="P4359"/>
    </row>
    <row r="4360" spans="16:16" x14ac:dyDescent="0.2">
      <c r="P4360"/>
    </row>
    <row r="4361" spans="16:16" x14ac:dyDescent="0.2">
      <c r="P4361"/>
    </row>
    <row r="4362" spans="16:16" x14ac:dyDescent="0.2">
      <c r="P4362"/>
    </row>
    <row r="4363" spans="16:16" x14ac:dyDescent="0.2">
      <c r="P4363"/>
    </row>
    <row r="4364" spans="16:16" x14ac:dyDescent="0.2">
      <c r="P4364"/>
    </row>
    <row r="4365" spans="16:16" x14ac:dyDescent="0.2">
      <c r="P4365"/>
    </row>
    <row r="4366" spans="16:16" x14ac:dyDescent="0.2">
      <c r="P4366"/>
    </row>
    <row r="4367" spans="16:16" x14ac:dyDescent="0.2">
      <c r="P4367"/>
    </row>
    <row r="4368" spans="16:16" x14ac:dyDescent="0.2">
      <c r="P4368"/>
    </row>
    <row r="4369" spans="16:16" x14ac:dyDescent="0.2">
      <c r="P4369"/>
    </row>
    <row r="4370" spans="16:16" x14ac:dyDescent="0.2">
      <c r="P4370"/>
    </row>
    <row r="4371" spans="16:16" x14ac:dyDescent="0.2">
      <c r="P4371"/>
    </row>
    <row r="4372" spans="16:16" x14ac:dyDescent="0.2">
      <c r="P4372"/>
    </row>
    <row r="4373" spans="16:16" x14ac:dyDescent="0.2">
      <c r="P4373"/>
    </row>
    <row r="4374" spans="16:16" x14ac:dyDescent="0.2">
      <c r="P4374"/>
    </row>
    <row r="4375" spans="16:16" x14ac:dyDescent="0.2">
      <c r="P4375"/>
    </row>
    <row r="4376" spans="16:16" x14ac:dyDescent="0.2">
      <c r="P4376"/>
    </row>
    <row r="4377" spans="16:16" x14ac:dyDescent="0.2">
      <c r="P4377"/>
    </row>
    <row r="4378" spans="16:16" x14ac:dyDescent="0.2">
      <c r="P4378"/>
    </row>
    <row r="4379" spans="16:16" x14ac:dyDescent="0.2">
      <c r="P4379"/>
    </row>
    <row r="4380" spans="16:16" x14ac:dyDescent="0.2">
      <c r="P4380"/>
    </row>
    <row r="4381" spans="16:16" x14ac:dyDescent="0.2">
      <c r="P4381"/>
    </row>
    <row r="4382" spans="16:16" x14ac:dyDescent="0.2">
      <c r="P4382"/>
    </row>
    <row r="4383" spans="16:16" x14ac:dyDescent="0.2">
      <c r="P4383"/>
    </row>
    <row r="4384" spans="16:16" x14ac:dyDescent="0.2">
      <c r="P4384"/>
    </row>
    <row r="4385" spans="16:16" x14ac:dyDescent="0.2">
      <c r="P4385"/>
    </row>
    <row r="4386" spans="16:16" x14ac:dyDescent="0.2">
      <c r="P4386"/>
    </row>
    <row r="4387" spans="16:16" x14ac:dyDescent="0.2">
      <c r="P4387"/>
    </row>
    <row r="4388" spans="16:16" x14ac:dyDescent="0.2">
      <c r="P4388"/>
    </row>
    <row r="4389" spans="16:16" x14ac:dyDescent="0.2">
      <c r="P4389"/>
    </row>
    <row r="4390" spans="16:16" x14ac:dyDescent="0.2">
      <c r="P4390"/>
    </row>
    <row r="4391" spans="16:16" x14ac:dyDescent="0.2">
      <c r="P4391"/>
    </row>
    <row r="4392" spans="16:16" x14ac:dyDescent="0.2">
      <c r="P4392"/>
    </row>
    <row r="4393" spans="16:16" x14ac:dyDescent="0.2">
      <c r="P4393"/>
    </row>
    <row r="4394" spans="16:16" x14ac:dyDescent="0.2">
      <c r="P4394"/>
    </row>
    <row r="4395" spans="16:16" x14ac:dyDescent="0.2">
      <c r="P4395"/>
    </row>
    <row r="4396" spans="16:16" x14ac:dyDescent="0.2">
      <c r="P4396"/>
    </row>
    <row r="4397" spans="16:16" x14ac:dyDescent="0.2">
      <c r="P4397"/>
    </row>
    <row r="4398" spans="16:16" x14ac:dyDescent="0.2">
      <c r="P4398"/>
    </row>
    <row r="4399" spans="16:16" x14ac:dyDescent="0.2">
      <c r="P4399"/>
    </row>
    <row r="4400" spans="16:16" x14ac:dyDescent="0.2">
      <c r="P4400"/>
    </row>
    <row r="4401" spans="16:16" x14ac:dyDescent="0.2">
      <c r="P4401"/>
    </row>
    <row r="4402" spans="16:16" x14ac:dyDescent="0.2">
      <c r="P4402"/>
    </row>
    <row r="4403" spans="16:16" x14ac:dyDescent="0.2">
      <c r="P4403"/>
    </row>
    <row r="4404" spans="16:16" x14ac:dyDescent="0.2">
      <c r="P4404"/>
    </row>
    <row r="4405" spans="16:16" x14ac:dyDescent="0.2">
      <c r="P4405"/>
    </row>
    <row r="4406" spans="16:16" x14ac:dyDescent="0.2">
      <c r="P4406"/>
    </row>
    <row r="4407" spans="16:16" x14ac:dyDescent="0.2">
      <c r="P4407"/>
    </row>
    <row r="4408" spans="16:16" x14ac:dyDescent="0.2">
      <c r="P4408"/>
    </row>
    <row r="4409" spans="16:16" x14ac:dyDescent="0.2">
      <c r="P4409"/>
    </row>
    <row r="4410" spans="16:16" x14ac:dyDescent="0.2">
      <c r="P4410"/>
    </row>
    <row r="4411" spans="16:16" x14ac:dyDescent="0.2">
      <c r="P4411"/>
    </row>
    <row r="4412" spans="16:16" x14ac:dyDescent="0.2">
      <c r="P4412"/>
    </row>
    <row r="4413" spans="16:16" x14ac:dyDescent="0.2">
      <c r="P4413"/>
    </row>
    <row r="4414" spans="16:16" x14ac:dyDescent="0.2">
      <c r="P4414"/>
    </row>
    <row r="4415" spans="16:16" x14ac:dyDescent="0.2">
      <c r="P4415"/>
    </row>
    <row r="4416" spans="16:16" x14ac:dyDescent="0.2">
      <c r="P4416"/>
    </row>
    <row r="4417" spans="16:16" x14ac:dyDescent="0.2">
      <c r="P4417"/>
    </row>
    <row r="4418" spans="16:16" x14ac:dyDescent="0.2">
      <c r="P4418"/>
    </row>
    <row r="4419" spans="16:16" x14ac:dyDescent="0.2">
      <c r="P4419"/>
    </row>
    <row r="4420" spans="16:16" x14ac:dyDescent="0.2">
      <c r="P4420"/>
    </row>
    <row r="4421" spans="16:16" x14ac:dyDescent="0.2">
      <c r="P4421"/>
    </row>
    <row r="4422" spans="16:16" x14ac:dyDescent="0.2">
      <c r="P4422"/>
    </row>
    <row r="4423" spans="16:16" x14ac:dyDescent="0.2">
      <c r="P4423"/>
    </row>
    <row r="4424" spans="16:16" x14ac:dyDescent="0.2">
      <c r="P4424"/>
    </row>
    <row r="4425" spans="16:16" x14ac:dyDescent="0.2">
      <c r="P4425"/>
    </row>
    <row r="4426" spans="16:16" x14ac:dyDescent="0.2">
      <c r="P4426"/>
    </row>
    <row r="4427" spans="16:16" x14ac:dyDescent="0.2">
      <c r="P4427"/>
    </row>
    <row r="4428" spans="16:16" x14ac:dyDescent="0.2">
      <c r="P4428"/>
    </row>
    <row r="4429" spans="16:16" x14ac:dyDescent="0.2">
      <c r="P4429"/>
    </row>
    <row r="4430" spans="16:16" x14ac:dyDescent="0.2">
      <c r="P4430"/>
    </row>
    <row r="4431" spans="16:16" x14ac:dyDescent="0.2">
      <c r="P4431"/>
    </row>
    <row r="4432" spans="16:16" x14ac:dyDescent="0.2">
      <c r="P4432"/>
    </row>
    <row r="4433" spans="16:16" x14ac:dyDescent="0.2">
      <c r="P4433"/>
    </row>
    <row r="4434" spans="16:16" x14ac:dyDescent="0.2">
      <c r="P4434"/>
    </row>
    <row r="4435" spans="16:16" x14ac:dyDescent="0.2">
      <c r="P4435"/>
    </row>
    <row r="4436" spans="16:16" x14ac:dyDescent="0.2">
      <c r="P4436"/>
    </row>
    <row r="4437" spans="16:16" x14ac:dyDescent="0.2">
      <c r="P4437"/>
    </row>
    <row r="4438" spans="16:16" x14ac:dyDescent="0.2">
      <c r="P4438"/>
    </row>
    <row r="4439" spans="16:16" x14ac:dyDescent="0.2">
      <c r="P4439"/>
    </row>
    <row r="4440" spans="16:16" x14ac:dyDescent="0.2">
      <c r="P4440"/>
    </row>
    <row r="4441" spans="16:16" x14ac:dyDescent="0.2">
      <c r="P4441"/>
    </row>
    <row r="4442" spans="16:16" x14ac:dyDescent="0.2">
      <c r="P4442"/>
    </row>
    <row r="4443" spans="16:16" x14ac:dyDescent="0.2">
      <c r="P4443"/>
    </row>
    <row r="4444" spans="16:16" x14ac:dyDescent="0.2">
      <c r="P4444"/>
    </row>
    <row r="4445" spans="16:16" x14ac:dyDescent="0.2">
      <c r="P4445"/>
    </row>
    <row r="4446" spans="16:16" x14ac:dyDescent="0.2">
      <c r="P4446"/>
    </row>
    <row r="4447" spans="16:16" x14ac:dyDescent="0.2">
      <c r="P4447"/>
    </row>
    <row r="4448" spans="16:16" x14ac:dyDescent="0.2">
      <c r="P4448"/>
    </row>
    <row r="4449" spans="16:16" x14ac:dyDescent="0.2">
      <c r="P4449"/>
    </row>
    <row r="4450" spans="16:16" x14ac:dyDescent="0.2">
      <c r="P4450"/>
    </row>
    <row r="4451" spans="16:16" x14ac:dyDescent="0.2">
      <c r="P4451"/>
    </row>
    <row r="4452" spans="16:16" x14ac:dyDescent="0.2">
      <c r="P4452"/>
    </row>
    <row r="4453" spans="16:16" x14ac:dyDescent="0.2">
      <c r="P4453"/>
    </row>
    <row r="4454" spans="16:16" x14ac:dyDescent="0.2">
      <c r="P4454"/>
    </row>
    <row r="4455" spans="16:16" x14ac:dyDescent="0.2">
      <c r="P4455"/>
    </row>
    <row r="4456" spans="16:16" x14ac:dyDescent="0.2">
      <c r="P4456"/>
    </row>
    <row r="4457" spans="16:16" x14ac:dyDescent="0.2">
      <c r="P4457"/>
    </row>
    <row r="4458" spans="16:16" x14ac:dyDescent="0.2">
      <c r="P4458"/>
    </row>
    <row r="4459" spans="16:16" x14ac:dyDescent="0.2">
      <c r="P4459"/>
    </row>
    <row r="4460" spans="16:16" x14ac:dyDescent="0.2">
      <c r="P4460"/>
    </row>
    <row r="4461" spans="16:16" x14ac:dyDescent="0.2">
      <c r="P4461"/>
    </row>
    <row r="4462" spans="16:16" x14ac:dyDescent="0.2">
      <c r="P4462"/>
    </row>
    <row r="4463" spans="16:16" x14ac:dyDescent="0.2">
      <c r="P4463"/>
    </row>
    <row r="4464" spans="16:16" x14ac:dyDescent="0.2">
      <c r="P4464"/>
    </row>
    <row r="4465" spans="16:16" x14ac:dyDescent="0.2">
      <c r="P4465"/>
    </row>
    <row r="4466" spans="16:16" x14ac:dyDescent="0.2">
      <c r="P4466"/>
    </row>
    <row r="4467" spans="16:16" x14ac:dyDescent="0.2">
      <c r="P4467"/>
    </row>
    <row r="4468" spans="16:16" x14ac:dyDescent="0.2">
      <c r="P4468"/>
    </row>
    <row r="4469" spans="16:16" x14ac:dyDescent="0.2">
      <c r="P4469"/>
    </row>
    <row r="4470" spans="16:16" x14ac:dyDescent="0.2">
      <c r="P4470"/>
    </row>
    <row r="4471" spans="16:16" x14ac:dyDescent="0.2">
      <c r="P4471"/>
    </row>
    <row r="4472" spans="16:16" x14ac:dyDescent="0.2">
      <c r="P4472"/>
    </row>
    <row r="4473" spans="16:16" x14ac:dyDescent="0.2">
      <c r="P4473"/>
    </row>
    <row r="4474" spans="16:16" x14ac:dyDescent="0.2">
      <c r="P4474"/>
    </row>
    <row r="4475" spans="16:16" x14ac:dyDescent="0.2">
      <c r="P4475"/>
    </row>
    <row r="4476" spans="16:16" x14ac:dyDescent="0.2">
      <c r="P4476"/>
    </row>
    <row r="4477" spans="16:16" x14ac:dyDescent="0.2">
      <c r="P4477"/>
    </row>
    <row r="4478" spans="16:16" x14ac:dyDescent="0.2">
      <c r="P4478"/>
    </row>
    <row r="4479" spans="16:16" x14ac:dyDescent="0.2">
      <c r="P4479"/>
    </row>
    <row r="4480" spans="16:16" x14ac:dyDescent="0.2">
      <c r="P4480"/>
    </row>
    <row r="4481" spans="16:16" x14ac:dyDescent="0.2">
      <c r="P4481"/>
    </row>
    <row r="4482" spans="16:16" x14ac:dyDescent="0.2">
      <c r="P4482"/>
    </row>
    <row r="4483" spans="16:16" x14ac:dyDescent="0.2">
      <c r="P4483"/>
    </row>
    <row r="4484" spans="16:16" x14ac:dyDescent="0.2">
      <c r="P4484"/>
    </row>
    <row r="4485" spans="16:16" x14ac:dyDescent="0.2">
      <c r="P4485"/>
    </row>
    <row r="4486" spans="16:16" x14ac:dyDescent="0.2">
      <c r="P4486"/>
    </row>
    <row r="4487" spans="16:16" x14ac:dyDescent="0.2">
      <c r="P4487"/>
    </row>
    <row r="4488" spans="16:16" x14ac:dyDescent="0.2">
      <c r="P4488"/>
    </row>
    <row r="4489" spans="16:16" x14ac:dyDescent="0.2">
      <c r="P4489"/>
    </row>
    <row r="4490" spans="16:16" x14ac:dyDescent="0.2">
      <c r="P4490"/>
    </row>
    <row r="4491" spans="16:16" x14ac:dyDescent="0.2">
      <c r="P4491"/>
    </row>
    <row r="4492" spans="16:16" x14ac:dyDescent="0.2">
      <c r="P4492"/>
    </row>
    <row r="4493" spans="16:16" x14ac:dyDescent="0.2">
      <c r="P4493"/>
    </row>
    <row r="4494" spans="16:16" x14ac:dyDescent="0.2">
      <c r="P4494"/>
    </row>
    <row r="4495" spans="16:16" x14ac:dyDescent="0.2">
      <c r="P4495"/>
    </row>
    <row r="4496" spans="16:16" x14ac:dyDescent="0.2">
      <c r="P4496"/>
    </row>
    <row r="4497" spans="16:16" x14ac:dyDescent="0.2">
      <c r="P4497"/>
    </row>
    <row r="4498" spans="16:16" x14ac:dyDescent="0.2">
      <c r="P4498"/>
    </row>
    <row r="4499" spans="16:16" x14ac:dyDescent="0.2">
      <c r="P4499"/>
    </row>
    <row r="4500" spans="16:16" x14ac:dyDescent="0.2">
      <c r="P4500"/>
    </row>
    <row r="4501" spans="16:16" x14ac:dyDescent="0.2">
      <c r="P4501"/>
    </row>
    <row r="4502" spans="16:16" x14ac:dyDescent="0.2">
      <c r="P4502"/>
    </row>
    <row r="4503" spans="16:16" x14ac:dyDescent="0.2">
      <c r="P4503"/>
    </row>
    <row r="4504" spans="16:16" x14ac:dyDescent="0.2">
      <c r="P4504"/>
    </row>
    <row r="4505" spans="16:16" x14ac:dyDescent="0.2">
      <c r="P4505"/>
    </row>
    <row r="4506" spans="16:16" x14ac:dyDescent="0.2">
      <c r="P4506"/>
    </row>
    <row r="4507" spans="16:16" x14ac:dyDescent="0.2">
      <c r="P4507"/>
    </row>
    <row r="4508" spans="16:16" x14ac:dyDescent="0.2">
      <c r="P4508"/>
    </row>
    <row r="4509" spans="16:16" x14ac:dyDescent="0.2">
      <c r="P4509"/>
    </row>
    <row r="4510" spans="16:16" x14ac:dyDescent="0.2">
      <c r="P4510"/>
    </row>
    <row r="4511" spans="16:16" x14ac:dyDescent="0.2">
      <c r="P4511"/>
    </row>
    <row r="4512" spans="16:16" x14ac:dyDescent="0.2">
      <c r="P4512"/>
    </row>
    <row r="4513" spans="16:16" x14ac:dyDescent="0.2">
      <c r="P4513"/>
    </row>
    <row r="4514" spans="16:16" x14ac:dyDescent="0.2">
      <c r="P4514"/>
    </row>
    <row r="4515" spans="16:16" x14ac:dyDescent="0.2">
      <c r="P4515"/>
    </row>
    <row r="4516" spans="16:16" x14ac:dyDescent="0.2">
      <c r="P4516"/>
    </row>
    <row r="4517" spans="16:16" x14ac:dyDescent="0.2">
      <c r="P4517"/>
    </row>
    <row r="4518" spans="16:16" x14ac:dyDescent="0.2">
      <c r="P4518"/>
    </row>
    <row r="4519" spans="16:16" x14ac:dyDescent="0.2">
      <c r="P4519"/>
    </row>
    <row r="4520" spans="16:16" x14ac:dyDescent="0.2">
      <c r="P4520"/>
    </row>
    <row r="4521" spans="16:16" x14ac:dyDescent="0.2">
      <c r="P4521"/>
    </row>
    <row r="4522" spans="16:16" x14ac:dyDescent="0.2">
      <c r="P4522"/>
    </row>
    <row r="4523" spans="16:16" x14ac:dyDescent="0.2">
      <c r="P4523"/>
    </row>
    <row r="4524" spans="16:16" x14ac:dyDescent="0.2">
      <c r="P4524"/>
    </row>
    <row r="4525" spans="16:16" x14ac:dyDescent="0.2">
      <c r="P4525"/>
    </row>
    <row r="4526" spans="16:16" x14ac:dyDescent="0.2">
      <c r="P4526"/>
    </row>
    <row r="4527" spans="16:16" x14ac:dyDescent="0.2">
      <c r="P4527"/>
    </row>
    <row r="4528" spans="16:16" x14ac:dyDescent="0.2">
      <c r="P4528"/>
    </row>
    <row r="4529" spans="16:16" x14ac:dyDescent="0.2">
      <c r="P4529"/>
    </row>
    <row r="4530" spans="16:16" x14ac:dyDescent="0.2">
      <c r="P4530"/>
    </row>
    <row r="4531" spans="16:16" x14ac:dyDescent="0.2">
      <c r="P4531"/>
    </row>
    <row r="4532" spans="16:16" x14ac:dyDescent="0.2">
      <c r="P4532"/>
    </row>
    <row r="4533" spans="16:16" x14ac:dyDescent="0.2">
      <c r="P4533"/>
    </row>
    <row r="4534" spans="16:16" x14ac:dyDescent="0.2">
      <c r="P4534"/>
    </row>
    <row r="4535" spans="16:16" x14ac:dyDescent="0.2">
      <c r="P4535"/>
    </row>
    <row r="4536" spans="16:16" x14ac:dyDescent="0.2">
      <c r="P4536"/>
    </row>
    <row r="4537" spans="16:16" x14ac:dyDescent="0.2">
      <c r="P4537"/>
    </row>
    <row r="4538" spans="16:16" x14ac:dyDescent="0.2">
      <c r="P4538"/>
    </row>
    <row r="4539" spans="16:16" x14ac:dyDescent="0.2">
      <c r="P4539"/>
    </row>
    <row r="4540" spans="16:16" x14ac:dyDescent="0.2">
      <c r="P4540"/>
    </row>
    <row r="4541" spans="16:16" x14ac:dyDescent="0.2">
      <c r="P4541"/>
    </row>
    <row r="4542" spans="16:16" x14ac:dyDescent="0.2">
      <c r="P4542"/>
    </row>
    <row r="4543" spans="16:16" x14ac:dyDescent="0.2">
      <c r="P4543"/>
    </row>
    <row r="4544" spans="16:16" x14ac:dyDescent="0.2">
      <c r="P4544"/>
    </row>
    <row r="4545" spans="16:16" x14ac:dyDescent="0.2">
      <c r="P4545"/>
    </row>
    <row r="4546" spans="16:16" x14ac:dyDescent="0.2">
      <c r="P4546"/>
    </row>
    <row r="4547" spans="16:16" x14ac:dyDescent="0.2">
      <c r="P4547"/>
    </row>
    <row r="4548" spans="16:16" x14ac:dyDescent="0.2">
      <c r="P4548"/>
    </row>
    <row r="4549" spans="16:16" x14ac:dyDescent="0.2">
      <c r="P4549"/>
    </row>
    <row r="4550" spans="16:16" x14ac:dyDescent="0.2">
      <c r="P4550"/>
    </row>
    <row r="4551" spans="16:16" x14ac:dyDescent="0.2">
      <c r="P4551"/>
    </row>
    <row r="4552" spans="16:16" x14ac:dyDescent="0.2">
      <c r="P4552"/>
    </row>
    <row r="4553" spans="16:16" x14ac:dyDescent="0.2">
      <c r="P4553"/>
    </row>
    <row r="4554" spans="16:16" x14ac:dyDescent="0.2">
      <c r="P4554"/>
    </row>
    <row r="4555" spans="16:16" x14ac:dyDescent="0.2">
      <c r="P4555"/>
    </row>
    <row r="4556" spans="16:16" x14ac:dyDescent="0.2">
      <c r="P4556"/>
    </row>
    <row r="4557" spans="16:16" x14ac:dyDescent="0.2">
      <c r="P4557"/>
    </row>
    <row r="4558" spans="16:16" x14ac:dyDescent="0.2">
      <c r="P4558"/>
    </row>
    <row r="4559" spans="16:16" x14ac:dyDescent="0.2">
      <c r="P4559"/>
    </row>
    <row r="4560" spans="16:16" x14ac:dyDescent="0.2">
      <c r="P4560"/>
    </row>
    <row r="4561" spans="16:16" x14ac:dyDescent="0.2">
      <c r="P4561"/>
    </row>
    <row r="4562" spans="16:16" x14ac:dyDescent="0.2">
      <c r="P4562"/>
    </row>
    <row r="4563" spans="16:16" x14ac:dyDescent="0.2">
      <c r="P4563"/>
    </row>
    <row r="4564" spans="16:16" x14ac:dyDescent="0.2">
      <c r="P4564"/>
    </row>
    <row r="4565" spans="16:16" x14ac:dyDescent="0.2">
      <c r="P4565"/>
    </row>
    <row r="4566" spans="16:16" x14ac:dyDescent="0.2">
      <c r="P4566"/>
    </row>
    <row r="4567" spans="16:16" x14ac:dyDescent="0.2">
      <c r="P4567"/>
    </row>
    <row r="4568" spans="16:16" x14ac:dyDescent="0.2">
      <c r="P4568"/>
    </row>
    <row r="4569" spans="16:16" x14ac:dyDescent="0.2">
      <c r="P4569"/>
    </row>
    <row r="4570" spans="16:16" x14ac:dyDescent="0.2">
      <c r="P4570"/>
    </row>
    <row r="4571" spans="16:16" x14ac:dyDescent="0.2">
      <c r="P4571"/>
    </row>
    <row r="4572" spans="16:16" x14ac:dyDescent="0.2">
      <c r="P4572"/>
    </row>
    <row r="4573" spans="16:16" x14ac:dyDescent="0.2">
      <c r="P4573"/>
    </row>
    <row r="4574" spans="16:16" x14ac:dyDescent="0.2">
      <c r="P4574"/>
    </row>
    <row r="4575" spans="16:16" x14ac:dyDescent="0.2">
      <c r="P4575"/>
    </row>
    <row r="4576" spans="16:16" x14ac:dyDescent="0.2">
      <c r="P4576"/>
    </row>
    <row r="4577" spans="16:16" x14ac:dyDescent="0.2">
      <c r="P4577"/>
    </row>
    <row r="4578" spans="16:16" x14ac:dyDescent="0.2">
      <c r="P4578"/>
    </row>
    <row r="4579" spans="16:16" x14ac:dyDescent="0.2">
      <c r="P4579"/>
    </row>
    <row r="4580" spans="16:16" x14ac:dyDescent="0.2">
      <c r="P4580"/>
    </row>
    <row r="4581" spans="16:16" x14ac:dyDescent="0.2">
      <c r="P4581"/>
    </row>
    <row r="4582" spans="16:16" x14ac:dyDescent="0.2">
      <c r="P4582"/>
    </row>
    <row r="4583" spans="16:16" x14ac:dyDescent="0.2">
      <c r="P4583"/>
    </row>
    <row r="4584" spans="16:16" x14ac:dyDescent="0.2">
      <c r="P4584"/>
    </row>
    <row r="4585" spans="16:16" x14ac:dyDescent="0.2">
      <c r="P4585"/>
    </row>
    <row r="4586" spans="16:16" x14ac:dyDescent="0.2">
      <c r="P4586"/>
    </row>
    <row r="4587" spans="16:16" x14ac:dyDescent="0.2">
      <c r="P4587"/>
    </row>
    <row r="4588" spans="16:16" x14ac:dyDescent="0.2">
      <c r="P4588"/>
    </row>
    <row r="4589" spans="16:16" x14ac:dyDescent="0.2">
      <c r="P4589"/>
    </row>
    <row r="4590" spans="16:16" x14ac:dyDescent="0.2">
      <c r="P4590"/>
    </row>
    <row r="4591" spans="16:16" x14ac:dyDescent="0.2">
      <c r="P4591"/>
    </row>
    <row r="4592" spans="16:16" x14ac:dyDescent="0.2">
      <c r="P4592"/>
    </row>
    <row r="4593" spans="16:16" x14ac:dyDescent="0.2">
      <c r="P4593"/>
    </row>
    <row r="4594" spans="16:16" x14ac:dyDescent="0.2">
      <c r="P4594"/>
    </row>
    <row r="4595" spans="16:16" x14ac:dyDescent="0.2">
      <c r="P4595"/>
    </row>
    <row r="4596" spans="16:16" x14ac:dyDescent="0.2">
      <c r="P4596"/>
    </row>
    <row r="4597" spans="16:16" x14ac:dyDescent="0.2">
      <c r="P4597"/>
    </row>
    <row r="4598" spans="16:16" x14ac:dyDescent="0.2">
      <c r="P4598"/>
    </row>
    <row r="4599" spans="16:16" x14ac:dyDescent="0.2">
      <c r="P4599"/>
    </row>
    <row r="4600" spans="16:16" x14ac:dyDescent="0.2">
      <c r="P4600"/>
    </row>
    <row r="4601" spans="16:16" x14ac:dyDescent="0.2">
      <c r="P4601"/>
    </row>
    <row r="4602" spans="16:16" x14ac:dyDescent="0.2">
      <c r="P4602"/>
    </row>
    <row r="4603" spans="16:16" x14ac:dyDescent="0.2">
      <c r="P4603"/>
    </row>
    <row r="4604" spans="16:16" x14ac:dyDescent="0.2">
      <c r="P4604"/>
    </row>
    <row r="4605" spans="16:16" x14ac:dyDescent="0.2">
      <c r="P4605"/>
    </row>
    <row r="4606" spans="16:16" x14ac:dyDescent="0.2">
      <c r="P4606"/>
    </row>
    <row r="4607" spans="16:16" x14ac:dyDescent="0.2">
      <c r="P4607"/>
    </row>
    <row r="4608" spans="16:16" x14ac:dyDescent="0.2">
      <c r="P4608"/>
    </row>
    <row r="4609" spans="16:16" x14ac:dyDescent="0.2">
      <c r="P4609"/>
    </row>
    <row r="4610" spans="16:16" x14ac:dyDescent="0.2">
      <c r="P4610"/>
    </row>
    <row r="4611" spans="16:16" x14ac:dyDescent="0.2">
      <c r="P4611"/>
    </row>
    <row r="4612" spans="16:16" x14ac:dyDescent="0.2">
      <c r="P4612"/>
    </row>
    <row r="4613" spans="16:16" x14ac:dyDescent="0.2">
      <c r="P4613"/>
    </row>
    <row r="4614" spans="16:16" x14ac:dyDescent="0.2">
      <c r="P4614"/>
    </row>
    <row r="4615" spans="16:16" x14ac:dyDescent="0.2">
      <c r="P4615"/>
    </row>
    <row r="4616" spans="16:16" x14ac:dyDescent="0.2">
      <c r="P4616"/>
    </row>
    <row r="4617" spans="16:16" x14ac:dyDescent="0.2">
      <c r="P4617"/>
    </row>
    <row r="4618" spans="16:16" x14ac:dyDescent="0.2">
      <c r="P4618"/>
    </row>
    <row r="4619" spans="16:16" x14ac:dyDescent="0.2">
      <c r="P4619"/>
    </row>
    <row r="4620" spans="16:16" x14ac:dyDescent="0.2">
      <c r="P4620"/>
    </row>
    <row r="4621" spans="16:16" x14ac:dyDescent="0.2">
      <c r="P4621"/>
    </row>
    <row r="4622" spans="16:16" x14ac:dyDescent="0.2">
      <c r="P4622"/>
    </row>
    <row r="4623" spans="16:16" x14ac:dyDescent="0.2">
      <c r="P4623"/>
    </row>
    <row r="4624" spans="16:16" x14ac:dyDescent="0.2">
      <c r="P4624"/>
    </row>
    <row r="4625" spans="16:16" x14ac:dyDescent="0.2">
      <c r="P4625"/>
    </row>
    <row r="4626" spans="16:16" x14ac:dyDescent="0.2">
      <c r="P4626"/>
    </row>
    <row r="4627" spans="16:16" x14ac:dyDescent="0.2">
      <c r="P4627"/>
    </row>
    <row r="4628" spans="16:16" x14ac:dyDescent="0.2">
      <c r="P4628"/>
    </row>
    <row r="4629" spans="16:16" x14ac:dyDescent="0.2">
      <c r="P4629"/>
    </row>
    <row r="4630" spans="16:16" x14ac:dyDescent="0.2">
      <c r="P4630"/>
    </row>
    <row r="4631" spans="16:16" x14ac:dyDescent="0.2">
      <c r="P4631"/>
    </row>
    <row r="4632" spans="16:16" x14ac:dyDescent="0.2">
      <c r="P4632"/>
    </row>
    <row r="4633" spans="16:16" x14ac:dyDescent="0.2">
      <c r="P4633"/>
    </row>
    <row r="4634" spans="16:16" x14ac:dyDescent="0.2">
      <c r="P4634"/>
    </row>
    <row r="4635" spans="16:16" x14ac:dyDescent="0.2">
      <c r="P4635"/>
    </row>
    <row r="4636" spans="16:16" x14ac:dyDescent="0.2">
      <c r="P4636"/>
    </row>
    <row r="4637" spans="16:16" x14ac:dyDescent="0.2">
      <c r="P4637"/>
    </row>
    <row r="4638" spans="16:16" x14ac:dyDescent="0.2">
      <c r="P4638"/>
    </row>
    <row r="4639" spans="16:16" x14ac:dyDescent="0.2">
      <c r="P4639"/>
    </row>
    <row r="4640" spans="16:16" x14ac:dyDescent="0.2">
      <c r="P4640"/>
    </row>
    <row r="4641" spans="16:16" x14ac:dyDescent="0.2">
      <c r="P4641"/>
    </row>
    <row r="4642" spans="16:16" x14ac:dyDescent="0.2">
      <c r="P4642"/>
    </row>
    <row r="4643" spans="16:16" x14ac:dyDescent="0.2">
      <c r="P4643"/>
    </row>
    <row r="4644" spans="16:16" x14ac:dyDescent="0.2">
      <c r="P4644"/>
    </row>
    <row r="4645" spans="16:16" x14ac:dyDescent="0.2">
      <c r="P4645"/>
    </row>
    <row r="4646" spans="16:16" x14ac:dyDescent="0.2">
      <c r="P4646"/>
    </row>
    <row r="4647" spans="16:16" x14ac:dyDescent="0.2">
      <c r="P4647"/>
    </row>
    <row r="4648" spans="16:16" x14ac:dyDescent="0.2">
      <c r="P4648"/>
    </row>
    <row r="4649" spans="16:16" x14ac:dyDescent="0.2">
      <c r="P4649"/>
    </row>
    <row r="4650" spans="16:16" x14ac:dyDescent="0.2">
      <c r="P4650"/>
    </row>
    <row r="4651" spans="16:16" x14ac:dyDescent="0.2">
      <c r="P4651"/>
    </row>
    <row r="4652" spans="16:16" x14ac:dyDescent="0.2">
      <c r="P4652"/>
    </row>
    <row r="4653" spans="16:16" x14ac:dyDescent="0.2">
      <c r="P4653"/>
    </row>
    <row r="4654" spans="16:16" x14ac:dyDescent="0.2">
      <c r="P4654"/>
    </row>
    <row r="4655" spans="16:16" x14ac:dyDescent="0.2">
      <c r="P4655"/>
    </row>
    <row r="4656" spans="16:16" x14ac:dyDescent="0.2">
      <c r="P4656"/>
    </row>
    <row r="4657" spans="16:16" x14ac:dyDescent="0.2">
      <c r="P4657"/>
    </row>
    <row r="4658" spans="16:16" x14ac:dyDescent="0.2">
      <c r="P4658"/>
    </row>
    <row r="4659" spans="16:16" x14ac:dyDescent="0.2">
      <c r="P4659"/>
    </row>
    <row r="4660" spans="16:16" x14ac:dyDescent="0.2">
      <c r="P4660"/>
    </row>
    <row r="4661" spans="16:16" x14ac:dyDescent="0.2">
      <c r="P4661"/>
    </row>
    <row r="4662" spans="16:16" x14ac:dyDescent="0.2">
      <c r="P4662"/>
    </row>
    <row r="4663" spans="16:16" x14ac:dyDescent="0.2">
      <c r="P4663"/>
    </row>
    <row r="4664" spans="16:16" x14ac:dyDescent="0.2">
      <c r="P4664"/>
    </row>
    <row r="4665" spans="16:16" x14ac:dyDescent="0.2">
      <c r="P4665"/>
    </row>
    <row r="4666" spans="16:16" x14ac:dyDescent="0.2">
      <c r="P4666"/>
    </row>
    <row r="4667" spans="16:16" x14ac:dyDescent="0.2">
      <c r="P4667"/>
    </row>
    <row r="4668" spans="16:16" x14ac:dyDescent="0.2">
      <c r="P4668"/>
    </row>
    <row r="4669" spans="16:16" x14ac:dyDescent="0.2">
      <c r="P4669"/>
    </row>
    <row r="4670" spans="16:16" x14ac:dyDescent="0.2">
      <c r="P4670"/>
    </row>
    <row r="4671" spans="16:16" x14ac:dyDescent="0.2">
      <c r="P4671"/>
    </row>
    <row r="4672" spans="16:16" x14ac:dyDescent="0.2">
      <c r="P4672"/>
    </row>
    <row r="4673" spans="16:16" x14ac:dyDescent="0.2">
      <c r="P4673"/>
    </row>
    <row r="4674" spans="16:16" x14ac:dyDescent="0.2">
      <c r="P4674"/>
    </row>
    <row r="4675" spans="16:16" x14ac:dyDescent="0.2">
      <c r="P4675"/>
    </row>
    <row r="4676" spans="16:16" x14ac:dyDescent="0.2">
      <c r="P4676"/>
    </row>
    <row r="4677" spans="16:16" x14ac:dyDescent="0.2">
      <c r="P4677"/>
    </row>
    <row r="4678" spans="16:16" x14ac:dyDescent="0.2">
      <c r="P4678"/>
    </row>
    <row r="4679" spans="16:16" x14ac:dyDescent="0.2">
      <c r="P4679"/>
    </row>
    <row r="4680" spans="16:16" x14ac:dyDescent="0.2">
      <c r="P4680"/>
    </row>
    <row r="4681" spans="16:16" x14ac:dyDescent="0.2">
      <c r="P4681"/>
    </row>
    <row r="4682" spans="16:16" x14ac:dyDescent="0.2">
      <c r="P4682"/>
    </row>
    <row r="4683" spans="16:16" x14ac:dyDescent="0.2">
      <c r="P4683"/>
    </row>
    <row r="4684" spans="16:16" x14ac:dyDescent="0.2">
      <c r="P4684"/>
    </row>
    <row r="4685" spans="16:16" x14ac:dyDescent="0.2">
      <c r="P4685"/>
    </row>
    <row r="4686" spans="16:16" x14ac:dyDescent="0.2">
      <c r="P4686"/>
    </row>
    <row r="4687" spans="16:16" x14ac:dyDescent="0.2">
      <c r="P4687"/>
    </row>
    <row r="4688" spans="16:16" x14ac:dyDescent="0.2">
      <c r="P4688"/>
    </row>
    <row r="4689" spans="16:16" x14ac:dyDescent="0.2">
      <c r="P4689"/>
    </row>
    <row r="4690" spans="16:16" x14ac:dyDescent="0.2">
      <c r="P4690"/>
    </row>
    <row r="4691" spans="16:16" x14ac:dyDescent="0.2">
      <c r="P4691"/>
    </row>
    <row r="4692" spans="16:16" x14ac:dyDescent="0.2">
      <c r="P4692"/>
    </row>
    <row r="4693" spans="16:16" x14ac:dyDescent="0.2">
      <c r="P4693"/>
    </row>
    <row r="4694" spans="16:16" x14ac:dyDescent="0.2">
      <c r="P4694"/>
    </row>
    <row r="4695" spans="16:16" x14ac:dyDescent="0.2">
      <c r="P4695"/>
    </row>
    <row r="4696" spans="16:16" x14ac:dyDescent="0.2">
      <c r="P4696"/>
    </row>
    <row r="4697" spans="16:16" x14ac:dyDescent="0.2">
      <c r="P4697"/>
    </row>
    <row r="4698" spans="16:16" x14ac:dyDescent="0.2">
      <c r="P4698"/>
    </row>
    <row r="4699" spans="16:16" x14ac:dyDescent="0.2">
      <c r="P4699"/>
    </row>
    <row r="4700" spans="16:16" x14ac:dyDescent="0.2">
      <c r="P4700"/>
    </row>
    <row r="4701" spans="16:16" x14ac:dyDescent="0.2">
      <c r="P4701"/>
    </row>
    <row r="4702" spans="16:16" x14ac:dyDescent="0.2">
      <c r="P4702"/>
    </row>
    <row r="4703" spans="16:16" x14ac:dyDescent="0.2">
      <c r="P4703"/>
    </row>
    <row r="4704" spans="16:16" x14ac:dyDescent="0.2">
      <c r="P4704"/>
    </row>
    <row r="4705" spans="16:16" x14ac:dyDescent="0.2">
      <c r="P4705"/>
    </row>
    <row r="4706" spans="16:16" x14ac:dyDescent="0.2">
      <c r="P4706"/>
    </row>
    <row r="4707" spans="16:16" x14ac:dyDescent="0.2">
      <c r="P4707"/>
    </row>
    <row r="4708" spans="16:16" x14ac:dyDescent="0.2">
      <c r="P4708"/>
    </row>
    <row r="4709" spans="16:16" x14ac:dyDescent="0.2">
      <c r="P4709"/>
    </row>
    <row r="4710" spans="16:16" x14ac:dyDescent="0.2">
      <c r="P4710"/>
    </row>
    <row r="4711" spans="16:16" x14ac:dyDescent="0.2">
      <c r="P4711"/>
    </row>
    <row r="4712" spans="16:16" x14ac:dyDescent="0.2">
      <c r="P4712"/>
    </row>
    <row r="4713" spans="16:16" x14ac:dyDescent="0.2">
      <c r="P4713"/>
    </row>
    <row r="4714" spans="16:16" x14ac:dyDescent="0.2">
      <c r="P4714"/>
    </row>
    <row r="4715" spans="16:16" x14ac:dyDescent="0.2">
      <c r="P4715"/>
    </row>
    <row r="4716" spans="16:16" x14ac:dyDescent="0.2">
      <c r="P4716"/>
    </row>
    <row r="4717" spans="16:16" x14ac:dyDescent="0.2">
      <c r="P4717"/>
    </row>
    <row r="4718" spans="16:16" x14ac:dyDescent="0.2">
      <c r="P4718"/>
    </row>
    <row r="4719" spans="16:16" x14ac:dyDescent="0.2">
      <c r="P4719"/>
    </row>
    <row r="4720" spans="16:16" x14ac:dyDescent="0.2">
      <c r="P4720"/>
    </row>
    <row r="4721" spans="16:16" x14ac:dyDescent="0.2">
      <c r="P4721"/>
    </row>
    <row r="4722" spans="16:16" x14ac:dyDescent="0.2">
      <c r="P4722"/>
    </row>
    <row r="4723" spans="16:16" x14ac:dyDescent="0.2">
      <c r="P4723"/>
    </row>
    <row r="4724" spans="16:16" x14ac:dyDescent="0.2">
      <c r="P4724"/>
    </row>
    <row r="4725" spans="16:16" x14ac:dyDescent="0.2">
      <c r="P4725"/>
    </row>
    <row r="4726" spans="16:16" x14ac:dyDescent="0.2">
      <c r="P4726"/>
    </row>
    <row r="4727" spans="16:16" x14ac:dyDescent="0.2">
      <c r="P4727"/>
    </row>
    <row r="4728" spans="16:16" x14ac:dyDescent="0.2">
      <c r="P4728"/>
    </row>
    <row r="4729" spans="16:16" x14ac:dyDescent="0.2">
      <c r="P4729"/>
    </row>
    <row r="4730" spans="16:16" x14ac:dyDescent="0.2">
      <c r="P4730"/>
    </row>
    <row r="4731" spans="16:16" x14ac:dyDescent="0.2">
      <c r="P4731"/>
    </row>
    <row r="4732" spans="16:16" x14ac:dyDescent="0.2">
      <c r="P4732"/>
    </row>
    <row r="4733" spans="16:16" x14ac:dyDescent="0.2">
      <c r="P4733"/>
    </row>
    <row r="4734" spans="16:16" x14ac:dyDescent="0.2">
      <c r="P4734"/>
    </row>
    <row r="4735" spans="16:16" x14ac:dyDescent="0.2">
      <c r="P4735"/>
    </row>
    <row r="4736" spans="16:16" x14ac:dyDescent="0.2">
      <c r="P4736"/>
    </row>
    <row r="4737" spans="16:16" x14ac:dyDescent="0.2">
      <c r="P4737"/>
    </row>
    <row r="4738" spans="16:16" x14ac:dyDescent="0.2">
      <c r="P4738"/>
    </row>
    <row r="4739" spans="16:16" x14ac:dyDescent="0.2">
      <c r="P4739"/>
    </row>
    <row r="4740" spans="16:16" x14ac:dyDescent="0.2">
      <c r="P4740"/>
    </row>
    <row r="4741" spans="16:16" x14ac:dyDescent="0.2">
      <c r="P4741"/>
    </row>
    <row r="4742" spans="16:16" x14ac:dyDescent="0.2">
      <c r="P4742"/>
    </row>
    <row r="4743" spans="16:16" x14ac:dyDescent="0.2">
      <c r="P4743"/>
    </row>
    <row r="4744" spans="16:16" x14ac:dyDescent="0.2">
      <c r="P4744"/>
    </row>
    <row r="4745" spans="16:16" x14ac:dyDescent="0.2">
      <c r="P4745"/>
    </row>
    <row r="4746" spans="16:16" x14ac:dyDescent="0.2">
      <c r="P4746"/>
    </row>
    <row r="4747" spans="16:16" x14ac:dyDescent="0.2">
      <c r="P4747"/>
    </row>
    <row r="4748" spans="16:16" x14ac:dyDescent="0.2">
      <c r="P4748"/>
    </row>
    <row r="4749" spans="16:16" x14ac:dyDescent="0.2">
      <c r="P4749"/>
    </row>
    <row r="4750" spans="16:16" x14ac:dyDescent="0.2">
      <c r="P4750"/>
    </row>
    <row r="4751" spans="16:16" x14ac:dyDescent="0.2">
      <c r="P4751"/>
    </row>
    <row r="4752" spans="16:16" x14ac:dyDescent="0.2">
      <c r="P4752"/>
    </row>
    <row r="4753" spans="16:16" x14ac:dyDescent="0.2">
      <c r="P4753"/>
    </row>
    <row r="4754" spans="16:16" x14ac:dyDescent="0.2">
      <c r="P4754"/>
    </row>
    <row r="4755" spans="16:16" x14ac:dyDescent="0.2">
      <c r="P4755"/>
    </row>
    <row r="4756" spans="16:16" x14ac:dyDescent="0.2">
      <c r="P4756"/>
    </row>
    <row r="4757" spans="16:16" x14ac:dyDescent="0.2">
      <c r="P4757"/>
    </row>
    <row r="4758" spans="16:16" x14ac:dyDescent="0.2">
      <c r="P4758"/>
    </row>
    <row r="4759" spans="16:16" x14ac:dyDescent="0.2">
      <c r="P4759"/>
    </row>
    <row r="4760" spans="16:16" x14ac:dyDescent="0.2">
      <c r="P4760"/>
    </row>
    <row r="4761" spans="16:16" x14ac:dyDescent="0.2">
      <c r="P4761"/>
    </row>
    <row r="4762" spans="16:16" x14ac:dyDescent="0.2">
      <c r="P4762"/>
    </row>
    <row r="4763" spans="16:16" x14ac:dyDescent="0.2">
      <c r="P4763"/>
    </row>
    <row r="4764" spans="16:16" x14ac:dyDescent="0.2">
      <c r="P4764"/>
    </row>
    <row r="4765" spans="16:16" x14ac:dyDescent="0.2">
      <c r="P4765"/>
    </row>
    <row r="4766" spans="16:16" x14ac:dyDescent="0.2">
      <c r="P4766"/>
    </row>
    <row r="4767" spans="16:16" x14ac:dyDescent="0.2">
      <c r="P4767"/>
    </row>
    <row r="4768" spans="16:16" x14ac:dyDescent="0.2">
      <c r="P4768"/>
    </row>
    <row r="4769" spans="16:16" x14ac:dyDescent="0.2">
      <c r="P4769"/>
    </row>
    <row r="4770" spans="16:16" x14ac:dyDescent="0.2">
      <c r="P4770"/>
    </row>
    <row r="4771" spans="16:16" x14ac:dyDescent="0.2">
      <c r="P4771"/>
    </row>
    <row r="4772" spans="16:16" x14ac:dyDescent="0.2">
      <c r="P4772"/>
    </row>
    <row r="4773" spans="16:16" x14ac:dyDescent="0.2">
      <c r="P4773"/>
    </row>
    <row r="4774" spans="16:16" x14ac:dyDescent="0.2">
      <c r="P4774"/>
    </row>
    <row r="4775" spans="16:16" x14ac:dyDescent="0.2">
      <c r="P4775"/>
    </row>
    <row r="4776" spans="16:16" x14ac:dyDescent="0.2">
      <c r="P4776"/>
    </row>
    <row r="4777" spans="16:16" x14ac:dyDescent="0.2">
      <c r="P4777"/>
    </row>
    <row r="4778" spans="16:16" x14ac:dyDescent="0.2">
      <c r="P4778"/>
    </row>
    <row r="4779" spans="16:16" x14ac:dyDescent="0.2">
      <c r="P4779"/>
    </row>
    <row r="4780" spans="16:16" x14ac:dyDescent="0.2">
      <c r="P4780"/>
    </row>
    <row r="4781" spans="16:16" x14ac:dyDescent="0.2">
      <c r="P4781"/>
    </row>
    <row r="4782" spans="16:16" x14ac:dyDescent="0.2">
      <c r="P4782"/>
    </row>
    <row r="4783" spans="16:16" x14ac:dyDescent="0.2">
      <c r="P4783"/>
    </row>
    <row r="4784" spans="16:16" x14ac:dyDescent="0.2">
      <c r="P4784"/>
    </row>
    <row r="4785" spans="16:16" x14ac:dyDescent="0.2">
      <c r="P4785"/>
    </row>
    <row r="4786" spans="16:16" x14ac:dyDescent="0.2">
      <c r="P4786"/>
    </row>
    <row r="4787" spans="16:16" x14ac:dyDescent="0.2">
      <c r="P4787"/>
    </row>
    <row r="4788" spans="16:16" x14ac:dyDescent="0.2">
      <c r="P4788"/>
    </row>
    <row r="4789" spans="16:16" x14ac:dyDescent="0.2">
      <c r="P4789"/>
    </row>
    <row r="4790" spans="16:16" x14ac:dyDescent="0.2">
      <c r="P4790"/>
    </row>
    <row r="4791" spans="16:16" x14ac:dyDescent="0.2">
      <c r="P4791"/>
    </row>
    <row r="4792" spans="16:16" x14ac:dyDescent="0.2">
      <c r="P4792"/>
    </row>
    <row r="4793" spans="16:16" x14ac:dyDescent="0.2">
      <c r="P4793"/>
    </row>
    <row r="4794" spans="16:16" x14ac:dyDescent="0.2">
      <c r="P4794"/>
    </row>
    <row r="4795" spans="16:16" x14ac:dyDescent="0.2">
      <c r="P4795"/>
    </row>
    <row r="4796" spans="16:16" x14ac:dyDescent="0.2">
      <c r="P4796"/>
    </row>
    <row r="4797" spans="16:16" x14ac:dyDescent="0.2">
      <c r="P4797"/>
    </row>
    <row r="4798" spans="16:16" x14ac:dyDescent="0.2">
      <c r="P4798"/>
    </row>
    <row r="4799" spans="16:16" x14ac:dyDescent="0.2">
      <c r="P4799"/>
    </row>
    <row r="4800" spans="16:16" x14ac:dyDescent="0.2">
      <c r="P4800"/>
    </row>
    <row r="4801" spans="16:16" x14ac:dyDescent="0.2">
      <c r="P4801"/>
    </row>
    <row r="4802" spans="16:16" x14ac:dyDescent="0.2">
      <c r="P4802"/>
    </row>
    <row r="4803" spans="16:16" x14ac:dyDescent="0.2">
      <c r="P4803"/>
    </row>
    <row r="4804" spans="16:16" x14ac:dyDescent="0.2">
      <c r="P4804"/>
    </row>
    <row r="4805" spans="16:16" x14ac:dyDescent="0.2">
      <c r="P4805"/>
    </row>
    <row r="4806" spans="16:16" x14ac:dyDescent="0.2">
      <c r="P4806"/>
    </row>
    <row r="4807" spans="16:16" x14ac:dyDescent="0.2">
      <c r="P4807"/>
    </row>
    <row r="4808" spans="16:16" x14ac:dyDescent="0.2">
      <c r="P4808"/>
    </row>
    <row r="4809" spans="16:16" x14ac:dyDescent="0.2">
      <c r="P4809"/>
    </row>
    <row r="4810" spans="16:16" x14ac:dyDescent="0.2">
      <c r="P4810"/>
    </row>
    <row r="4811" spans="16:16" x14ac:dyDescent="0.2">
      <c r="P4811"/>
    </row>
    <row r="4812" spans="16:16" x14ac:dyDescent="0.2">
      <c r="P4812"/>
    </row>
    <row r="4813" spans="16:16" x14ac:dyDescent="0.2">
      <c r="P4813"/>
    </row>
    <row r="4814" spans="16:16" x14ac:dyDescent="0.2">
      <c r="P4814"/>
    </row>
    <row r="4815" spans="16:16" x14ac:dyDescent="0.2">
      <c r="P4815"/>
    </row>
    <row r="4816" spans="16:16" x14ac:dyDescent="0.2">
      <c r="P4816"/>
    </row>
    <row r="4817" spans="16:16" x14ac:dyDescent="0.2">
      <c r="P4817"/>
    </row>
    <row r="4818" spans="16:16" x14ac:dyDescent="0.2">
      <c r="P4818"/>
    </row>
    <row r="4819" spans="16:16" x14ac:dyDescent="0.2">
      <c r="P4819"/>
    </row>
    <row r="4820" spans="16:16" x14ac:dyDescent="0.2">
      <c r="P4820"/>
    </row>
    <row r="4821" spans="16:16" x14ac:dyDescent="0.2">
      <c r="P4821"/>
    </row>
    <row r="4822" spans="16:16" x14ac:dyDescent="0.2">
      <c r="P4822"/>
    </row>
    <row r="4823" spans="16:16" x14ac:dyDescent="0.2">
      <c r="P4823"/>
    </row>
    <row r="4824" spans="16:16" x14ac:dyDescent="0.2">
      <c r="P4824"/>
    </row>
    <row r="4825" spans="16:16" x14ac:dyDescent="0.2">
      <c r="P4825"/>
    </row>
    <row r="4826" spans="16:16" x14ac:dyDescent="0.2">
      <c r="P4826"/>
    </row>
    <row r="4827" spans="16:16" x14ac:dyDescent="0.2">
      <c r="P4827"/>
    </row>
    <row r="4828" spans="16:16" x14ac:dyDescent="0.2">
      <c r="P4828"/>
    </row>
    <row r="4829" spans="16:16" x14ac:dyDescent="0.2">
      <c r="P4829"/>
    </row>
    <row r="4830" spans="16:16" x14ac:dyDescent="0.2">
      <c r="P4830"/>
    </row>
    <row r="4831" spans="16:16" x14ac:dyDescent="0.2">
      <c r="P4831"/>
    </row>
    <row r="4832" spans="16:16" x14ac:dyDescent="0.2">
      <c r="P4832"/>
    </row>
    <row r="4833" spans="16:16" x14ac:dyDescent="0.2">
      <c r="P4833"/>
    </row>
    <row r="4834" spans="16:16" x14ac:dyDescent="0.2">
      <c r="P4834"/>
    </row>
    <row r="4835" spans="16:16" x14ac:dyDescent="0.2">
      <c r="P4835"/>
    </row>
    <row r="4836" spans="16:16" x14ac:dyDescent="0.2">
      <c r="P4836"/>
    </row>
    <row r="4837" spans="16:16" x14ac:dyDescent="0.2">
      <c r="P4837"/>
    </row>
    <row r="4838" spans="16:16" x14ac:dyDescent="0.2">
      <c r="P4838"/>
    </row>
    <row r="4839" spans="16:16" x14ac:dyDescent="0.2">
      <c r="P4839"/>
    </row>
    <row r="4840" spans="16:16" x14ac:dyDescent="0.2">
      <c r="P4840"/>
    </row>
    <row r="4841" spans="16:16" x14ac:dyDescent="0.2">
      <c r="P4841"/>
    </row>
    <row r="4842" spans="16:16" x14ac:dyDescent="0.2">
      <c r="P4842"/>
    </row>
    <row r="4843" spans="16:16" x14ac:dyDescent="0.2">
      <c r="P4843"/>
    </row>
    <row r="4844" spans="16:16" x14ac:dyDescent="0.2">
      <c r="P4844"/>
    </row>
    <row r="4845" spans="16:16" x14ac:dyDescent="0.2">
      <c r="P4845"/>
    </row>
    <row r="4846" spans="16:16" x14ac:dyDescent="0.2">
      <c r="P4846"/>
    </row>
    <row r="4847" spans="16:16" x14ac:dyDescent="0.2">
      <c r="P4847"/>
    </row>
    <row r="4848" spans="16:16" x14ac:dyDescent="0.2">
      <c r="P4848"/>
    </row>
    <row r="4849" spans="16:16" x14ac:dyDescent="0.2">
      <c r="P4849"/>
    </row>
    <row r="4850" spans="16:16" x14ac:dyDescent="0.2">
      <c r="P4850"/>
    </row>
    <row r="4851" spans="16:16" x14ac:dyDescent="0.2">
      <c r="P4851"/>
    </row>
    <row r="4852" spans="16:16" x14ac:dyDescent="0.2">
      <c r="P4852"/>
    </row>
    <row r="4853" spans="16:16" x14ac:dyDescent="0.2">
      <c r="P4853"/>
    </row>
    <row r="4854" spans="16:16" x14ac:dyDescent="0.2">
      <c r="P4854"/>
    </row>
    <row r="4855" spans="16:16" x14ac:dyDescent="0.2">
      <c r="P4855"/>
    </row>
    <row r="4856" spans="16:16" x14ac:dyDescent="0.2">
      <c r="P4856"/>
    </row>
    <row r="4857" spans="16:16" x14ac:dyDescent="0.2">
      <c r="P4857"/>
    </row>
    <row r="4858" spans="16:16" x14ac:dyDescent="0.2">
      <c r="P4858"/>
    </row>
    <row r="4859" spans="16:16" x14ac:dyDescent="0.2">
      <c r="P4859"/>
    </row>
    <row r="4860" spans="16:16" x14ac:dyDescent="0.2">
      <c r="P4860"/>
    </row>
    <row r="4861" spans="16:16" x14ac:dyDescent="0.2">
      <c r="P4861"/>
    </row>
    <row r="4862" spans="16:16" x14ac:dyDescent="0.2">
      <c r="P4862"/>
    </row>
    <row r="4863" spans="16:16" x14ac:dyDescent="0.2">
      <c r="P4863"/>
    </row>
    <row r="4864" spans="16:16" x14ac:dyDescent="0.2">
      <c r="P4864"/>
    </row>
    <row r="4865" spans="16:16" x14ac:dyDescent="0.2">
      <c r="P4865"/>
    </row>
    <row r="4866" spans="16:16" x14ac:dyDescent="0.2">
      <c r="P4866"/>
    </row>
    <row r="4867" spans="16:16" x14ac:dyDescent="0.2">
      <c r="P4867"/>
    </row>
    <row r="4868" spans="16:16" x14ac:dyDescent="0.2">
      <c r="P4868"/>
    </row>
    <row r="4869" spans="16:16" x14ac:dyDescent="0.2">
      <c r="P4869"/>
    </row>
    <row r="4870" spans="16:16" x14ac:dyDescent="0.2">
      <c r="P4870"/>
    </row>
    <row r="4871" spans="16:16" x14ac:dyDescent="0.2">
      <c r="P4871"/>
    </row>
    <row r="4872" spans="16:16" x14ac:dyDescent="0.2">
      <c r="P4872"/>
    </row>
    <row r="4873" spans="16:16" x14ac:dyDescent="0.2">
      <c r="P4873"/>
    </row>
    <row r="4874" spans="16:16" x14ac:dyDescent="0.2">
      <c r="P4874"/>
    </row>
    <row r="4875" spans="16:16" x14ac:dyDescent="0.2">
      <c r="P4875"/>
    </row>
    <row r="4876" spans="16:16" x14ac:dyDescent="0.2">
      <c r="P4876"/>
    </row>
    <row r="4877" spans="16:16" x14ac:dyDescent="0.2">
      <c r="P4877"/>
    </row>
    <row r="4878" spans="16:16" x14ac:dyDescent="0.2">
      <c r="P4878"/>
    </row>
    <row r="4879" spans="16:16" x14ac:dyDescent="0.2">
      <c r="P4879"/>
    </row>
    <row r="4880" spans="16:16" x14ac:dyDescent="0.2">
      <c r="P4880"/>
    </row>
    <row r="4881" spans="16:16" x14ac:dyDescent="0.2">
      <c r="P4881"/>
    </row>
    <row r="4882" spans="16:16" x14ac:dyDescent="0.2">
      <c r="P4882"/>
    </row>
    <row r="4883" spans="16:16" x14ac:dyDescent="0.2">
      <c r="P4883"/>
    </row>
    <row r="4884" spans="16:16" x14ac:dyDescent="0.2">
      <c r="P4884"/>
    </row>
    <row r="4885" spans="16:16" x14ac:dyDescent="0.2">
      <c r="P4885"/>
    </row>
    <row r="4886" spans="16:16" x14ac:dyDescent="0.2">
      <c r="P4886"/>
    </row>
    <row r="4887" spans="16:16" x14ac:dyDescent="0.2">
      <c r="P4887"/>
    </row>
    <row r="4888" spans="16:16" x14ac:dyDescent="0.2">
      <c r="P4888"/>
    </row>
    <row r="4889" spans="16:16" x14ac:dyDescent="0.2">
      <c r="P4889"/>
    </row>
    <row r="4890" spans="16:16" x14ac:dyDescent="0.2">
      <c r="P4890"/>
    </row>
    <row r="4891" spans="16:16" x14ac:dyDescent="0.2">
      <c r="P4891"/>
    </row>
    <row r="4892" spans="16:16" x14ac:dyDescent="0.2">
      <c r="P4892"/>
    </row>
    <row r="4893" spans="16:16" x14ac:dyDescent="0.2">
      <c r="P4893"/>
    </row>
    <row r="4894" spans="16:16" x14ac:dyDescent="0.2">
      <c r="P4894"/>
    </row>
    <row r="4895" spans="16:16" x14ac:dyDescent="0.2">
      <c r="P4895"/>
    </row>
    <row r="4896" spans="16:16" x14ac:dyDescent="0.2">
      <c r="P4896"/>
    </row>
    <row r="4897" spans="16:16" x14ac:dyDescent="0.2">
      <c r="P4897"/>
    </row>
    <row r="4898" spans="16:16" x14ac:dyDescent="0.2">
      <c r="P4898"/>
    </row>
    <row r="4899" spans="16:16" x14ac:dyDescent="0.2">
      <c r="P4899"/>
    </row>
    <row r="4900" spans="16:16" x14ac:dyDescent="0.2">
      <c r="P4900"/>
    </row>
    <row r="4901" spans="16:16" x14ac:dyDescent="0.2">
      <c r="P4901"/>
    </row>
    <row r="4902" spans="16:16" x14ac:dyDescent="0.2">
      <c r="P4902"/>
    </row>
    <row r="4903" spans="16:16" x14ac:dyDescent="0.2">
      <c r="P4903"/>
    </row>
    <row r="4904" spans="16:16" x14ac:dyDescent="0.2">
      <c r="P4904"/>
    </row>
    <row r="4905" spans="16:16" x14ac:dyDescent="0.2">
      <c r="P4905"/>
    </row>
    <row r="4906" spans="16:16" x14ac:dyDescent="0.2">
      <c r="P4906"/>
    </row>
    <row r="4907" spans="16:16" x14ac:dyDescent="0.2">
      <c r="P4907"/>
    </row>
    <row r="4908" spans="16:16" x14ac:dyDescent="0.2">
      <c r="P4908"/>
    </row>
    <row r="4909" spans="16:16" x14ac:dyDescent="0.2">
      <c r="P4909"/>
    </row>
    <row r="4910" spans="16:16" x14ac:dyDescent="0.2">
      <c r="P4910"/>
    </row>
    <row r="4911" spans="16:16" x14ac:dyDescent="0.2">
      <c r="P4911"/>
    </row>
    <row r="4912" spans="16:16" x14ac:dyDescent="0.2">
      <c r="P4912"/>
    </row>
    <row r="4913" spans="16:16" x14ac:dyDescent="0.2">
      <c r="P4913"/>
    </row>
    <row r="4914" spans="16:16" x14ac:dyDescent="0.2">
      <c r="P4914"/>
    </row>
    <row r="4915" spans="16:16" x14ac:dyDescent="0.2">
      <c r="P4915"/>
    </row>
    <row r="4916" spans="16:16" x14ac:dyDescent="0.2">
      <c r="P4916"/>
    </row>
    <row r="4917" spans="16:16" x14ac:dyDescent="0.2">
      <c r="P4917"/>
    </row>
    <row r="4918" spans="16:16" x14ac:dyDescent="0.2">
      <c r="P4918"/>
    </row>
    <row r="4919" spans="16:16" x14ac:dyDescent="0.2">
      <c r="P4919"/>
    </row>
    <row r="4920" spans="16:16" x14ac:dyDescent="0.2">
      <c r="P4920"/>
    </row>
    <row r="4921" spans="16:16" x14ac:dyDescent="0.2">
      <c r="P4921"/>
    </row>
    <row r="4922" spans="16:16" x14ac:dyDescent="0.2">
      <c r="P4922"/>
    </row>
    <row r="4923" spans="16:16" x14ac:dyDescent="0.2">
      <c r="P4923"/>
    </row>
    <row r="4924" spans="16:16" x14ac:dyDescent="0.2">
      <c r="P4924"/>
    </row>
    <row r="4925" spans="16:16" x14ac:dyDescent="0.2">
      <c r="P4925"/>
    </row>
    <row r="4926" spans="16:16" x14ac:dyDescent="0.2">
      <c r="P4926"/>
    </row>
    <row r="4927" spans="16:16" x14ac:dyDescent="0.2">
      <c r="P4927"/>
    </row>
    <row r="4928" spans="16:16" x14ac:dyDescent="0.2">
      <c r="P4928"/>
    </row>
    <row r="4929" spans="16:16" x14ac:dyDescent="0.2">
      <c r="P4929"/>
    </row>
    <row r="4930" spans="16:16" x14ac:dyDescent="0.2">
      <c r="P4930"/>
    </row>
    <row r="4931" spans="16:16" x14ac:dyDescent="0.2">
      <c r="P4931"/>
    </row>
    <row r="4932" spans="16:16" x14ac:dyDescent="0.2">
      <c r="P4932"/>
    </row>
    <row r="4933" spans="16:16" x14ac:dyDescent="0.2">
      <c r="P4933"/>
    </row>
    <row r="4934" spans="16:16" x14ac:dyDescent="0.2">
      <c r="P4934"/>
    </row>
    <row r="4935" spans="16:16" x14ac:dyDescent="0.2">
      <c r="P4935"/>
    </row>
    <row r="4936" spans="16:16" x14ac:dyDescent="0.2">
      <c r="P4936"/>
    </row>
    <row r="4937" spans="16:16" x14ac:dyDescent="0.2">
      <c r="P4937"/>
    </row>
    <row r="4938" spans="16:16" x14ac:dyDescent="0.2">
      <c r="P4938"/>
    </row>
    <row r="4939" spans="16:16" x14ac:dyDescent="0.2">
      <c r="P4939"/>
    </row>
    <row r="4940" spans="16:16" x14ac:dyDescent="0.2">
      <c r="P4940"/>
    </row>
    <row r="4941" spans="16:16" x14ac:dyDescent="0.2">
      <c r="P4941"/>
    </row>
    <row r="4942" spans="16:16" x14ac:dyDescent="0.2">
      <c r="P4942"/>
    </row>
    <row r="4943" spans="16:16" x14ac:dyDescent="0.2">
      <c r="P4943"/>
    </row>
    <row r="4944" spans="16:16" x14ac:dyDescent="0.2">
      <c r="P4944"/>
    </row>
    <row r="4945" spans="16:16" x14ac:dyDescent="0.2">
      <c r="P4945"/>
    </row>
    <row r="4946" spans="16:16" x14ac:dyDescent="0.2">
      <c r="P4946"/>
    </row>
    <row r="4947" spans="16:16" x14ac:dyDescent="0.2">
      <c r="P4947"/>
    </row>
    <row r="4948" spans="16:16" x14ac:dyDescent="0.2">
      <c r="P4948"/>
    </row>
    <row r="4949" spans="16:16" x14ac:dyDescent="0.2">
      <c r="P4949"/>
    </row>
    <row r="4950" spans="16:16" x14ac:dyDescent="0.2">
      <c r="P4950"/>
    </row>
    <row r="4951" spans="16:16" x14ac:dyDescent="0.2">
      <c r="P4951"/>
    </row>
    <row r="4952" spans="16:16" x14ac:dyDescent="0.2">
      <c r="P4952"/>
    </row>
    <row r="4953" spans="16:16" x14ac:dyDescent="0.2">
      <c r="P4953"/>
    </row>
    <row r="4954" spans="16:16" x14ac:dyDescent="0.2">
      <c r="P4954"/>
    </row>
    <row r="4955" spans="16:16" x14ac:dyDescent="0.2">
      <c r="P4955"/>
    </row>
    <row r="4956" spans="16:16" x14ac:dyDescent="0.2">
      <c r="P4956"/>
    </row>
    <row r="4957" spans="16:16" x14ac:dyDescent="0.2">
      <c r="P4957"/>
    </row>
    <row r="4958" spans="16:16" x14ac:dyDescent="0.2">
      <c r="P4958"/>
    </row>
    <row r="4959" spans="16:16" x14ac:dyDescent="0.2">
      <c r="P4959"/>
    </row>
    <row r="4960" spans="16:16" x14ac:dyDescent="0.2">
      <c r="P4960"/>
    </row>
    <row r="4961" spans="16:16" x14ac:dyDescent="0.2">
      <c r="P4961"/>
    </row>
    <row r="4962" spans="16:16" x14ac:dyDescent="0.2">
      <c r="P4962"/>
    </row>
    <row r="4963" spans="16:16" x14ac:dyDescent="0.2">
      <c r="P4963"/>
    </row>
    <row r="4964" spans="16:16" x14ac:dyDescent="0.2">
      <c r="P4964"/>
    </row>
    <row r="4965" spans="16:16" x14ac:dyDescent="0.2">
      <c r="P4965"/>
    </row>
    <row r="4966" spans="16:16" x14ac:dyDescent="0.2">
      <c r="P4966"/>
    </row>
    <row r="4967" spans="16:16" x14ac:dyDescent="0.2">
      <c r="P4967"/>
    </row>
    <row r="4968" spans="16:16" x14ac:dyDescent="0.2">
      <c r="P4968"/>
    </row>
    <row r="4969" spans="16:16" x14ac:dyDescent="0.2">
      <c r="P4969"/>
    </row>
    <row r="4970" spans="16:16" x14ac:dyDescent="0.2">
      <c r="P4970"/>
    </row>
    <row r="4971" spans="16:16" x14ac:dyDescent="0.2">
      <c r="P4971"/>
    </row>
    <row r="4972" spans="16:16" x14ac:dyDescent="0.2">
      <c r="P4972"/>
    </row>
    <row r="4973" spans="16:16" x14ac:dyDescent="0.2">
      <c r="P4973"/>
    </row>
    <row r="4974" spans="16:16" x14ac:dyDescent="0.2">
      <c r="P4974"/>
    </row>
    <row r="4975" spans="16:16" x14ac:dyDescent="0.2">
      <c r="P4975"/>
    </row>
    <row r="4976" spans="16:16" x14ac:dyDescent="0.2">
      <c r="P4976"/>
    </row>
    <row r="4977" spans="16:16" x14ac:dyDescent="0.2">
      <c r="P4977"/>
    </row>
    <row r="4978" spans="16:16" x14ac:dyDescent="0.2">
      <c r="P4978"/>
    </row>
    <row r="4979" spans="16:16" x14ac:dyDescent="0.2">
      <c r="P4979"/>
    </row>
    <row r="4980" spans="16:16" x14ac:dyDescent="0.2">
      <c r="P4980"/>
    </row>
    <row r="4981" spans="16:16" x14ac:dyDescent="0.2">
      <c r="P4981"/>
    </row>
    <row r="4982" spans="16:16" x14ac:dyDescent="0.2">
      <c r="P4982"/>
    </row>
    <row r="4983" spans="16:16" x14ac:dyDescent="0.2">
      <c r="P4983"/>
    </row>
    <row r="4984" spans="16:16" x14ac:dyDescent="0.2">
      <c r="P4984"/>
    </row>
    <row r="4985" spans="16:16" x14ac:dyDescent="0.2">
      <c r="P4985"/>
    </row>
    <row r="4986" spans="16:16" x14ac:dyDescent="0.2">
      <c r="P4986"/>
    </row>
    <row r="4987" spans="16:16" x14ac:dyDescent="0.2">
      <c r="P4987"/>
    </row>
    <row r="4988" spans="16:16" x14ac:dyDescent="0.2">
      <c r="P4988"/>
    </row>
    <row r="4989" spans="16:16" x14ac:dyDescent="0.2">
      <c r="P4989"/>
    </row>
    <row r="4990" spans="16:16" x14ac:dyDescent="0.2">
      <c r="P4990"/>
    </row>
    <row r="4991" spans="16:16" x14ac:dyDescent="0.2">
      <c r="P4991"/>
    </row>
    <row r="4992" spans="16:16" x14ac:dyDescent="0.2">
      <c r="P4992"/>
    </row>
    <row r="4993" spans="16:16" x14ac:dyDescent="0.2">
      <c r="P4993"/>
    </row>
    <row r="4994" spans="16:16" x14ac:dyDescent="0.2">
      <c r="P4994"/>
    </row>
    <row r="4995" spans="16:16" x14ac:dyDescent="0.2">
      <c r="P4995"/>
    </row>
    <row r="4996" spans="16:16" x14ac:dyDescent="0.2">
      <c r="P4996"/>
    </row>
    <row r="4997" spans="16:16" x14ac:dyDescent="0.2">
      <c r="P4997"/>
    </row>
    <row r="4998" spans="16:16" x14ac:dyDescent="0.2">
      <c r="P4998"/>
    </row>
    <row r="4999" spans="16:16" x14ac:dyDescent="0.2">
      <c r="P4999"/>
    </row>
    <row r="5000" spans="16:16" x14ac:dyDescent="0.2">
      <c r="P5000"/>
    </row>
    <row r="5001" spans="16:16" x14ac:dyDescent="0.2">
      <c r="P5001"/>
    </row>
    <row r="5002" spans="16:16" x14ac:dyDescent="0.2">
      <c r="P5002"/>
    </row>
    <row r="5003" spans="16:16" x14ac:dyDescent="0.2">
      <c r="P5003"/>
    </row>
    <row r="5004" spans="16:16" x14ac:dyDescent="0.2">
      <c r="P5004"/>
    </row>
    <row r="5005" spans="16:16" x14ac:dyDescent="0.2">
      <c r="P5005"/>
    </row>
    <row r="5006" spans="16:16" x14ac:dyDescent="0.2">
      <c r="P5006"/>
    </row>
    <row r="5007" spans="16:16" x14ac:dyDescent="0.2">
      <c r="P5007"/>
    </row>
    <row r="5008" spans="16:16" x14ac:dyDescent="0.2">
      <c r="P5008"/>
    </row>
    <row r="5009" spans="16:16" x14ac:dyDescent="0.2">
      <c r="P5009"/>
    </row>
    <row r="5010" spans="16:16" x14ac:dyDescent="0.2">
      <c r="P5010"/>
    </row>
    <row r="5011" spans="16:16" x14ac:dyDescent="0.2">
      <c r="P5011"/>
    </row>
    <row r="5012" spans="16:16" x14ac:dyDescent="0.2">
      <c r="P5012"/>
    </row>
    <row r="5013" spans="16:16" x14ac:dyDescent="0.2">
      <c r="P5013"/>
    </row>
    <row r="5014" spans="16:16" x14ac:dyDescent="0.2">
      <c r="P5014"/>
    </row>
    <row r="5015" spans="16:16" x14ac:dyDescent="0.2">
      <c r="P5015"/>
    </row>
    <row r="5016" spans="16:16" x14ac:dyDescent="0.2">
      <c r="P5016"/>
    </row>
    <row r="5017" spans="16:16" x14ac:dyDescent="0.2">
      <c r="P5017"/>
    </row>
    <row r="5018" spans="16:16" x14ac:dyDescent="0.2">
      <c r="P5018"/>
    </row>
    <row r="5019" spans="16:16" x14ac:dyDescent="0.2">
      <c r="P5019"/>
    </row>
    <row r="5020" spans="16:16" x14ac:dyDescent="0.2">
      <c r="P5020"/>
    </row>
    <row r="5021" spans="16:16" x14ac:dyDescent="0.2">
      <c r="P5021"/>
    </row>
    <row r="5022" spans="16:16" x14ac:dyDescent="0.2">
      <c r="P5022"/>
    </row>
    <row r="5023" spans="16:16" x14ac:dyDescent="0.2">
      <c r="P5023"/>
    </row>
    <row r="5024" spans="16:16" x14ac:dyDescent="0.2">
      <c r="P5024"/>
    </row>
    <row r="5025" spans="16:16" x14ac:dyDescent="0.2">
      <c r="P5025"/>
    </row>
    <row r="5026" spans="16:16" x14ac:dyDescent="0.2">
      <c r="P5026"/>
    </row>
    <row r="5027" spans="16:16" x14ac:dyDescent="0.2">
      <c r="P5027"/>
    </row>
    <row r="5028" spans="16:16" x14ac:dyDescent="0.2">
      <c r="P5028"/>
    </row>
    <row r="5029" spans="16:16" x14ac:dyDescent="0.2">
      <c r="P5029"/>
    </row>
    <row r="5030" spans="16:16" x14ac:dyDescent="0.2">
      <c r="P5030"/>
    </row>
    <row r="5031" spans="16:16" x14ac:dyDescent="0.2">
      <c r="P5031"/>
    </row>
    <row r="5032" spans="16:16" x14ac:dyDescent="0.2">
      <c r="P5032"/>
    </row>
    <row r="5033" spans="16:16" x14ac:dyDescent="0.2">
      <c r="P5033"/>
    </row>
    <row r="5034" spans="16:16" x14ac:dyDescent="0.2">
      <c r="P5034"/>
    </row>
    <row r="5035" spans="16:16" x14ac:dyDescent="0.2">
      <c r="P5035"/>
    </row>
    <row r="5036" spans="16:16" x14ac:dyDescent="0.2">
      <c r="P5036"/>
    </row>
    <row r="5037" spans="16:16" x14ac:dyDescent="0.2">
      <c r="P5037"/>
    </row>
    <row r="5038" spans="16:16" x14ac:dyDescent="0.2">
      <c r="P5038"/>
    </row>
    <row r="5039" spans="16:16" x14ac:dyDescent="0.2">
      <c r="P5039"/>
    </row>
    <row r="5040" spans="16:16" x14ac:dyDescent="0.2">
      <c r="P5040"/>
    </row>
    <row r="5041" spans="16:16" x14ac:dyDescent="0.2">
      <c r="P5041"/>
    </row>
    <row r="5042" spans="16:16" x14ac:dyDescent="0.2">
      <c r="P5042"/>
    </row>
    <row r="5043" spans="16:16" x14ac:dyDescent="0.2">
      <c r="P5043"/>
    </row>
    <row r="5044" spans="16:16" x14ac:dyDescent="0.2">
      <c r="P5044"/>
    </row>
    <row r="5045" spans="16:16" x14ac:dyDescent="0.2">
      <c r="P5045"/>
    </row>
    <row r="5046" spans="16:16" x14ac:dyDescent="0.2">
      <c r="P5046"/>
    </row>
    <row r="5047" spans="16:16" x14ac:dyDescent="0.2">
      <c r="P5047"/>
    </row>
    <row r="5048" spans="16:16" x14ac:dyDescent="0.2">
      <c r="P5048"/>
    </row>
    <row r="5049" spans="16:16" x14ac:dyDescent="0.2">
      <c r="P5049"/>
    </row>
    <row r="5050" spans="16:16" x14ac:dyDescent="0.2">
      <c r="P5050"/>
    </row>
    <row r="5051" spans="16:16" x14ac:dyDescent="0.2">
      <c r="P5051"/>
    </row>
    <row r="5052" spans="16:16" x14ac:dyDescent="0.2">
      <c r="P5052"/>
    </row>
    <row r="5053" spans="16:16" x14ac:dyDescent="0.2">
      <c r="P5053"/>
    </row>
    <row r="5054" spans="16:16" x14ac:dyDescent="0.2">
      <c r="P5054"/>
    </row>
    <row r="5055" spans="16:16" x14ac:dyDescent="0.2">
      <c r="P5055"/>
    </row>
    <row r="5056" spans="16:16" x14ac:dyDescent="0.2">
      <c r="P5056"/>
    </row>
    <row r="5057" spans="16:16" x14ac:dyDescent="0.2">
      <c r="P5057"/>
    </row>
    <row r="5058" spans="16:16" x14ac:dyDescent="0.2">
      <c r="P5058"/>
    </row>
    <row r="5059" spans="16:16" x14ac:dyDescent="0.2">
      <c r="P5059"/>
    </row>
    <row r="5060" spans="16:16" x14ac:dyDescent="0.2">
      <c r="P5060"/>
    </row>
    <row r="5061" spans="16:16" x14ac:dyDescent="0.2">
      <c r="P5061"/>
    </row>
    <row r="5062" spans="16:16" x14ac:dyDescent="0.2">
      <c r="P5062"/>
    </row>
    <row r="5063" spans="16:16" x14ac:dyDescent="0.2">
      <c r="P5063"/>
    </row>
    <row r="5064" spans="16:16" x14ac:dyDescent="0.2">
      <c r="P5064"/>
    </row>
    <row r="5065" spans="16:16" x14ac:dyDescent="0.2">
      <c r="P5065"/>
    </row>
    <row r="5066" spans="16:16" x14ac:dyDescent="0.2">
      <c r="P5066"/>
    </row>
    <row r="5067" spans="16:16" x14ac:dyDescent="0.2">
      <c r="P5067"/>
    </row>
    <row r="5068" spans="16:16" x14ac:dyDescent="0.2">
      <c r="P5068"/>
    </row>
    <row r="5069" spans="16:16" x14ac:dyDescent="0.2">
      <c r="P5069"/>
    </row>
    <row r="5070" spans="16:16" x14ac:dyDescent="0.2">
      <c r="P5070"/>
    </row>
    <row r="5071" spans="16:16" x14ac:dyDescent="0.2">
      <c r="P5071"/>
    </row>
    <row r="5072" spans="16:16" x14ac:dyDescent="0.2">
      <c r="P5072"/>
    </row>
    <row r="5073" spans="16:16" x14ac:dyDescent="0.2">
      <c r="P5073"/>
    </row>
    <row r="5074" spans="16:16" x14ac:dyDescent="0.2">
      <c r="P5074"/>
    </row>
    <row r="5075" spans="16:16" x14ac:dyDescent="0.2">
      <c r="P5075"/>
    </row>
    <row r="5076" spans="16:16" x14ac:dyDescent="0.2">
      <c r="P5076"/>
    </row>
    <row r="5077" spans="16:16" x14ac:dyDescent="0.2">
      <c r="P5077"/>
    </row>
    <row r="5078" spans="16:16" x14ac:dyDescent="0.2">
      <c r="P5078"/>
    </row>
    <row r="5079" spans="16:16" x14ac:dyDescent="0.2">
      <c r="P5079"/>
    </row>
    <row r="5080" spans="16:16" x14ac:dyDescent="0.2">
      <c r="P5080"/>
    </row>
    <row r="5081" spans="16:16" x14ac:dyDescent="0.2">
      <c r="P5081"/>
    </row>
    <row r="5082" spans="16:16" x14ac:dyDescent="0.2">
      <c r="P5082"/>
    </row>
    <row r="5083" spans="16:16" x14ac:dyDescent="0.2">
      <c r="P5083"/>
    </row>
    <row r="5084" spans="16:16" x14ac:dyDescent="0.2">
      <c r="P5084"/>
    </row>
    <row r="5085" spans="16:16" x14ac:dyDescent="0.2">
      <c r="P5085"/>
    </row>
    <row r="5086" spans="16:16" x14ac:dyDescent="0.2">
      <c r="P5086"/>
    </row>
    <row r="5087" spans="16:16" x14ac:dyDescent="0.2">
      <c r="P5087"/>
    </row>
    <row r="5088" spans="16:16" x14ac:dyDescent="0.2">
      <c r="P5088"/>
    </row>
    <row r="5089" spans="16:16" x14ac:dyDescent="0.2">
      <c r="P5089"/>
    </row>
    <row r="5090" spans="16:16" x14ac:dyDescent="0.2">
      <c r="P5090"/>
    </row>
    <row r="5091" spans="16:16" x14ac:dyDescent="0.2">
      <c r="P5091"/>
    </row>
    <row r="5092" spans="16:16" x14ac:dyDescent="0.2">
      <c r="P5092"/>
    </row>
    <row r="5093" spans="16:16" x14ac:dyDescent="0.2">
      <c r="P5093"/>
    </row>
    <row r="5094" spans="16:16" x14ac:dyDescent="0.2">
      <c r="P5094"/>
    </row>
    <row r="5095" spans="16:16" x14ac:dyDescent="0.2">
      <c r="P5095"/>
    </row>
    <row r="5096" spans="16:16" x14ac:dyDescent="0.2">
      <c r="P5096"/>
    </row>
    <row r="5097" spans="16:16" x14ac:dyDescent="0.2">
      <c r="P5097"/>
    </row>
    <row r="5098" spans="16:16" x14ac:dyDescent="0.2">
      <c r="P5098"/>
    </row>
    <row r="5099" spans="16:16" x14ac:dyDescent="0.2">
      <c r="P5099"/>
    </row>
    <row r="5100" spans="16:16" x14ac:dyDescent="0.2">
      <c r="P5100"/>
    </row>
    <row r="5101" spans="16:16" x14ac:dyDescent="0.2">
      <c r="P5101"/>
    </row>
    <row r="5102" spans="16:16" x14ac:dyDescent="0.2">
      <c r="P5102"/>
    </row>
    <row r="5103" spans="16:16" x14ac:dyDescent="0.2">
      <c r="P5103"/>
    </row>
    <row r="5104" spans="16:16" x14ac:dyDescent="0.2">
      <c r="P5104"/>
    </row>
    <row r="5105" spans="16:16" x14ac:dyDescent="0.2">
      <c r="P5105"/>
    </row>
    <row r="5106" spans="16:16" x14ac:dyDescent="0.2">
      <c r="P5106"/>
    </row>
    <row r="5107" spans="16:16" x14ac:dyDescent="0.2">
      <c r="P5107"/>
    </row>
    <row r="5108" spans="16:16" x14ac:dyDescent="0.2">
      <c r="P5108"/>
    </row>
    <row r="5109" spans="16:16" x14ac:dyDescent="0.2">
      <c r="P5109"/>
    </row>
    <row r="5110" spans="16:16" x14ac:dyDescent="0.2">
      <c r="P5110"/>
    </row>
    <row r="5111" spans="16:16" x14ac:dyDescent="0.2">
      <c r="P5111"/>
    </row>
    <row r="5112" spans="16:16" x14ac:dyDescent="0.2">
      <c r="P5112"/>
    </row>
    <row r="5113" spans="16:16" x14ac:dyDescent="0.2">
      <c r="P5113"/>
    </row>
    <row r="5114" spans="16:16" x14ac:dyDescent="0.2">
      <c r="P5114"/>
    </row>
    <row r="5115" spans="16:16" x14ac:dyDescent="0.2">
      <c r="P5115"/>
    </row>
    <row r="5116" spans="16:16" x14ac:dyDescent="0.2">
      <c r="P5116"/>
    </row>
    <row r="5117" spans="16:16" x14ac:dyDescent="0.2">
      <c r="P5117"/>
    </row>
    <row r="5118" spans="16:16" x14ac:dyDescent="0.2">
      <c r="P5118"/>
    </row>
    <row r="5119" spans="16:16" x14ac:dyDescent="0.2">
      <c r="P5119"/>
    </row>
    <row r="5120" spans="16:16" x14ac:dyDescent="0.2">
      <c r="P5120"/>
    </row>
    <row r="5121" spans="16:16" x14ac:dyDescent="0.2">
      <c r="P5121"/>
    </row>
    <row r="5122" spans="16:16" x14ac:dyDescent="0.2">
      <c r="P5122"/>
    </row>
    <row r="5123" spans="16:16" x14ac:dyDescent="0.2">
      <c r="P5123"/>
    </row>
    <row r="5124" spans="16:16" x14ac:dyDescent="0.2">
      <c r="P5124"/>
    </row>
    <row r="5125" spans="16:16" x14ac:dyDescent="0.2">
      <c r="P5125"/>
    </row>
    <row r="5126" spans="16:16" x14ac:dyDescent="0.2">
      <c r="P5126"/>
    </row>
    <row r="5127" spans="16:16" x14ac:dyDescent="0.2">
      <c r="P5127"/>
    </row>
    <row r="5128" spans="16:16" x14ac:dyDescent="0.2">
      <c r="P5128"/>
    </row>
    <row r="5129" spans="16:16" x14ac:dyDescent="0.2">
      <c r="P5129"/>
    </row>
    <row r="5130" spans="16:16" x14ac:dyDescent="0.2">
      <c r="P5130"/>
    </row>
    <row r="5131" spans="16:16" x14ac:dyDescent="0.2">
      <c r="P5131"/>
    </row>
    <row r="5132" spans="16:16" x14ac:dyDescent="0.2">
      <c r="P5132"/>
    </row>
    <row r="5133" spans="16:16" x14ac:dyDescent="0.2">
      <c r="P5133"/>
    </row>
    <row r="5134" spans="16:16" x14ac:dyDescent="0.2">
      <c r="P5134"/>
    </row>
    <row r="5135" spans="16:16" x14ac:dyDescent="0.2">
      <c r="P5135"/>
    </row>
    <row r="5136" spans="16:16" x14ac:dyDescent="0.2">
      <c r="P5136"/>
    </row>
    <row r="5137" spans="16:16" x14ac:dyDescent="0.2">
      <c r="P5137"/>
    </row>
    <row r="5138" spans="16:16" x14ac:dyDescent="0.2">
      <c r="P5138"/>
    </row>
    <row r="5139" spans="16:16" x14ac:dyDescent="0.2">
      <c r="P5139"/>
    </row>
    <row r="5140" spans="16:16" x14ac:dyDescent="0.2">
      <c r="P5140"/>
    </row>
    <row r="5141" spans="16:16" x14ac:dyDescent="0.2">
      <c r="P5141"/>
    </row>
    <row r="5142" spans="16:16" x14ac:dyDescent="0.2">
      <c r="P5142"/>
    </row>
    <row r="5143" spans="16:16" x14ac:dyDescent="0.2">
      <c r="P5143"/>
    </row>
    <row r="5144" spans="16:16" x14ac:dyDescent="0.2">
      <c r="P5144"/>
    </row>
    <row r="5145" spans="16:16" x14ac:dyDescent="0.2">
      <c r="P5145"/>
    </row>
    <row r="5146" spans="16:16" x14ac:dyDescent="0.2">
      <c r="P5146"/>
    </row>
    <row r="5147" spans="16:16" x14ac:dyDescent="0.2">
      <c r="P5147"/>
    </row>
    <row r="5148" spans="16:16" x14ac:dyDescent="0.2">
      <c r="P5148"/>
    </row>
    <row r="5149" spans="16:16" x14ac:dyDescent="0.2">
      <c r="P5149"/>
    </row>
    <row r="5150" spans="16:16" x14ac:dyDescent="0.2">
      <c r="P5150"/>
    </row>
    <row r="5151" spans="16:16" x14ac:dyDescent="0.2">
      <c r="P5151"/>
    </row>
    <row r="5152" spans="16:16" x14ac:dyDescent="0.2">
      <c r="P5152"/>
    </row>
    <row r="5153" spans="16:16" x14ac:dyDescent="0.2">
      <c r="P5153"/>
    </row>
    <row r="5154" spans="16:16" x14ac:dyDescent="0.2">
      <c r="P5154"/>
    </row>
    <row r="5155" spans="16:16" x14ac:dyDescent="0.2">
      <c r="P5155"/>
    </row>
    <row r="5156" spans="16:16" x14ac:dyDescent="0.2">
      <c r="P5156"/>
    </row>
    <row r="5157" spans="16:16" x14ac:dyDescent="0.2">
      <c r="P5157"/>
    </row>
    <row r="5158" spans="16:16" x14ac:dyDescent="0.2">
      <c r="P5158"/>
    </row>
    <row r="5159" spans="16:16" x14ac:dyDescent="0.2">
      <c r="P5159"/>
    </row>
    <row r="5160" spans="16:16" x14ac:dyDescent="0.2">
      <c r="P5160"/>
    </row>
    <row r="5161" spans="16:16" x14ac:dyDescent="0.2">
      <c r="P5161"/>
    </row>
    <row r="5162" spans="16:16" x14ac:dyDescent="0.2">
      <c r="P5162"/>
    </row>
    <row r="5163" spans="16:16" x14ac:dyDescent="0.2">
      <c r="P5163"/>
    </row>
    <row r="5164" spans="16:16" x14ac:dyDescent="0.2">
      <c r="P5164"/>
    </row>
    <row r="5165" spans="16:16" x14ac:dyDescent="0.2">
      <c r="P5165"/>
    </row>
    <row r="5166" spans="16:16" x14ac:dyDescent="0.2">
      <c r="P5166"/>
    </row>
    <row r="5167" spans="16:16" x14ac:dyDescent="0.2">
      <c r="P5167"/>
    </row>
    <row r="5168" spans="16:16" x14ac:dyDescent="0.2">
      <c r="P5168"/>
    </row>
    <row r="5169" spans="16:16" x14ac:dyDescent="0.2">
      <c r="P5169"/>
    </row>
    <row r="5170" spans="16:16" x14ac:dyDescent="0.2">
      <c r="P5170"/>
    </row>
    <row r="5171" spans="16:16" x14ac:dyDescent="0.2">
      <c r="P5171"/>
    </row>
    <row r="5172" spans="16:16" x14ac:dyDescent="0.2">
      <c r="P5172"/>
    </row>
    <row r="5173" spans="16:16" x14ac:dyDescent="0.2">
      <c r="P5173"/>
    </row>
    <row r="5174" spans="16:16" x14ac:dyDescent="0.2">
      <c r="P5174"/>
    </row>
    <row r="5175" spans="16:16" x14ac:dyDescent="0.2">
      <c r="P5175"/>
    </row>
    <row r="5176" spans="16:16" x14ac:dyDescent="0.2">
      <c r="P5176"/>
    </row>
    <row r="5177" spans="16:16" x14ac:dyDescent="0.2">
      <c r="P5177"/>
    </row>
    <row r="5178" spans="16:16" x14ac:dyDescent="0.2">
      <c r="P5178"/>
    </row>
    <row r="5179" spans="16:16" x14ac:dyDescent="0.2">
      <c r="P5179"/>
    </row>
    <row r="5180" spans="16:16" x14ac:dyDescent="0.2">
      <c r="P5180"/>
    </row>
    <row r="5181" spans="16:16" x14ac:dyDescent="0.2">
      <c r="P5181"/>
    </row>
    <row r="5182" spans="16:16" x14ac:dyDescent="0.2">
      <c r="P5182"/>
    </row>
    <row r="5183" spans="16:16" x14ac:dyDescent="0.2">
      <c r="P5183"/>
    </row>
    <row r="5184" spans="16:16" x14ac:dyDescent="0.2">
      <c r="P5184"/>
    </row>
    <row r="5185" spans="16:16" x14ac:dyDescent="0.2">
      <c r="P5185"/>
    </row>
    <row r="5186" spans="16:16" x14ac:dyDescent="0.2">
      <c r="P5186"/>
    </row>
    <row r="5187" spans="16:16" x14ac:dyDescent="0.2">
      <c r="P5187"/>
    </row>
    <row r="5188" spans="16:16" x14ac:dyDescent="0.2">
      <c r="P5188"/>
    </row>
    <row r="5189" spans="16:16" x14ac:dyDescent="0.2">
      <c r="P5189"/>
    </row>
    <row r="5190" spans="16:16" x14ac:dyDescent="0.2">
      <c r="P5190"/>
    </row>
    <row r="5191" spans="16:16" x14ac:dyDescent="0.2">
      <c r="P5191"/>
    </row>
    <row r="5192" spans="16:16" x14ac:dyDescent="0.2">
      <c r="P5192"/>
    </row>
    <row r="5193" spans="16:16" x14ac:dyDescent="0.2">
      <c r="P5193"/>
    </row>
    <row r="5194" spans="16:16" x14ac:dyDescent="0.2">
      <c r="P5194"/>
    </row>
    <row r="5195" spans="16:16" x14ac:dyDescent="0.2">
      <c r="P5195"/>
    </row>
    <row r="5196" spans="16:16" x14ac:dyDescent="0.2">
      <c r="P5196"/>
    </row>
    <row r="5197" spans="16:16" x14ac:dyDescent="0.2">
      <c r="P5197"/>
    </row>
    <row r="5198" spans="16:16" x14ac:dyDescent="0.2">
      <c r="P5198"/>
    </row>
    <row r="5199" spans="16:16" x14ac:dyDescent="0.2">
      <c r="P5199"/>
    </row>
    <row r="5200" spans="16:16" x14ac:dyDescent="0.2">
      <c r="P5200"/>
    </row>
    <row r="5201" spans="16:16" x14ac:dyDescent="0.2">
      <c r="P5201"/>
    </row>
    <row r="5202" spans="16:16" x14ac:dyDescent="0.2">
      <c r="P5202"/>
    </row>
    <row r="5203" spans="16:16" x14ac:dyDescent="0.2">
      <c r="P5203"/>
    </row>
    <row r="5204" spans="16:16" x14ac:dyDescent="0.2">
      <c r="P5204"/>
    </row>
    <row r="5205" spans="16:16" x14ac:dyDescent="0.2">
      <c r="P5205"/>
    </row>
    <row r="5206" spans="16:16" x14ac:dyDescent="0.2">
      <c r="P5206"/>
    </row>
    <row r="5207" spans="16:16" x14ac:dyDescent="0.2">
      <c r="P5207"/>
    </row>
    <row r="5208" spans="16:16" x14ac:dyDescent="0.2">
      <c r="P5208"/>
    </row>
    <row r="5209" spans="16:16" x14ac:dyDescent="0.2">
      <c r="P5209"/>
    </row>
    <row r="5210" spans="16:16" x14ac:dyDescent="0.2">
      <c r="P5210"/>
    </row>
    <row r="5211" spans="16:16" x14ac:dyDescent="0.2">
      <c r="P5211"/>
    </row>
    <row r="5212" spans="16:16" x14ac:dyDescent="0.2">
      <c r="P5212"/>
    </row>
    <row r="5213" spans="16:16" x14ac:dyDescent="0.2">
      <c r="P5213"/>
    </row>
    <row r="5214" spans="16:16" x14ac:dyDescent="0.2">
      <c r="P5214"/>
    </row>
    <row r="5215" spans="16:16" x14ac:dyDescent="0.2">
      <c r="P5215"/>
    </row>
    <row r="5216" spans="16:16" x14ac:dyDescent="0.2">
      <c r="P5216"/>
    </row>
    <row r="5217" spans="16:16" x14ac:dyDescent="0.2">
      <c r="P5217"/>
    </row>
    <row r="5218" spans="16:16" x14ac:dyDescent="0.2">
      <c r="P5218"/>
    </row>
    <row r="5219" spans="16:16" x14ac:dyDescent="0.2">
      <c r="P5219"/>
    </row>
    <row r="5220" spans="16:16" x14ac:dyDescent="0.2">
      <c r="P5220"/>
    </row>
    <row r="5221" spans="16:16" x14ac:dyDescent="0.2">
      <c r="P5221"/>
    </row>
    <row r="5222" spans="16:16" x14ac:dyDescent="0.2">
      <c r="P5222"/>
    </row>
    <row r="5223" spans="16:16" x14ac:dyDescent="0.2">
      <c r="P5223"/>
    </row>
    <row r="5224" spans="16:16" x14ac:dyDescent="0.2">
      <c r="P5224"/>
    </row>
    <row r="5225" spans="16:16" x14ac:dyDescent="0.2">
      <c r="P5225"/>
    </row>
    <row r="5226" spans="16:16" x14ac:dyDescent="0.2">
      <c r="P5226"/>
    </row>
    <row r="5227" spans="16:16" x14ac:dyDescent="0.2">
      <c r="P5227"/>
    </row>
    <row r="5228" spans="16:16" x14ac:dyDescent="0.2">
      <c r="P5228"/>
    </row>
    <row r="5229" spans="16:16" x14ac:dyDescent="0.2">
      <c r="P5229"/>
    </row>
    <row r="5230" spans="16:16" x14ac:dyDescent="0.2">
      <c r="P5230"/>
    </row>
    <row r="5231" spans="16:16" x14ac:dyDescent="0.2">
      <c r="P5231"/>
    </row>
    <row r="5232" spans="16:16" x14ac:dyDescent="0.2">
      <c r="P5232"/>
    </row>
    <row r="5233" spans="16:16" x14ac:dyDescent="0.2">
      <c r="P5233"/>
    </row>
    <row r="5234" spans="16:16" x14ac:dyDescent="0.2">
      <c r="P5234"/>
    </row>
    <row r="5235" spans="16:16" x14ac:dyDescent="0.2">
      <c r="P5235"/>
    </row>
    <row r="5236" spans="16:16" x14ac:dyDescent="0.2">
      <c r="P5236"/>
    </row>
    <row r="5237" spans="16:16" x14ac:dyDescent="0.2">
      <c r="P5237"/>
    </row>
    <row r="5238" spans="16:16" x14ac:dyDescent="0.2">
      <c r="P5238"/>
    </row>
    <row r="5239" spans="16:16" x14ac:dyDescent="0.2">
      <c r="P5239"/>
    </row>
    <row r="5240" spans="16:16" x14ac:dyDescent="0.2">
      <c r="P5240"/>
    </row>
    <row r="5241" spans="16:16" x14ac:dyDescent="0.2">
      <c r="P5241"/>
    </row>
    <row r="5242" spans="16:16" x14ac:dyDescent="0.2">
      <c r="P5242"/>
    </row>
    <row r="5243" spans="16:16" x14ac:dyDescent="0.2">
      <c r="P5243"/>
    </row>
    <row r="5244" spans="16:16" x14ac:dyDescent="0.2">
      <c r="P5244"/>
    </row>
    <row r="5245" spans="16:16" x14ac:dyDescent="0.2">
      <c r="P5245"/>
    </row>
    <row r="5246" spans="16:16" x14ac:dyDescent="0.2">
      <c r="P5246"/>
    </row>
    <row r="5247" spans="16:16" x14ac:dyDescent="0.2">
      <c r="P5247"/>
    </row>
    <row r="5248" spans="16:16" x14ac:dyDescent="0.2">
      <c r="P5248"/>
    </row>
    <row r="5249" spans="16:16" x14ac:dyDescent="0.2">
      <c r="P5249"/>
    </row>
    <row r="5250" spans="16:16" x14ac:dyDescent="0.2">
      <c r="P5250"/>
    </row>
    <row r="5251" spans="16:16" x14ac:dyDescent="0.2">
      <c r="P5251"/>
    </row>
    <row r="5252" spans="16:16" x14ac:dyDescent="0.2">
      <c r="P5252"/>
    </row>
    <row r="5253" spans="16:16" x14ac:dyDescent="0.2">
      <c r="P5253"/>
    </row>
    <row r="5254" spans="16:16" x14ac:dyDescent="0.2">
      <c r="P5254"/>
    </row>
    <row r="5255" spans="16:16" x14ac:dyDescent="0.2">
      <c r="P5255"/>
    </row>
    <row r="5256" spans="16:16" x14ac:dyDescent="0.2">
      <c r="P5256"/>
    </row>
    <row r="5257" spans="16:16" x14ac:dyDescent="0.2">
      <c r="P5257"/>
    </row>
    <row r="5258" spans="16:16" x14ac:dyDescent="0.2">
      <c r="P5258"/>
    </row>
    <row r="5259" spans="16:16" x14ac:dyDescent="0.2">
      <c r="P5259"/>
    </row>
    <row r="5260" spans="16:16" x14ac:dyDescent="0.2">
      <c r="P5260"/>
    </row>
    <row r="5261" spans="16:16" x14ac:dyDescent="0.2">
      <c r="P5261"/>
    </row>
    <row r="5262" spans="16:16" x14ac:dyDescent="0.2">
      <c r="P5262"/>
    </row>
    <row r="5263" spans="16:16" x14ac:dyDescent="0.2">
      <c r="P5263"/>
    </row>
    <row r="5264" spans="16:16" x14ac:dyDescent="0.2">
      <c r="P5264"/>
    </row>
    <row r="5265" spans="16:16" x14ac:dyDescent="0.2">
      <c r="P5265"/>
    </row>
    <row r="5266" spans="16:16" x14ac:dyDescent="0.2">
      <c r="P5266"/>
    </row>
    <row r="5267" spans="16:16" x14ac:dyDescent="0.2">
      <c r="P5267"/>
    </row>
    <row r="5268" spans="16:16" x14ac:dyDescent="0.2">
      <c r="P5268"/>
    </row>
    <row r="5269" spans="16:16" x14ac:dyDescent="0.2">
      <c r="P5269"/>
    </row>
    <row r="5270" spans="16:16" x14ac:dyDescent="0.2">
      <c r="P5270"/>
    </row>
    <row r="5271" spans="16:16" x14ac:dyDescent="0.2">
      <c r="P5271"/>
    </row>
    <row r="5272" spans="16:16" x14ac:dyDescent="0.2">
      <c r="P5272"/>
    </row>
    <row r="5273" spans="16:16" x14ac:dyDescent="0.2">
      <c r="P5273"/>
    </row>
    <row r="5274" spans="16:16" x14ac:dyDescent="0.2">
      <c r="P5274"/>
    </row>
    <row r="5275" spans="16:16" x14ac:dyDescent="0.2">
      <c r="P5275"/>
    </row>
    <row r="5276" spans="16:16" x14ac:dyDescent="0.2">
      <c r="P5276"/>
    </row>
    <row r="5277" spans="16:16" x14ac:dyDescent="0.2">
      <c r="P5277"/>
    </row>
    <row r="5278" spans="16:16" x14ac:dyDescent="0.2">
      <c r="P5278"/>
    </row>
    <row r="5279" spans="16:16" x14ac:dyDescent="0.2">
      <c r="P5279"/>
    </row>
    <row r="5280" spans="16:16" x14ac:dyDescent="0.2">
      <c r="P5280"/>
    </row>
    <row r="5281" spans="16:16" x14ac:dyDescent="0.2">
      <c r="P5281"/>
    </row>
    <row r="5282" spans="16:16" x14ac:dyDescent="0.2">
      <c r="P5282"/>
    </row>
    <row r="5283" spans="16:16" x14ac:dyDescent="0.2">
      <c r="P5283"/>
    </row>
    <row r="5284" spans="16:16" x14ac:dyDescent="0.2">
      <c r="P5284"/>
    </row>
    <row r="5285" spans="16:16" x14ac:dyDescent="0.2">
      <c r="P5285"/>
    </row>
    <row r="5286" spans="16:16" x14ac:dyDescent="0.2">
      <c r="P5286"/>
    </row>
    <row r="5287" spans="16:16" x14ac:dyDescent="0.2">
      <c r="P5287"/>
    </row>
    <row r="5288" spans="16:16" x14ac:dyDescent="0.2">
      <c r="P5288"/>
    </row>
    <row r="5289" spans="16:16" x14ac:dyDescent="0.2">
      <c r="P5289"/>
    </row>
    <row r="5290" spans="16:16" x14ac:dyDescent="0.2">
      <c r="P5290"/>
    </row>
    <row r="5291" spans="16:16" x14ac:dyDescent="0.2">
      <c r="P5291"/>
    </row>
    <row r="5292" spans="16:16" x14ac:dyDescent="0.2">
      <c r="P5292"/>
    </row>
    <row r="5293" spans="16:16" x14ac:dyDescent="0.2">
      <c r="P5293"/>
    </row>
    <row r="5294" spans="16:16" x14ac:dyDescent="0.2">
      <c r="P5294"/>
    </row>
    <row r="5295" spans="16:16" x14ac:dyDescent="0.2">
      <c r="P5295"/>
    </row>
    <row r="5296" spans="16:16" x14ac:dyDescent="0.2">
      <c r="P5296"/>
    </row>
    <row r="5297" spans="16:16" x14ac:dyDescent="0.2">
      <c r="P5297"/>
    </row>
    <row r="5298" spans="16:16" x14ac:dyDescent="0.2">
      <c r="P5298"/>
    </row>
    <row r="5299" spans="16:16" x14ac:dyDescent="0.2">
      <c r="P5299"/>
    </row>
    <row r="5300" spans="16:16" x14ac:dyDescent="0.2">
      <c r="P5300"/>
    </row>
    <row r="5301" spans="16:16" x14ac:dyDescent="0.2">
      <c r="P5301"/>
    </row>
    <row r="5302" spans="16:16" x14ac:dyDescent="0.2">
      <c r="P5302"/>
    </row>
    <row r="5303" spans="16:16" x14ac:dyDescent="0.2">
      <c r="P5303"/>
    </row>
    <row r="5304" spans="16:16" x14ac:dyDescent="0.2">
      <c r="P5304"/>
    </row>
    <row r="5305" spans="16:16" x14ac:dyDescent="0.2">
      <c r="P5305"/>
    </row>
    <row r="5306" spans="16:16" x14ac:dyDescent="0.2">
      <c r="P5306"/>
    </row>
    <row r="5307" spans="16:16" x14ac:dyDescent="0.2">
      <c r="P5307"/>
    </row>
    <row r="5308" spans="16:16" x14ac:dyDescent="0.2">
      <c r="P5308"/>
    </row>
    <row r="5309" spans="16:16" x14ac:dyDescent="0.2">
      <c r="P5309"/>
    </row>
    <row r="5310" spans="16:16" x14ac:dyDescent="0.2">
      <c r="P5310"/>
    </row>
    <row r="5311" spans="16:16" x14ac:dyDescent="0.2">
      <c r="P5311"/>
    </row>
    <row r="5312" spans="16:16" x14ac:dyDescent="0.2">
      <c r="P5312"/>
    </row>
    <row r="5313" spans="16:16" x14ac:dyDescent="0.2">
      <c r="P5313"/>
    </row>
    <row r="5314" spans="16:16" x14ac:dyDescent="0.2">
      <c r="P5314"/>
    </row>
    <row r="5315" spans="16:16" x14ac:dyDescent="0.2">
      <c r="P5315"/>
    </row>
    <row r="5316" spans="16:16" x14ac:dyDescent="0.2">
      <c r="P5316"/>
    </row>
    <row r="5317" spans="16:16" x14ac:dyDescent="0.2">
      <c r="P5317"/>
    </row>
    <row r="5318" spans="16:16" x14ac:dyDescent="0.2">
      <c r="P5318"/>
    </row>
    <row r="5319" spans="16:16" x14ac:dyDescent="0.2">
      <c r="P5319"/>
    </row>
    <row r="5320" spans="16:16" x14ac:dyDescent="0.2">
      <c r="P5320"/>
    </row>
    <row r="5321" spans="16:16" x14ac:dyDescent="0.2">
      <c r="P5321"/>
    </row>
    <row r="5322" spans="16:16" x14ac:dyDescent="0.2">
      <c r="P5322"/>
    </row>
    <row r="5323" spans="16:16" x14ac:dyDescent="0.2">
      <c r="P5323"/>
    </row>
    <row r="5324" spans="16:16" x14ac:dyDescent="0.2">
      <c r="P5324"/>
    </row>
    <row r="5325" spans="16:16" x14ac:dyDescent="0.2">
      <c r="P5325"/>
    </row>
    <row r="5326" spans="16:16" x14ac:dyDescent="0.2">
      <c r="P5326"/>
    </row>
    <row r="5327" spans="16:16" x14ac:dyDescent="0.2">
      <c r="P5327"/>
    </row>
    <row r="5328" spans="16:16" x14ac:dyDescent="0.2">
      <c r="P5328"/>
    </row>
    <row r="5329" spans="16:16" x14ac:dyDescent="0.2">
      <c r="P5329"/>
    </row>
    <row r="5330" spans="16:16" x14ac:dyDescent="0.2">
      <c r="P5330"/>
    </row>
    <row r="5331" spans="16:16" x14ac:dyDescent="0.2">
      <c r="P5331"/>
    </row>
    <row r="5332" spans="16:16" x14ac:dyDescent="0.2">
      <c r="P5332"/>
    </row>
    <row r="5333" spans="16:16" x14ac:dyDescent="0.2">
      <c r="P5333"/>
    </row>
    <row r="5334" spans="16:16" x14ac:dyDescent="0.2">
      <c r="P5334"/>
    </row>
    <row r="5335" spans="16:16" x14ac:dyDescent="0.2">
      <c r="P5335"/>
    </row>
    <row r="5336" spans="16:16" x14ac:dyDescent="0.2">
      <c r="P5336"/>
    </row>
    <row r="5337" spans="16:16" x14ac:dyDescent="0.2">
      <c r="P5337"/>
    </row>
    <row r="5338" spans="16:16" x14ac:dyDescent="0.2">
      <c r="P5338"/>
    </row>
    <row r="5339" spans="16:16" x14ac:dyDescent="0.2">
      <c r="P5339"/>
    </row>
    <row r="5340" spans="16:16" x14ac:dyDescent="0.2">
      <c r="P5340"/>
    </row>
    <row r="5341" spans="16:16" x14ac:dyDescent="0.2">
      <c r="P5341"/>
    </row>
    <row r="5342" spans="16:16" x14ac:dyDescent="0.2">
      <c r="P5342"/>
    </row>
    <row r="5343" spans="16:16" x14ac:dyDescent="0.2">
      <c r="P5343"/>
    </row>
    <row r="5344" spans="16:16" x14ac:dyDescent="0.2">
      <c r="P5344"/>
    </row>
    <row r="5345" spans="16:16" x14ac:dyDescent="0.2">
      <c r="P5345"/>
    </row>
    <row r="5346" spans="16:16" x14ac:dyDescent="0.2">
      <c r="P5346"/>
    </row>
    <row r="5347" spans="16:16" x14ac:dyDescent="0.2">
      <c r="P5347"/>
    </row>
    <row r="5348" spans="16:16" x14ac:dyDescent="0.2">
      <c r="P5348"/>
    </row>
    <row r="5349" spans="16:16" x14ac:dyDescent="0.2">
      <c r="P5349"/>
    </row>
    <row r="5350" spans="16:16" x14ac:dyDescent="0.2">
      <c r="P5350"/>
    </row>
    <row r="5351" spans="16:16" x14ac:dyDescent="0.2">
      <c r="P5351"/>
    </row>
    <row r="5352" spans="16:16" x14ac:dyDescent="0.2">
      <c r="P5352"/>
    </row>
    <row r="5353" spans="16:16" x14ac:dyDescent="0.2">
      <c r="P5353"/>
    </row>
    <row r="5354" spans="16:16" x14ac:dyDescent="0.2">
      <c r="P5354"/>
    </row>
    <row r="5355" spans="16:16" x14ac:dyDescent="0.2">
      <c r="P5355"/>
    </row>
    <row r="5356" spans="16:16" x14ac:dyDescent="0.2">
      <c r="P5356"/>
    </row>
    <row r="5357" spans="16:16" x14ac:dyDescent="0.2">
      <c r="P5357"/>
    </row>
    <row r="5358" spans="16:16" x14ac:dyDescent="0.2">
      <c r="P5358"/>
    </row>
    <row r="5359" spans="16:16" x14ac:dyDescent="0.2">
      <c r="P5359"/>
    </row>
    <row r="5360" spans="16:16" x14ac:dyDescent="0.2">
      <c r="P5360"/>
    </row>
    <row r="5361" spans="16:16" x14ac:dyDescent="0.2">
      <c r="P5361"/>
    </row>
    <row r="5362" spans="16:16" x14ac:dyDescent="0.2">
      <c r="P5362"/>
    </row>
    <row r="5363" spans="16:16" x14ac:dyDescent="0.2">
      <c r="P5363"/>
    </row>
    <row r="5364" spans="16:16" x14ac:dyDescent="0.2">
      <c r="P5364"/>
    </row>
    <row r="5365" spans="16:16" x14ac:dyDescent="0.2">
      <c r="P5365"/>
    </row>
    <row r="5366" spans="16:16" x14ac:dyDescent="0.2">
      <c r="P5366"/>
    </row>
    <row r="5367" spans="16:16" x14ac:dyDescent="0.2">
      <c r="P5367"/>
    </row>
    <row r="5368" spans="16:16" x14ac:dyDescent="0.2">
      <c r="P5368"/>
    </row>
    <row r="5369" spans="16:16" x14ac:dyDescent="0.2">
      <c r="P5369"/>
    </row>
    <row r="5370" spans="16:16" x14ac:dyDescent="0.2">
      <c r="P5370"/>
    </row>
    <row r="5371" spans="16:16" x14ac:dyDescent="0.2">
      <c r="P5371"/>
    </row>
    <row r="5372" spans="16:16" x14ac:dyDescent="0.2">
      <c r="P5372"/>
    </row>
    <row r="5373" spans="16:16" x14ac:dyDescent="0.2">
      <c r="P5373"/>
    </row>
    <row r="5374" spans="16:16" x14ac:dyDescent="0.2">
      <c r="P5374"/>
    </row>
    <row r="5375" spans="16:16" x14ac:dyDescent="0.2">
      <c r="P5375"/>
    </row>
    <row r="5376" spans="16:16" x14ac:dyDescent="0.2">
      <c r="P5376"/>
    </row>
    <row r="5377" spans="16:16" x14ac:dyDescent="0.2">
      <c r="P5377"/>
    </row>
    <row r="5378" spans="16:16" x14ac:dyDescent="0.2">
      <c r="P5378"/>
    </row>
    <row r="5379" spans="16:16" x14ac:dyDescent="0.2">
      <c r="P5379"/>
    </row>
    <row r="5380" spans="16:16" x14ac:dyDescent="0.2">
      <c r="P5380"/>
    </row>
    <row r="5381" spans="16:16" x14ac:dyDescent="0.2">
      <c r="P5381"/>
    </row>
    <row r="5382" spans="16:16" x14ac:dyDescent="0.2">
      <c r="P5382"/>
    </row>
    <row r="5383" spans="16:16" x14ac:dyDescent="0.2">
      <c r="P5383"/>
    </row>
    <row r="5384" spans="16:16" x14ac:dyDescent="0.2">
      <c r="P5384"/>
    </row>
    <row r="5385" spans="16:16" x14ac:dyDescent="0.2">
      <c r="P5385"/>
    </row>
    <row r="5386" spans="16:16" x14ac:dyDescent="0.2">
      <c r="P5386"/>
    </row>
    <row r="5387" spans="16:16" x14ac:dyDescent="0.2">
      <c r="P5387"/>
    </row>
    <row r="5388" spans="16:16" x14ac:dyDescent="0.2">
      <c r="P5388"/>
    </row>
    <row r="5389" spans="16:16" x14ac:dyDescent="0.2">
      <c r="P5389"/>
    </row>
    <row r="5390" spans="16:16" x14ac:dyDescent="0.2">
      <c r="P5390"/>
    </row>
    <row r="5391" spans="16:16" x14ac:dyDescent="0.2">
      <c r="P5391"/>
    </row>
    <row r="5392" spans="16:16" x14ac:dyDescent="0.2">
      <c r="P5392"/>
    </row>
    <row r="5393" spans="16:16" x14ac:dyDescent="0.2">
      <c r="P5393"/>
    </row>
    <row r="5394" spans="16:16" x14ac:dyDescent="0.2">
      <c r="P5394"/>
    </row>
    <row r="5395" spans="16:16" x14ac:dyDescent="0.2">
      <c r="P5395"/>
    </row>
    <row r="5396" spans="16:16" x14ac:dyDescent="0.2">
      <c r="P5396"/>
    </row>
    <row r="5397" spans="16:16" x14ac:dyDescent="0.2">
      <c r="P5397"/>
    </row>
    <row r="5398" spans="16:16" x14ac:dyDescent="0.2">
      <c r="P5398"/>
    </row>
    <row r="5399" spans="16:16" x14ac:dyDescent="0.2">
      <c r="P5399"/>
    </row>
    <row r="5400" spans="16:16" x14ac:dyDescent="0.2">
      <c r="P5400"/>
    </row>
    <row r="5401" spans="16:16" x14ac:dyDescent="0.2">
      <c r="P5401"/>
    </row>
    <row r="5402" spans="16:16" x14ac:dyDescent="0.2">
      <c r="P5402"/>
    </row>
    <row r="5403" spans="16:16" x14ac:dyDescent="0.2">
      <c r="P5403"/>
    </row>
    <row r="5404" spans="16:16" x14ac:dyDescent="0.2">
      <c r="P5404"/>
    </row>
    <row r="5405" spans="16:16" x14ac:dyDescent="0.2">
      <c r="P5405"/>
    </row>
    <row r="5406" spans="16:16" x14ac:dyDescent="0.2">
      <c r="P5406"/>
    </row>
    <row r="5407" spans="16:16" x14ac:dyDescent="0.2">
      <c r="P5407"/>
    </row>
    <row r="5408" spans="16:16" x14ac:dyDescent="0.2">
      <c r="P5408"/>
    </row>
    <row r="5409" spans="16:16" x14ac:dyDescent="0.2">
      <c r="P5409"/>
    </row>
    <row r="5410" spans="16:16" x14ac:dyDescent="0.2">
      <c r="P5410"/>
    </row>
    <row r="5411" spans="16:16" x14ac:dyDescent="0.2">
      <c r="P5411"/>
    </row>
    <row r="5412" spans="16:16" x14ac:dyDescent="0.2">
      <c r="P5412"/>
    </row>
    <row r="5413" spans="16:16" x14ac:dyDescent="0.2">
      <c r="P5413"/>
    </row>
    <row r="5414" spans="16:16" x14ac:dyDescent="0.2">
      <c r="P5414"/>
    </row>
    <row r="5415" spans="16:16" x14ac:dyDescent="0.2">
      <c r="P5415"/>
    </row>
    <row r="5416" spans="16:16" x14ac:dyDescent="0.2">
      <c r="P5416"/>
    </row>
    <row r="5417" spans="16:16" x14ac:dyDescent="0.2">
      <c r="P5417"/>
    </row>
    <row r="5418" spans="16:16" x14ac:dyDescent="0.2">
      <c r="P5418"/>
    </row>
    <row r="5419" spans="16:16" x14ac:dyDescent="0.2">
      <c r="P5419"/>
    </row>
    <row r="5420" spans="16:16" x14ac:dyDescent="0.2">
      <c r="P5420"/>
    </row>
    <row r="5421" spans="16:16" x14ac:dyDescent="0.2">
      <c r="P5421"/>
    </row>
    <row r="5422" spans="16:16" x14ac:dyDescent="0.2">
      <c r="P5422"/>
    </row>
    <row r="5423" spans="16:16" x14ac:dyDescent="0.2">
      <c r="P5423"/>
    </row>
    <row r="5424" spans="16:16" x14ac:dyDescent="0.2">
      <c r="P5424"/>
    </row>
    <row r="5425" spans="16:16" x14ac:dyDescent="0.2">
      <c r="P5425"/>
    </row>
    <row r="5426" spans="16:16" x14ac:dyDescent="0.2">
      <c r="P5426"/>
    </row>
    <row r="5427" spans="16:16" x14ac:dyDescent="0.2">
      <c r="P5427"/>
    </row>
    <row r="5428" spans="16:16" x14ac:dyDescent="0.2">
      <c r="P5428"/>
    </row>
    <row r="5429" spans="16:16" x14ac:dyDescent="0.2">
      <c r="P5429"/>
    </row>
    <row r="5430" spans="16:16" x14ac:dyDescent="0.2">
      <c r="P5430"/>
    </row>
    <row r="5431" spans="16:16" x14ac:dyDescent="0.2">
      <c r="P5431"/>
    </row>
    <row r="5432" spans="16:16" x14ac:dyDescent="0.2">
      <c r="P5432"/>
    </row>
    <row r="5433" spans="16:16" x14ac:dyDescent="0.2">
      <c r="P5433"/>
    </row>
    <row r="5434" spans="16:16" x14ac:dyDescent="0.2">
      <c r="P5434"/>
    </row>
    <row r="5435" spans="16:16" x14ac:dyDescent="0.2">
      <c r="P5435"/>
    </row>
    <row r="5436" spans="16:16" x14ac:dyDescent="0.2">
      <c r="P5436"/>
    </row>
    <row r="5437" spans="16:16" x14ac:dyDescent="0.2">
      <c r="P5437"/>
    </row>
    <row r="5438" spans="16:16" x14ac:dyDescent="0.2">
      <c r="P5438"/>
    </row>
    <row r="5439" spans="16:16" x14ac:dyDescent="0.2">
      <c r="P5439"/>
    </row>
    <row r="5440" spans="16:16" x14ac:dyDescent="0.2">
      <c r="P5440"/>
    </row>
    <row r="5441" spans="16:16" x14ac:dyDescent="0.2">
      <c r="P5441"/>
    </row>
    <row r="5442" spans="16:16" x14ac:dyDescent="0.2">
      <c r="P5442"/>
    </row>
    <row r="5443" spans="16:16" x14ac:dyDescent="0.2">
      <c r="P5443"/>
    </row>
    <row r="5444" spans="16:16" x14ac:dyDescent="0.2">
      <c r="P5444"/>
    </row>
    <row r="5445" spans="16:16" x14ac:dyDescent="0.2">
      <c r="P5445"/>
    </row>
    <row r="5446" spans="16:16" x14ac:dyDescent="0.2">
      <c r="P5446"/>
    </row>
    <row r="5447" spans="16:16" x14ac:dyDescent="0.2">
      <c r="P5447"/>
    </row>
    <row r="5448" spans="16:16" x14ac:dyDescent="0.2">
      <c r="P5448"/>
    </row>
    <row r="5449" spans="16:16" x14ac:dyDescent="0.2">
      <c r="P5449"/>
    </row>
    <row r="5450" spans="16:16" x14ac:dyDescent="0.2">
      <c r="P5450"/>
    </row>
    <row r="5451" spans="16:16" x14ac:dyDescent="0.2">
      <c r="P5451"/>
    </row>
    <row r="5452" spans="16:16" x14ac:dyDescent="0.2">
      <c r="P5452"/>
    </row>
    <row r="5453" spans="16:16" x14ac:dyDescent="0.2">
      <c r="P5453"/>
    </row>
    <row r="5454" spans="16:16" x14ac:dyDescent="0.2">
      <c r="P5454"/>
    </row>
    <row r="5455" spans="16:16" x14ac:dyDescent="0.2">
      <c r="P5455"/>
    </row>
    <row r="5456" spans="16:16" x14ac:dyDescent="0.2">
      <c r="P5456"/>
    </row>
    <row r="5457" spans="16:16" x14ac:dyDescent="0.2">
      <c r="P5457"/>
    </row>
    <row r="5458" spans="16:16" x14ac:dyDescent="0.2">
      <c r="P5458"/>
    </row>
    <row r="5459" spans="16:16" x14ac:dyDescent="0.2">
      <c r="P5459"/>
    </row>
    <row r="5460" spans="16:16" x14ac:dyDescent="0.2">
      <c r="P5460"/>
    </row>
    <row r="5461" spans="16:16" x14ac:dyDescent="0.2">
      <c r="P5461"/>
    </row>
    <row r="5462" spans="16:16" x14ac:dyDescent="0.2">
      <c r="P5462"/>
    </row>
    <row r="5463" spans="16:16" x14ac:dyDescent="0.2">
      <c r="P5463"/>
    </row>
    <row r="5464" spans="16:16" x14ac:dyDescent="0.2">
      <c r="P5464"/>
    </row>
    <row r="5465" spans="16:16" x14ac:dyDescent="0.2">
      <c r="P5465"/>
    </row>
    <row r="5466" spans="16:16" x14ac:dyDescent="0.2">
      <c r="P5466"/>
    </row>
    <row r="5467" spans="16:16" x14ac:dyDescent="0.2">
      <c r="P5467"/>
    </row>
    <row r="5468" spans="16:16" x14ac:dyDescent="0.2">
      <c r="P5468"/>
    </row>
    <row r="5469" spans="16:16" x14ac:dyDescent="0.2">
      <c r="P5469"/>
    </row>
    <row r="5470" spans="16:16" x14ac:dyDescent="0.2">
      <c r="P5470"/>
    </row>
    <row r="5471" spans="16:16" x14ac:dyDescent="0.2">
      <c r="P5471"/>
    </row>
    <row r="5472" spans="16:16" x14ac:dyDescent="0.2">
      <c r="P5472"/>
    </row>
    <row r="5473" spans="16:16" x14ac:dyDescent="0.2">
      <c r="P5473"/>
    </row>
    <row r="5474" spans="16:16" x14ac:dyDescent="0.2">
      <c r="P5474"/>
    </row>
    <row r="5475" spans="16:16" x14ac:dyDescent="0.2">
      <c r="P5475"/>
    </row>
    <row r="5476" spans="16:16" x14ac:dyDescent="0.2">
      <c r="P5476"/>
    </row>
    <row r="5477" spans="16:16" x14ac:dyDescent="0.2">
      <c r="P5477"/>
    </row>
    <row r="5478" spans="16:16" x14ac:dyDescent="0.2">
      <c r="P5478"/>
    </row>
    <row r="5479" spans="16:16" x14ac:dyDescent="0.2">
      <c r="P5479"/>
    </row>
    <row r="5480" spans="16:16" x14ac:dyDescent="0.2">
      <c r="P5480"/>
    </row>
    <row r="5481" spans="16:16" x14ac:dyDescent="0.2">
      <c r="P5481"/>
    </row>
    <row r="5482" spans="16:16" x14ac:dyDescent="0.2">
      <c r="P5482"/>
    </row>
    <row r="5483" spans="16:16" x14ac:dyDescent="0.2">
      <c r="P5483"/>
    </row>
    <row r="5484" spans="16:16" x14ac:dyDescent="0.2">
      <c r="P5484"/>
    </row>
    <row r="5485" spans="16:16" x14ac:dyDescent="0.2">
      <c r="P5485"/>
    </row>
    <row r="5486" spans="16:16" x14ac:dyDescent="0.2">
      <c r="P5486"/>
    </row>
    <row r="5487" spans="16:16" x14ac:dyDescent="0.2">
      <c r="P5487"/>
    </row>
    <row r="5488" spans="16:16" x14ac:dyDescent="0.2">
      <c r="P5488"/>
    </row>
    <row r="5489" spans="16:16" x14ac:dyDescent="0.2">
      <c r="P5489"/>
    </row>
    <row r="5490" spans="16:16" x14ac:dyDescent="0.2">
      <c r="P5490"/>
    </row>
    <row r="5491" spans="16:16" x14ac:dyDescent="0.2">
      <c r="P5491"/>
    </row>
    <row r="5492" spans="16:16" x14ac:dyDescent="0.2">
      <c r="P5492"/>
    </row>
    <row r="5493" spans="16:16" x14ac:dyDescent="0.2">
      <c r="P5493"/>
    </row>
    <row r="5494" spans="16:16" x14ac:dyDescent="0.2">
      <c r="P5494"/>
    </row>
    <row r="5495" spans="16:16" x14ac:dyDescent="0.2">
      <c r="P5495"/>
    </row>
    <row r="5496" spans="16:16" x14ac:dyDescent="0.2">
      <c r="P5496"/>
    </row>
    <row r="5497" spans="16:16" x14ac:dyDescent="0.2">
      <c r="P5497"/>
    </row>
    <row r="5498" spans="16:16" x14ac:dyDescent="0.2">
      <c r="P5498"/>
    </row>
    <row r="5499" spans="16:16" x14ac:dyDescent="0.2">
      <c r="P5499"/>
    </row>
    <row r="5500" spans="16:16" x14ac:dyDescent="0.2">
      <c r="P5500"/>
    </row>
    <row r="5501" spans="16:16" x14ac:dyDescent="0.2">
      <c r="P5501"/>
    </row>
    <row r="5502" spans="16:16" x14ac:dyDescent="0.2">
      <c r="P5502"/>
    </row>
    <row r="5503" spans="16:16" x14ac:dyDescent="0.2">
      <c r="P5503"/>
    </row>
    <row r="5504" spans="16:16" x14ac:dyDescent="0.2">
      <c r="P5504"/>
    </row>
    <row r="5505" spans="16:16" x14ac:dyDescent="0.2">
      <c r="P5505"/>
    </row>
    <row r="5506" spans="16:16" x14ac:dyDescent="0.2">
      <c r="P5506"/>
    </row>
    <row r="5507" spans="16:16" x14ac:dyDescent="0.2">
      <c r="P5507"/>
    </row>
    <row r="5508" spans="16:16" x14ac:dyDescent="0.2">
      <c r="P5508"/>
    </row>
    <row r="5509" spans="16:16" x14ac:dyDescent="0.2">
      <c r="P5509"/>
    </row>
    <row r="5510" spans="16:16" x14ac:dyDescent="0.2">
      <c r="P5510"/>
    </row>
    <row r="5511" spans="16:16" x14ac:dyDescent="0.2">
      <c r="P5511"/>
    </row>
    <row r="5512" spans="16:16" x14ac:dyDescent="0.2">
      <c r="P5512"/>
    </row>
    <row r="5513" spans="16:16" x14ac:dyDescent="0.2">
      <c r="P5513"/>
    </row>
    <row r="5514" spans="16:16" x14ac:dyDescent="0.2">
      <c r="P5514"/>
    </row>
    <row r="5515" spans="16:16" x14ac:dyDescent="0.2">
      <c r="P5515"/>
    </row>
    <row r="5516" spans="16:16" x14ac:dyDescent="0.2">
      <c r="P5516"/>
    </row>
    <row r="5517" spans="16:16" x14ac:dyDescent="0.2">
      <c r="P5517"/>
    </row>
    <row r="5518" spans="16:16" x14ac:dyDescent="0.2">
      <c r="P5518"/>
    </row>
    <row r="5519" spans="16:16" x14ac:dyDescent="0.2">
      <c r="P5519"/>
    </row>
    <row r="5520" spans="16:16" x14ac:dyDescent="0.2">
      <c r="P5520"/>
    </row>
    <row r="5521" spans="16:16" x14ac:dyDescent="0.2">
      <c r="P5521"/>
    </row>
    <row r="5522" spans="16:16" x14ac:dyDescent="0.2">
      <c r="P5522"/>
    </row>
    <row r="5523" spans="16:16" x14ac:dyDescent="0.2">
      <c r="P5523"/>
    </row>
    <row r="5524" spans="16:16" x14ac:dyDescent="0.2">
      <c r="P5524"/>
    </row>
    <row r="5525" spans="16:16" x14ac:dyDescent="0.2">
      <c r="P5525"/>
    </row>
    <row r="5526" spans="16:16" x14ac:dyDescent="0.2">
      <c r="P5526"/>
    </row>
    <row r="5527" spans="16:16" x14ac:dyDescent="0.2">
      <c r="P5527"/>
    </row>
    <row r="5528" spans="16:16" x14ac:dyDescent="0.2">
      <c r="P5528"/>
    </row>
    <row r="5529" spans="16:16" x14ac:dyDescent="0.2">
      <c r="P5529"/>
    </row>
    <row r="5530" spans="16:16" x14ac:dyDescent="0.2">
      <c r="P5530"/>
    </row>
    <row r="5531" spans="16:16" x14ac:dyDescent="0.2">
      <c r="P5531"/>
    </row>
    <row r="5532" spans="16:16" x14ac:dyDescent="0.2">
      <c r="P5532"/>
    </row>
    <row r="5533" spans="16:16" x14ac:dyDescent="0.2">
      <c r="P5533"/>
    </row>
    <row r="5534" spans="16:16" x14ac:dyDescent="0.2">
      <c r="P5534"/>
    </row>
    <row r="5535" spans="16:16" x14ac:dyDescent="0.2">
      <c r="P5535"/>
    </row>
    <row r="5536" spans="16:16" x14ac:dyDescent="0.2">
      <c r="P5536"/>
    </row>
    <row r="5537" spans="16:16" x14ac:dyDescent="0.2">
      <c r="P5537"/>
    </row>
    <row r="5538" spans="16:16" x14ac:dyDescent="0.2">
      <c r="P5538"/>
    </row>
    <row r="5539" spans="16:16" x14ac:dyDescent="0.2">
      <c r="P5539"/>
    </row>
    <row r="5540" spans="16:16" x14ac:dyDescent="0.2">
      <c r="P5540"/>
    </row>
    <row r="5541" spans="16:16" x14ac:dyDescent="0.2">
      <c r="P5541"/>
    </row>
    <row r="5542" spans="16:16" x14ac:dyDescent="0.2">
      <c r="P5542"/>
    </row>
    <row r="5543" spans="16:16" x14ac:dyDescent="0.2">
      <c r="P5543"/>
    </row>
    <row r="5544" spans="16:16" x14ac:dyDescent="0.2">
      <c r="P5544"/>
    </row>
    <row r="5545" spans="16:16" x14ac:dyDescent="0.2">
      <c r="P5545"/>
    </row>
    <row r="5546" spans="16:16" x14ac:dyDescent="0.2">
      <c r="P5546"/>
    </row>
    <row r="5547" spans="16:16" x14ac:dyDescent="0.2">
      <c r="P5547"/>
    </row>
    <row r="5548" spans="16:16" x14ac:dyDescent="0.2">
      <c r="P5548"/>
    </row>
    <row r="5549" spans="16:16" x14ac:dyDescent="0.2">
      <c r="P5549"/>
    </row>
    <row r="5550" spans="16:16" x14ac:dyDescent="0.2">
      <c r="P5550"/>
    </row>
    <row r="5551" spans="16:16" x14ac:dyDescent="0.2">
      <c r="P5551"/>
    </row>
    <row r="5552" spans="16:16" x14ac:dyDescent="0.2">
      <c r="P5552"/>
    </row>
    <row r="5553" spans="16:16" x14ac:dyDescent="0.2">
      <c r="P5553"/>
    </row>
    <row r="5554" spans="16:16" x14ac:dyDescent="0.2">
      <c r="P5554"/>
    </row>
    <row r="5555" spans="16:16" x14ac:dyDescent="0.2">
      <c r="P5555"/>
    </row>
    <row r="5556" spans="16:16" x14ac:dyDescent="0.2">
      <c r="P5556"/>
    </row>
    <row r="5557" spans="16:16" x14ac:dyDescent="0.2">
      <c r="P5557"/>
    </row>
    <row r="5558" spans="16:16" x14ac:dyDescent="0.2">
      <c r="P5558"/>
    </row>
    <row r="5559" spans="16:16" x14ac:dyDescent="0.2">
      <c r="P5559"/>
    </row>
    <row r="5560" spans="16:16" x14ac:dyDescent="0.2">
      <c r="P5560"/>
    </row>
    <row r="5561" spans="16:16" x14ac:dyDescent="0.2">
      <c r="P5561"/>
    </row>
    <row r="5562" spans="16:16" x14ac:dyDescent="0.2">
      <c r="P5562"/>
    </row>
    <row r="5563" spans="16:16" x14ac:dyDescent="0.2">
      <c r="P5563"/>
    </row>
    <row r="5564" spans="16:16" x14ac:dyDescent="0.2">
      <c r="P5564"/>
    </row>
    <row r="5565" spans="16:16" x14ac:dyDescent="0.2">
      <c r="P5565"/>
    </row>
    <row r="5566" spans="16:16" x14ac:dyDescent="0.2">
      <c r="P5566"/>
    </row>
    <row r="5567" spans="16:16" x14ac:dyDescent="0.2">
      <c r="P5567"/>
    </row>
    <row r="5568" spans="16:16" x14ac:dyDescent="0.2">
      <c r="P5568"/>
    </row>
    <row r="5569" spans="16:16" x14ac:dyDescent="0.2">
      <c r="P5569"/>
    </row>
    <row r="5570" spans="16:16" x14ac:dyDescent="0.2">
      <c r="P5570"/>
    </row>
    <row r="5571" spans="16:16" x14ac:dyDescent="0.2">
      <c r="P5571"/>
    </row>
    <row r="5572" spans="16:16" x14ac:dyDescent="0.2">
      <c r="P5572"/>
    </row>
    <row r="5573" spans="16:16" x14ac:dyDescent="0.2">
      <c r="P5573"/>
    </row>
    <row r="5574" spans="16:16" x14ac:dyDescent="0.2">
      <c r="P5574"/>
    </row>
    <row r="5575" spans="16:16" x14ac:dyDescent="0.2">
      <c r="P5575"/>
    </row>
    <row r="5576" spans="16:16" x14ac:dyDescent="0.2">
      <c r="P5576"/>
    </row>
    <row r="5577" spans="16:16" x14ac:dyDescent="0.2">
      <c r="P5577"/>
    </row>
    <row r="5578" spans="16:16" x14ac:dyDescent="0.2">
      <c r="P5578"/>
    </row>
    <row r="5579" spans="16:16" x14ac:dyDescent="0.2">
      <c r="P5579"/>
    </row>
    <row r="5580" spans="16:16" x14ac:dyDescent="0.2">
      <c r="P5580"/>
    </row>
    <row r="5581" spans="16:16" x14ac:dyDescent="0.2">
      <c r="P5581"/>
    </row>
    <row r="5582" spans="16:16" x14ac:dyDescent="0.2">
      <c r="P5582"/>
    </row>
    <row r="5583" spans="16:16" x14ac:dyDescent="0.2">
      <c r="P5583"/>
    </row>
    <row r="5584" spans="16:16" x14ac:dyDescent="0.2">
      <c r="P5584"/>
    </row>
    <row r="5585" spans="16:16" x14ac:dyDescent="0.2">
      <c r="P5585"/>
    </row>
    <row r="5586" spans="16:16" x14ac:dyDescent="0.2">
      <c r="P5586"/>
    </row>
    <row r="5587" spans="16:16" x14ac:dyDescent="0.2">
      <c r="P5587"/>
    </row>
    <row r="5588" spans="16:16" x14ac:dyDescent="0.2">
      <c r="P5588"/>
    </row>
    <row r="5589" spans="16:16" x14ac:dyDescent="0.2">
      <c r="P5589"/>
    </row>
    <row r="5590" spans="16:16" x14ac:dyDescent="0.2">
      <c r="P5590"/>
    </row>
    <row r="5591" spans="16:16" x14ac:dyDescent="0.2">
      <c r="P5591"/>
    </row>
    <row r="5592" spans="16:16" x14ac:dyDescent="0.2">
      <c r="P5592"/>
    </row>
    <row r="5593" spans="16:16" x14ac:dyDescent="0.2">
      <c r="P5593"/>
    </row>
    <row r="5594" spans="16:16" x14ac:dyDescent="0.2">
      <c r="P5594"/>
    </row>
    <row r="5595" spans="16:16" x14ac:dyDescent="0.2">
      <c r="P5595"/>
    </row>
    <row r="5596" spans="16:16" x14ac:dyDescent="0.2">
      <c r="P5596"/>
    </row>
    <row r="5597" spans="16:16" x14ac:dyDescent="0.2">
      <c r="P5597"/>
    </row>
    <row r="5598" spans="16:16" x14ac:dyDescent="0.2">
      <c r="P5598"/>
    </row>
    <row r="5599" spans="16:16" x14ac:dyDescent="0.2">
      <c r="P5599"/>
    </row>
    <row r="5600" spans="16:16" x14ac:dyDescent="0.2">
      <c r="P5600"/>
    </row>
    <row r="5601" spans="16:16" x14ac:dyDescent="0.2">
      <c r="P5601"/>
    </row>
    <row r="5602" spans="16:16" x14ac:dyDescent="0.2">
      <c r="P5602"/>
    </row>
    <row r="5603" spans="16:16" x14ac:dyDescent="0.2">
      <c r="P5603"/>
    </row>
    <row r="5604" spans="16:16" x14ac:dyDescent="0.2">
      <c r="P5604"/>
    </row>
    <row r="5605" spans="16:16" x14ac:dyDescent="0.2">
      <c r="P5605"/>
    </row>
    <row r="5606" spans="16:16" x14ac:dyDescent="0.2">
      <c r="P5606"/>
    </row>
    <row r="5607" spans="16:16" x14ac:dyDescent="0.2">
      <c r="P5607"/>
    </row>
    <row r="5608" spans="16:16" x14ac:dyDescent="0.2">
      <c r="P5608"/>
    </row>
    <row r="5609" spans="16:16" x14ac:dyDescent="0.2">
      <c r="P5609"/>
    </row>
    <row r="5610" spans="16:16" x14ac:dyDescent="0.2">
      <c r="P5610"/>
    </row>
    <row r="5611" spans="16:16" x14ac:dyDescent="0.2">
      <c r="P5611"/>
    </row>
    <row r="5612" spans="16:16" x14ac:dyDescent="0.2">
      <c r="P5612"/>
    </row>
    <row r="5613" spans="16:16" x14ac:dyDescent="0.2">
      <c r="P5613"/>
    </row>
    <row r="5614" spans="16:16" x14ac:dyDescent="0.2">
      <c r="P5614"/>
    </row>
    <row r="5615" spans="16:16" x14ac:dyDescent="0.2">
      <c r="P5615"/>
    </row>
    <row r="5616" spans="16:16" x14ac:dyDescent="0.2">
      <c r="P5616"/>
    </row>
    <row r="5617" spans="16:16" x14ac:dyDescent="0.2">
      <c r="P5617"/>
    </row>
    <row r="5618" spans="16:16" x14ac:dyDescent="0.2">
      <c r="P5618"/>
    </row>
    <row r="5619" spans="16:16" x14ac:dyDescent="0.2">
      <c r="P5619"/>
    </row>
    <row r="5620" spans="16:16" x14ac:dyDescent="0.2">
      <c r="P5620"/>
    </row>
    <row r="5621" spans="16:16" x14ac:dyDescent="0.2">
      <c r="P5621"/>
    </row>
    <row r="5622" spans="16:16" x14ac:dyDescent="0.2">
      <c r="P5622"/>
    </row>
    <row r="5623" spans="16:16" x14ac:dyDescent="0.2">
      <c r="P5623"/>
    </row>
    <row r="5624" spans="16:16" x14ac:dyDescent="0.2">
      <c r="P5624"/>
    </row>
    <row r="5625" spans="16:16" x14ac:dyDescent="0.2">
      <c r="P5625"/>
    </row>
    <row r="5626" spans="16:16" x14ac:dyDescent="0.2">
      <c r="P5626"/>
    </row>
    <row r="5627" spans="16:16" x14ac:dyDescent="0.2">
      <c r="P5627"/>
    </row>
    <row r="5628" spans="16:16" x14ac:dyDescent="0.2">
      <c r="P5628"/>
    </row>
    <row r="5629" spans="16:16" x14ac:dyDescent="0.2">
      <c r="P5629"/>
    </row>
    <row r="5630" spans="16:16" x14ac:dyDescent="0.2">
      <c r="P5630"/>
    </row>
    <row r="5631" spans="16:16" x14ac:dyDescent="0.2">
      <c r="P5631"/>
    </row>
    <row r="5632" spans="16:16" x14ac:dyDescent="0.2">
      <c r="P5632"/>
    </row>
    <row r="5633" spans="16:16" x14ac:dyDescent="0.2">
      <c r="P5633"/>
    </row>
    <row r="5634" spans="16:16" x14ac:dyDescent="0.2">
      <c r="P5634"/>
    </row>
    <row r="5635" spans="16:16" x14ac:dyDescent="0.2">
      <c r="P5635"/>
    </row>
    <row r="5636" spans="16:16" x14ac:dyDescent="0.2">
      <c r="P5636"/>
    </row>
    <row r="5637" spans="16:16" x14ac:dyDescent="0.2">
      <c r="P5637"/>
    </row>
    <row r="5638" spans="16:16" x14ac:dyDescent="0.2">
      <c r="P5638"/>
    </row>
    <row r="5639" spans="16:16" x14ac:dyDescent="0.2">
      <c r="P5639"/>
    </row>
    <row r="5640" spans="16:16" x14ac:dyDescent="0.2">
      <c r="P5640"/>
    </row>
    <row r="5641" spans="16:16" x14ac:dyDescent="0.2">
      <c r="P5641"/>
    </row>
    <row r="5642" spans="16:16" x14ac:dyDescent="0.2">
      <c r="P5642"/>
    </row>
    <row r="5643" spans="16:16" x14ac:dyDescent="0.2">
      <c r="P5643"/>
    </row>
    <row r="5644" spans="16:16" x14ac:dyDescent="0.2">
      <c r="P5644"/>
    </row>
    <row r="5645" spans="16:16" x14ac:dyDescent="0.2">
      <c r="P5645"/>
    </row>
    <row r="5646" spans="16:16" x14ac:dyDescent="0.2">
      <c r="P5646"/>
    </row>
    <row r="5647" spans="16:16" x14ac:dyDescent="0.2">
      <c r="P5647"/>
    </row>
    <row r="5648" spans="16:16" x14ac:dyDescent="0.2">
      <c r="P5648"/>
    </row>
    <row r="5649" spans="16:16" x14ac:dyDescent="0.2">
      <c r="P5649"/>
    </row>
    <row r="5650" spans="16:16" x14ac:dyDescent="0.2">
      <c r="P5650"/>
    </row>
    <row r="5651" spans="16:16" x14ac:dyDescent="0.2">
      <c r="P5651"/>
    </row>
    <row r="5652" spans="16:16" x14ac:dyDescent="0.2">
      <c r="P5652"/>
    </row>
    <row r="5653" spans="16:16" x14ac:dyDescent="0.2">
      <c r="P5653"/>
    </row>
    <row r="5654" spans="16:16" x14ac:dyDescent="0.2">
      <c r="P5654"/>
    </row>
    <row r="5655" spans="16:16" x14ac:dyDescent="0.2">
      <c r="P5655"/>
    </row>
    <row r="5656" spans="16:16" x14ac:dyDescent="0.2">
      <c r="P5656"/>
    </row>
    <row r="5657" spans="16:16" x14ac:dyDescent="0.2">
      <c r="P5657"/>
    </row>
    <row r="5658" spans="16:16" x14ac:dyDescent="0.2">
      <c r="P5658"/>
    </row>
    <row r="5659" spans="16:16" x14ac:dyDescent="0.2">
      <c r="P5659"/>
    </row>
    <row r="5660" spans="16:16" x14ac:dyDescent="0.2">
      <c r="P5660"/>
    </row>
    <row r="5661" spans="16:16" x14ac:dyDescent="0.2">
      <c r="P5661"/>
    </row>
    <row r="5662" spans="16:16" x14ac:dyDescent="0.2">
      <c r="P5662"/>
    </row>
    <row r="5663" spans="16:16" x14ac:dyDescent="0.2">
      <c r="P5663"/>
    </row>
    <row r="5664" spans="16:16" x14ac:dyDescent="0.2">
      <c r="P5664"/>
    </row>
    <row r="5665" spans="16:16" x14ac:dyDescent="0.2">
      <c r="P5665"/>
    </row>
    <row r="5666" spans="16:16" x14ac:dyDescent="0.2">
      <c r="P5666"/>
    </row>
    <row r="5667" spans="16:16" x14ac:dyDescent="0.2">
      <c r="P5667"/>
    </row>
    <row r="5668" spans="16:16" x14ac:dyDescent="0.2">
      <c r="P5668"/>
    </row>
    <row r="5669" spans="16:16" x14ac:dyDescent="0.2">
      <c r="P5669"/>
    </row>
    <row r="5670" spans="16:16" x14ac:dyDescent="0.2">
      <c r="P5670"/>
    </row>
    <row r="5671" spans="16:16" x14ac:dyDescent="0.2">
      <c r="P5671"/>
    </row>
    <row r="5672" spans="16:16" x14ac:dyDescent="0.2">
      <c r="P5672"/>
    </row>
    <row r="5673" spans="16:16" x14ac:dyDescent="0.2">
      <c r="P5673"/>
    </row>
    <row r="5674" spans="16:16" x14ac:dyDescent="0.2">
      <c r="P5674"/>
    </row>
    <row r="5675" spans="16:16" x14ac:dyDescent="0.2">
      <c r="P5675"/>
    </row>
    <row r="5676" spans="16:16" x14ac:dyDescent="0.2">
      <c r="P5676"/>
    </row>
    <row r="5677" spans="16:16" x14ac:dyDescent="0.2">
      <c r="P5677"/>
    </row>
    <row r="5678" spans="16:16" x14ac:dyDescent="0.2">
      <c r="P5678"/>
    </row>
    <row r="5679" spans="16:16" x14ac:dyDescent="0.2">
      <c r="P5679"/>
    </row>
    <row r="5680" spans="16:16" x14ac:dyDescent="0.2">
      <c r="P5680"/>
    </row>
    <row r="5681" spans="16:16" x14ac:dyDescent="0.2">
      <c r="P5681"/>
    </row>
    <row r="5682" spans="16:16" x14ac:dyDescent="0.2">
      <c r="P5682"/>
    </row>
    <row r="5683" spans="16:16" x14ac:dyDescent="0.2">
      <c r="P5683"/>
    </row>
    <row r="5684" spans="16:16" x14ac:dyDescent="0.2">
      <c r="P5684"/>
    </row>
    <row r="5685" spans="16:16" x14ac:dyDescent="0.2">
      <c r="P5685"/>
    </row>
    <row r="5686" spans="16:16" x14ac:dyDescent="0.2">
      <c r="P5686"/>
    </row>
    <row r="5687" spans="16:16" x14ac:dyDescent="0.2">
      <c r="P5687"/>
    </row>
    <row r="5688" spans="16:16" x14ac:dyDescent="0.2">
      <c r="P5688"/>
    </row>
    <row r="5689" spans="16:16" x14ac:dyDescent="0.2">
      <c r="P5689"/>
    </row>
    <row r="5690" spans="16:16" x14ac:dyDescent="0.2">
      <c r="P5690"/>
    </row>
    <row r="5691" spans="16:16" x14ac:dyDescent="0.2">
      <c r="P5691"/>
    </row>
    <row r="5692" spans="16:16" x14ac:dyDescent="0.2">
      <c r="P5692"/>
    </row>
    <row r="5693" spans="16:16" x14ac:dyDescent="0.2">
      <c r="P5693"/>
    </row>
    <row r="5694" spans="16:16" x14ac:dyDescent="0.2">
      <c r="P5694"/>
    </row>
    <row r="5695" spans="16:16" x14ac:dyDescent="0.2">
      <c r="P5695"/>
    </row>
    <row r="5696" spans="16:16" x14ac:dyDescent="0.2">
      <c r="P5696"/>
    </row>
    <row r="5697" spans="16:16" x14ac:dyDescent="0.2">
      <c r="P5697"/>
    </row>
    <row r="5698" spans="16:16" x14ac:dyDescent="0.2">
      <c r="P5698"/>
    </row>
    <row r="5699" spans="16:16" x14ac:dyDescent="0.2">
      <c r="P5699"/>
    </row>
    <row r="5700" spans="16:16" x14ac:dyDescent="0.2">
      <c r="P5700"/>
    </row>
    <row r="5701" spans="16:16" x14ac:dyDescent="0.2">
      <c r="P5701"/>
    </row>
    <row r="5702" spans="16:16" x14ac:dyDescent="0.2">
      <c r="P5702"/>
    </row>
    <row r="5703" spans="16:16" x14ac:dyDescent="0.2">
      <c r="P5703"/>
    </row>
    <row r="5704" spans="16:16" x14ac:dyDescent="0.2">
      <c r="P5704"/>
    </row>
    <row r="5705" spans="16:16" x14ac:dyDescent="0.2">
      <c r="P5705"/>
    </row>
    <row r="5706" spans="16:16" x14ac:dyDescent="0.2">
      <c r="P5706"/>
    </row>
    <row r="5707" spans="16:16" x14ac:dyDescent="0.2">
      <c r="P5707"/>
    </row>
    <row r="5708" spans="16:16" x14ac:dyDescent="0.2">
      <c r="P5708"/>
    </row>
    <row r="5709" spans="16:16" x14ac:dyDescent="0.2">
      <c r="P5709"/>
    </row>
    <row r="5710" spans="16:16" x14ac:dyDescent="0.2">
      <c r="P5710"/>
    </row>
    <row r="5711" spans="16:16" x14ac:dyDescent="0.2">
      <c r="P5711"/>
    </row>
    <row r="5712" spans="16:16" x14ac:dyDescent="0.2">
      <c r="P5712"/>
    </row>
    <row r="5713" spans="16:16" x14ac:dyDescent="0.2">
      <c r="P5713"/>
    </row>
    <row r="5714" spans="16:16" x14ac:dyDescent="0.2">
      <c r="P5714"/>
    </row>
    <row r="5715" spans="16:16" x14ac:dyDescent="0.2">
      <c r="P5715"/>
    </row>
    <row r="5716" spans="16:16" x14ac:dyDescent="0.2">
      <c r="P5716"/>
    </row>
    <row r="5717" spans="16:16" x14ac:dyDescent="0.2">
      <c r="P5717"/>
    </row>
    <row r="5718" spans="16:16" x14ac:dyDescent="0.2">
      <c r="P5718"/>
    </row>
    <row r="5719" spans="16:16" x14ac:dyDescent="0.2">
      <c r="P5719"/>
    </row>
    <row r="5720" spans="16:16" x14ac:dyDescent="0.2">
      <c r="P5720"/>
    </row>
    <row r="5721" spans="16:16" x14ac:dyDescent="0.2">
      <c r="P5721"/>
    </row>
    <row r="5722" spans="16:16" x14ac:dyDescent="0.2">
      <c r="P5722"/>
    </row>
    <row r="5723" spans="16:16" x14ac:dyDescent="0.2">
      <c r="P5723"/>
    </row>
    <row r="5724" spans="16:16" x14ac:dyDescent="0.2">
      <c r="P5724"/>
    </row>
    <row r="5725" spans="16:16" x14ac:dyDescent="0.2">
      <c r="P5725"/>
    </row>
    <row r="5726" spans="16:16" x14ac:dyDescent="0.2">
      <c r="P5726"/>
    </row>
    <row r="5727" spans="16:16" x14ac:dyDescent="0.2">
      <c r="P5727"/>
    </row>
    <row r="5728" spans="16:16" x14ac:dyDescent="0.2">
      <c r="P5728"/>
    </row>
    <row r="5729" spans="16:16" x14ac:dyDescent="0.2">
      <c r="P5729"/>
    </row>
    <row r="5730" spans="16:16" x14ac:dyDescent="0.2">
      <c r="P5730"/>
    </row>
    <row r="5731" spans="16:16" x14ac:dyDescent="0.2">
      <c r="P5731"/>
    </row>
  </sheetData>
  <mergeCells count="1">
    <mergeCell ref="C122:E122"/>
  </mergeCells>
  <printOptions horizontalCentered="1" gridLines="1"/>
  <pageMargins left="0" right="0" top="0" bottom="0" header="0" footer="0"/>
  <pageSetup scale="77" fitToHeight="0" orientation="landscape" r:id="rId1"/>
  <headerFooter>
    <oddFooter>&amp;LDonna Cassell&amp;CPage &amp;P&amp;R07/01/2011</oddFooter>
  </headerFooter>
  <rowBreaks count="2" manualBreakCount="2">
    <brk id="56" max="15" man="1"/>
    <brk id="107" max="15" man="1"/>
  </rowBreaks>
  <colBreaks count="1" manualBreakCount="1">
    <brk id="15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T121"/>
  <sheetViews>
    <sheetView topLeftCell="A72" zoomScaleNormal="100" workbookViewId="0">
      <pane xSplit="3" topLeftCell="D1" activePane="topRight" state="frozen"/>
      <selection pane="topRight" activeCell="N120" sqref="N120"/>
    </sheetView>
  </sheetViews>
  <sheetFormatPr defaultRowHeight="12.75" x14ac:dyDescent="0.2"/>
  <cols>
    <col min="1" max="1" width="4.7109375" customWidth="1"/>
    <col min="2" max="2" width="48.28515625" customWidth="1"/>
    <col min="3" max="3" width="13.28515625" style="35" customWidth="1"/>
    <col min="4" max="4" width="13.28515625" style="33" customWidth="1"/>
    <col min="5" max="5" width="8.7109375" style="24" customWidth="1"/>
    <col min="6" max="6" width="11.42578125" style="334" customWidth="1"/>
    <col min="7" max="7" width="8.7109375" style="24" customWidth="1"/>
    <col min="8" max="8" width="13.42578125" style="67" customWidth="1"/>
    <col min="9" max="9" width="11" style="24" customWidth="1"/>
    <col min="10" max="10" width="13.42578125" style="67" customWidth="1"/>
    <col min="11" max="11" width="9.140625" style="24" customWidth="1"/>
    <col min="12" max="12" width="13.28515625" style="24" customWidth="1"/>
    <col min="13" max="13" width="9.5703125" style="24" customWidth="1"/>
    <col min="14" max="14" width="9.5703125" style="222" customWidth="1"/>
    <col min="15" max="15" width="9.5703125" style="24" customWidth="1"/>
    <col min="16" max="16" width="14.5703125" style="30" customWidth="1"/>
    <col min="17" max="17" width="9.42578125" style="30" customWidth="1"/>
    <col min="18" max="18" width="7.28515625" customWidth="1"/>
  </cols>
  <sheetData>
    <row r="2" spans="1:18" ht="19.5" thickBot="1" x14ac:dyDescent="0.35">
      <c r="B2" s="187" t="s">
        <v>1014</v>
      </c>
      <c r="D2" s="154"/>
    </row>
    <row r="3" spans="1:18" ht="18" customHeight="1" x14ac:dyDescent="0.3">
      <c r="B3" s="75" t="s">
        <v>140</v>
      </c>
      <c r="C3" s="129" t="s">
        <v>106</v>
      </c>
      <c r="D3" s="90" t="s">
        <v>108</v>
      </c>
      <c r="E3" s="90" t="s">
        <v>122</v>
      </c>
      <c r="F3" s="90" t="s">
        <v>1018</v>
      </c>
      <c r="G3" s="90" t="s">
        <v>122</v>
      </c>
      <c r="H3" s="112" t="s">
        <v>124</v>
      </c>
      <c r="I3" s="112" t="s">
        <v>122</v>
      </c>
      <c r="J3" s="126" t="s">
        <v>133</v>
      </c>
      <c r="K3" s="126" t="s">
        <v>122</v>
      </c>
      <c r="L3" s="133" t="s">
        <v>136</v>
      </c>
      <c r="M3" s="133" t="s">
        <v>122</v>
      </c>
      <c r="N3" s="411" t="s">
        <v>1048</v>
      </c>
      <c r="O3" s="412" t="s">
        <v>122</v>
      </c>
      <c r="P3" s="53" t="s">
        <v>72</v>
      </c>
      <c r="Q3" s="57"/>
    </row>
    <row r="4" spans="1:18" ht="15.75" x14ac:dyDescent="0.25">
      <c r="B4" s="9" t="s">
        <v>152</v>
      </c>
      <c r="C4" s="205"/>
      <c r="D4" s="89" t="s">
        <v>109</v>
      </c>
      <c r="E4" s="94" t="s">
        <v>287</v>
      </c>
      <c r="F4" s="94" t="s">
        <v>1019</v>
      </c>
      <c r="G4" s="94" t="s">
        <v>287</v>
      </c>
      <c r="H4" s="113" t="s">
        <v>109</v>
      </c>
      <c r="I4" s="113" t="s">
        <v>287</v>
      </c>
      <c r="J4" s="127" t="s">
        <v>109</v>
      </c>
      <c r="K4" s="127" t="s">
        <v>287</v>
      </c>
      <c r="L4" s="134" t="s">
        <v>109</v>
      </c>
      <c r="M4" s="134" t="s">
        <v>287</v>
      </c>
      <c r="N4" s="413" t="s">
        <v>1049</v>
      </c>
      <c r="O4" s="414" t="s">
        <v>287</v>
      </c>
      <c r="P4" s="95" t="s">
        <v>62</v>
      </c>
      <c r="Q4" s="54" t="s">
        <v>73</v>
      </c>
    </row>
    <row r="5" spans="1:18" ht="13.5" thickBot="1" x14ac:dyDescent="0.25">
      <c r="B5" s="5" t="s">
        <v>139</v>
      </c>
      <c r="C5" s="138"/>
      <c r="D5" s="88"/>
      <c r="E5" s="88" t="s">
        <v>123</v>
      </c>
      <c r="F5" s="88" t="s">
        <v>1020</v>
      </c>
      <c r="G5" s="88" t="s">
        <v>123</v>
      </c>
      <c r="H5" s="96"/>
      <c r="I5" s="199" t="s">
        <v>123</v>
      </c>
      <c r="J5" s="123"/>
      <c r="K5" s="197" t="s">
        <v>123</v>
      </c>
      <c r="L5" s="124"/>
      <c r="M5" s="198" t="s">
        <v>123</v>
      </c>
      <c r="N5" s="415"/>
      <c r="O5" s="416" t="s">
        <v>123</v>
      </c>
      <c r="P5" s="55"/>
      <c r="Q5" s="55" t="s">
        <v>71</v>
      </c>
    </row>
    <row r="6" spans="1:18" x14ac:dyDescent="0.2">
      <c r="A6" s="35"/>
      <c r="B6" s="10"/>
      <c r="C6" s="50"/>
      <c r="D6" s="52"/>
      <c r="E6" s="52"/>
      <c r="F6" s="349"/>
      <c r="G6" s="349"/>
      <c r="H6" s="102"/>
      <c r="I6" s="52"/>
      <c r="J6" s="102"/>
      <c r="K6" s="52"/>
      <c r="L6" s="52"/>
      <c r="M6" s="52"/>
      <c r="N6" s="393"/>
      <c r="O6" s="52"/>
    </row>
    <row r="7" spans="1:18" x14ac:dyDescent="0.2">
      <c r="A7" s="148">
        <v>1</v>
      </c>
      <c r="B7" s="25" t="s">
        <v>67</v>
      </c>
      <c r="C7" s="171" t="s">
        <v>164</v>
      </c>
      <c r="D7" s="42">
        <v>11463.75</v>
      </c>
      <c r="E7" s="128">
        <v>42689</v>
      </c>
      <c r="F7" s="128"/>
      <c r="G7" s="128"/>
      <c r="H7" s="42">
        <v>11463.75</v>
      </c>
      <c r="I7" s="157">
        <v>42724</v>
      </c>
      <c r="J7" s="97">
        <v>11463.75</v>
      </c>
      <c r="K7" s="157">
        <v>42808</v>
      </c>
      <c r="L7" s="97">
        <v>11463.75</v>
      </c>
      <c r="M7" s="157">
        <v>42836</v>
      </c>
      <c r="N7" s="393">
        <v>655</v>
      </c>
      <c r="O7" s="157">
        <v>42836</v>
      </c>
      <c r="P7" s="73">
        <f>SUM(D7,F7,H7,J7,L7,N7)</f>
        <v>46510</v>
      </c>
      <c r="Q7" s="30" t="s">
        <v>71</v>
      </c>
      <c r="R7" t="s">
        <v>485</v>
      </c>
    </row>
    <row r="8" spans="1:18" x14ac:dyDescent="0.2">
      <c r="A8" s="148">
        <v>2</v>
      </c>
      <c r="B8" s="41" t="s">
        <v>343</v>
      </c>
      <c r="C8" s="171" t="s">
        <v>990</v>
      </c>
      <c r="D8" s="42">
        <v>11463.75</v>
      </c>
      <c r="E8" s="128">
        <v>42677</v>
      </c>
      <c r="F8" s="128"/>
      <c r="G8" s="128"/>
      <c r="H8" s="42">
        <v>11463.75</v>
      </c>
      <c r="I8" s="157">
        <v>42724</v>
      </c>
      <c r="J8" s="97">
        <v>11463.75</v>
      </c>
      <c r="K8" s="157">
        <v>42808</v>
      </c>
      <c r="L8" s="97">
        <v>11463.75</v>
      </c>
      <c r="M8" s="157">
        <v>42836</v>
      </c>
      <c r="N8" s="393"/>
      <c r="O8" s="157"/>
      <c r="P8" s="73">
        <f t="shared" ref="P8:P71" si="0">SUM(D8,F8,H8,J8,L8,N8)</f>
        <v>45855</v>
      </c>
      <c r="Q8" s="30" t="s">
        <v>71</v>
      </c>
      <c r="R8" t="s">
        <v>486</v>
      </c>
    </row>
    <row r="9" spans="1:18" x14ac:dyDescent="0.2">
      <c r="A9" s="148">
        <v>3</v>
      </c>
      <c r="B9" s="25" t="s">
        <v>101</v>
      </c>
      <c r="C9" s="171" t="s">
        <v>165</v>
      </c>
      <c r="D9" s="42">
        <v>11463.75</v>
      </c>
      <c r="E9" s="128">
        <v>42689</v>
      </c>
      <c r="F9" s="128"/>
      <c r="G9" s="128"/>
      <c r="H9" s="42">
        <v>11463.75</v>
      </c>
      <c r="I9" s="157">
        <v>42724</v>
      </c>
      <c r="J9" s="97">
        <v>11463.75</v>
      </c>
      <c r="K9" s="157">
        <v>42808</v>
      </c>
      <c r="L9" s="97">
        <v>11463.75</v>
      </c>
      <c r="M9" s="157">
        <v>42836</v>
      </c>
      <c r="N9" s="393"/>
      <c r="O9" s="157"/>
      <c r="P9" s="73">
        <f t="shared" si="0"/>
        <v>45855</v>
      </c>
      <c r="Q9" s="30" t="s">
        <v>71</v>
      </c>
      <c r="R9" t="s">
        <v>487</v>
      </c>
    </row>
    <row r="10" spans="1:18" x14ac:dyDescent="0.2">
      <c r="A10" s="148">
        <v>4</v>
      </c>
      <c r="B10" s="165" t="s">
        <v>284</v>
      </c>
      <c r="C10" s="171" t="s">
        <v>300</v>
      </c>
      <c r="D10" s="42">
        <v>11463.75</v>
      </c>
      <c r="E10" s="128">
        <v>42677</v>
      </c>
      <c r="F10" s="128"/>
      <c r="G10" s="128"/>
      <c r="H10" s="42">
        <v>11463.75</v>
      </c>
      <c r="I10" s="157">
        <v>42724</v>
      </c>
      <c r="J10" s="97">
        <v>11463.75</v>
      </c>
      <c r="K10" s="157">
        <v>42808</v>
      </c>
      <c r="L10" s="97">
        <v>11463.75</v>
      </c>
      <c r="M10" s="157">
        <v>42836</v>
      </c>
      <c r="N10" s="393"/>
      <c r="O10" s="157"/>
      <c r="P10" s="73">
        <f t="shared" si="0"/>
        <v>45855</v>
      </c>
      <c r="Q10" s="192" t="s">
        <v>71</v>
      </c>
      <c r="R10" t="s">
        <v>488</v>
      </c>
    </row>
    <row r="11" spans="1:18" x14ac:dyDescent="0.2">
      <c r="A11" s="148">
        <v>5</v>
      </c>
      <c r="B11" s="25" t="s">
        <v>145</v>
      </c>
      <c r="C11" s="171" t="s">
        <v>166</v>
      </c>
      <c r="D11" s="42">
        <v>11463.75</v>
      </c>
      <c r="E11" s="128">
        <v>42677</v>
      </c>
      <c r="F11" s="128"/>
      <c r="G11" s="128"/>
      <c r="H11" s="42">
        <v>11463.75</v>
      </c>
      <c r="I11" s="157">
        <v>42724</v>
      </c>
      <c r="J11" s="97">
        <v>11463.75</v>
      </c>
      <c r="K11" s="157">
        <v>42808</v>
      </c>
      <c r="L11" s="97">
        <v>11463.75</v>
      </c>
      <c r="M11" s="157">
        <v>42836</v>
      </c>
      <c r="N11" s="393">
        <v>655</v>
      </c>
      <c r="O11" s="157">
        <v>42836</v>
      </c>
      <c r="P11" s="73">
        <f t="shared" si="0"/>
        <v>46510</v>
      </c>
      <c r="Q11" s="30" t="s">
        <v>71</v>
      </c>
      <c r="R11" t="s">
        <v>489</v>
      </c>
    </row>
    <row r="12" spans="1:18" x14ac:dyDescent="0.2">
      <c r="A12" s="148">
        <v>6</v>
      </c>
      <c r="B12" s="165" t="s">
        <v>333</v>
      </c>
      <c r="C12" s="171" t="s">
        <v>280</v>
      </c>
      <c r="D12" s="42">
        <v>11463.75</v>
      </c>
      <c r="E12" s="128">
        <v>42677</v>
      </c>
      <c r="F12" s="128"/>
      <c r="G12" s="128"/>
      <c r="H12" s="42">
        <v>11463.75</v>
      </c>
      <c r="I12" s="157">
        <v>42724</v>
      </c>
      <c r="J12" s="97">
        <v>11463.75</v>
      </c>
      <c r="K12" s="157">
        <v>42808</v>
      </c>
      <c r="L12" s="97">
        <v>11463.75</v>
      </c>
      <c r="M12" s="157">
        <v>42836</v>
      </c>
      <c r="N12" s="393">
        <v>655</v>
      </c>
      <c r="O12" s="157">
        <v>42836</v>
      </c>
      <c r="P12" s="73">
        <f t="shared" si="0"/>
        <v>46510</v>
      </c>
      <c r="Q12" s="30" t="s">
        <v>71</v>
      </c>
      <c r="R12" t="s">
        <v>490</v>
      </c>
    </row>
    <row r="13" spans="1:18" x14ac:dyDescent="0.2">
      <c r="A13" s="148">
        <v>7</v>
      </c>
      <c r="B13" s="165" t="s">
        <v>317</v>
      </c>
      <c r="C13" s="171" t="s">
        <v>318</v>
      </c>
      <c r="D13" s="42">
        <v>11463.75</v>
      </c>
      <c r="E13" s="128">
        <v>42677</v>
      </c>
      <c r="F13" s="350">
        <v>50000</v>
      </c>
      <c r="G13" s="128">
        <v>42703</v>
      </c>
      <c r="H13" s="42">
        <v>11463.75</v>
      </c>
      <c r="I13" s="157">
        <v>42724</v>
      </c>
      <c r="J13" s="97">
        <v>11463.75</v>
      </c>
      <c r="K13" s="157">
        <v>42808</v>
      </c>
      <c r="L13" s="97">
        <v>11463.75</v>
      </c>
      <c r="M13" s="157">
        <v>42836</v>
      </c>
      <c r="N13" s="393"/>
      <c r="O13" s="157"/>
      <c r="P13" s="73">
        <f t="shared" si="0"/>
        <v>95855</v>
      </c>
      <c r="Q13" s="30" t="s">
        <v>71</v>
      </c>
      <c r="R13" t="s">
        <v>491</v>
      </c>
    </row>
    <row r="14" spans="1:18" x14ac:dyDescent="0.2">
      <c r="A14" s="148">
        <v>8</v>
      </c>
      <c r="B14" s="25" t="s">
        <v>89</v>
      </c>
      <c r="C14" s="171" t="s">
        <v>168</v>
      </c>
      <c r="D14" s="42">
        <v>11463.75</v>
      </c>
      <c r="E14" s="128">
        <v>42677</v>
      </c>
      <c r="F14" s="128"/>
      <c r="G14" s="128"/>
      <c r="H14" s="42">
        <v>11463.75</v>
      </c>
      <c r="I14" s="157">
        <v>42724</v>
      </c>
      <c r="J14" s="97">
        <v>11463.75</v>
      </c>
      <c r="K14" s="157">
        <v>42808</v>
      </c>
      <c r="L14" s="97">
        <v>11463.75</v>
      </c>
      <c r="M14" s="157">
        <v>42836</v>
      </c>
      <c r="N14" s="393">
        <v>655</v>
      </c>
      <c r="O14" s="157">
        <v>42836</v>
      </c>
      <c r="P14" s="73">
        <f t="shared" si="0"/>
        <v>46510</v>
      </c>
      <c r="Q14" s="30" t="s">
        <v>71</v>
      </c>
      <c r="R14" t="s">
        <v>492</v>
      </c>
    </row>
    <row r="15" spans="1:18" x14ac:dyDescent="0.2">
      <c r="A15" s="148">
        <v>9</v>
      </c>
      <c r="B15" s="25" t="s">
        <v>48</v>
      </c>
      <c r="C15" s="171" t="s">
        <v>169</v>
      </c>
      <c r="D15" s="42">
        <v>11463.75</v>
      </c>
      <c r="E15" s="128">
        <v>42677</v>
      </c>
      <c r="F15" s="128"/>
      <c r="G15" s="128"/>
      <c r="H15" s="42">
        <v>11463.75</v>
      </c>
      <c r="I15" s="157">
        <v>42724</v>
      </c>
      <c r="J15" s="97">
        <v>11463.75</v>
      </c>
      <c r="K15" s="157">
        <v>42808</v>
      </c>
      <c r="L15" s="97">
        <v>11463.75</v>
      </c>
      <c r="M15" s="157">
        <v>42836</v>
      </c>
      <c r="N15" s="393">
        <v>655</v>
      </c>
      <c r="O15" s="157">
        <v>42836</v>
      </c>
      <c r="P15" s="73">
        <f t="shared" si="0"/>
        <v>46510</v>
      </c>
      <c r="Q15" s="30" t="s">
        <v>71</v>
      </c>
      <c r="R15" t="s">
        <v>493</v>
      </c>
    </row>
    <row r="16" spans="1:18" x14ac:dyDescent="0.2">
      <c r="A16" s="148">
        <v>10</v>
      </c>
      <c r="B16" s="25" t="s">
        <v>0</v>
      </c>
      <c r="C16" s="171" t="s">
        <v>170</v>
      </c>
      <c r="D16" s="42">
        <v>11463.75</v>
      </c>
      <c r="E16" s="128">
        <v>42689</v>
      </c>
      <c r="F16" s="128"/>
      <c r="G16" s="128"/>
      <c r="H16" s="42">
        <v>11463.75</v>
      </c>
      <c r="I16" s="157">
        <v>42724</v>
      </c>
      <c r="J16" s="97">
        <v>11463.75</v>
      </c>
      <c r="K16" s="157">
        <v>42808</v>
      </c>
      <c r="L16" s="97">
        <v>11463.75</v>
      </c>
      <c r="M16" s="157">
        <v>42836</v>
      </c>
      <c r="N16" s="393">
        <v>655</v>
      </c>
      <c r="O16" s="157">
        <v>42836</v>
      </c>
      <c r="P16" s="73">
        <f t="shared" si="0"/>
        <v>46510</v>
      </c>
      <c r="Q16" s="30" t="s">
        <v>71</v>
      </c>
      <c r="R16" t="s">
        <v>494</v>
      </c>
    </row>
    <row r="17" spans="1:18" x14ac:dyDescent="0.2">
      <c r="A17" s="148">
        <v>11</v>
      </c>
      <c r="B17" s="25" t="s">
        <v>1</v>
      </c>
      <c r="C17" s="171" t="s">
        <v>1004</v>
      </c>
      <c r="D17" s="42">
        <v>11463.75</v>
      </c>
      <c r="E17" s="128">
        <v>42677</v>
      </c>
      <c r="F17" s="128"/>
      <c r="G17" s="128"/>
      <c r="H17" s="42">
        <v>11463.75</v>
      </c>
      <c r="I17" s="157">
        <v>42724</v>
      </c>
      <c r="J17" s="97">
        <v>11463.75</v>
      </c>
      <c r="K17" s="157">
        <v>42808</v>
      </c>
      <c r="L17" s="97">
        <v>11463.75</v>
      </c>
      <c r="M17" s="157">
        <v>42836</v>
      </c>
      <c r="N17" s="393">
        <v>655</v>
      </c>
      <c r="O17" s="157">
        <v>42836</v>
      </c>
      <c r="P17" s="73">
        <f t="shared" si="0"/>
        <v>46510</v>
      </c>
      <c r="Q17" s="30" t="s">
        <v>71</v>
      </c>
      <c r="R17" t="s">
        <v>495</v>
      </c>
    </row>
    <row r="18" spans="1:18" x14ac:dyDescent="0.2">
      <c r="A18" s="148">
        <v>12</v>
      </c>
      <c r="B18" s="25" t="s">
        <v>61</v>
      </c>
      <c r="C18" s="171" t="s">
        <v>171</v>
      </c>
      <c r="D18" s="42">
        <v>11463.75</v>
      </c>
      <c r="E18" s="128">
        <v>42677</v>
      </c>
      <c r="F18" s="128"/>
      <c r="G18" s="128"/>
      <c r="H18" s="42">
        <v>11463.75</v>
      </c>
      <c r="I18" s="157">
        <v>42724</v>
      </c>
      <c r="J18" s="97">
        <v>11463.75</v>
      </c>
      <c r="K18" s="157">
        <v>42808</v>
      </c>
      <c r="L18" s="97">
        <v>11463.75</v>
      </c>
      <c r="M18" s="157">
        <v>42836</v>
      </c>
      <c r="N18" s="393">
        <v>655</v>
      </c>
      <c r="O18" s="157">
        <v>42836</v>
      </c>
      <c r="P18" s="73">
        <f t="shared" si="0"/>
        <v>46510</v>
      </c>
      <c r="Q18" s="30" t="s">
        <v>71</v>
      </c>
      <c r="R18" t="s">
        <v>496</v>
      </c>
    </row>
    <row r="19" spans="1:18" x14ac:dyDescent="0.2">
      <c r="A19" s="148">
        <v>13</v>
      </c>
      <c r="B19" s="25" t="s">
        <v>64</v>
      </c>
      <c r="C19" s="171" t="s">
        <v>172</v>
      </c>
      <c r="D19" s="42">
        <v>11463.75</v>
      </c>
      <c r="E19" s="128">
        <v>42677</v>
      </c>
      <c r="F19" s="128"/>
      <c r="G19" s="128"/>
      <c r="H19" s="42">
        <v>11463.75</v>
      </c>
      <c r="I19" s="157">
        <v>42724</v>
      </c>
      <c r="J19" s="97">
        <v>11463.75</v>
      </c>
      <c r="K19" s="157">
        <v>42808</v>
      </c>
      <c r="L19" s="97">
        <v>11463.75</v>
      </c>
      <c r="M19" s="157">
        <v>42836</v>
      </c>
      <c r="N19" s="393"/>
      <c r="O19" s="157"/>
      <c r="P19" s="73">
        <f t="shared" si="0"/>
        <v>45855</v>
      </c>
      <c r="Q19" s="30" t="s">
        <v>71</v>
      </c>
      <c r="R19" t="s">
        <v>497</v>
      </c>
    </row>
    <row r="20" spans="1:18" x14ac:dyDescent="0.2">
      <c r="A20" s="148">
        <v>14</v>
      </c>
      <c r="B20" s="25" t="s">
        <v>94</v>
      </c>
      <c r="C20" s="171" t="s">
        <v>990</v>
      </c>
      <c r="D20" s="42">
        <v>11463.75</v>
      </c>
      <c r="E20" s="128">
        <v>42677</v>
      </c>
      <c r="F20" s="128"/>
      <c r="G20" s="128"/>
      <c r="H20" s="42">
        <v>11463.75</v>
      </c>
      <c r="I20" s="157">
        <v>42724</v>
      </c>
      <c r="J20" s="97">
        <v>11463.75</v>
      </c>
      <c r="K20" s="157">
        <v>42808</v>
      </c>
      <c r="L20" s="97">
        <v>11463.75</v>
      </c>
      <c r="M20" s="157">
        <v>42836</v>
      </c>
      <c r="N20" s="393"/>
      <c r="O20" s="157"/>
      <c r="P20" s="73">
        <f t="shared" si="0"/>
        <v>45855</v>
      </c>
      <c r="Q20" s="30" t="s">
        <v>71</v>
      </c>
      <c r="R20" t="s">
        <v>498</v>
      </c>
    </row>
    <row r="21" spans="1:18" x14ac:dyDescent="0.2">
      <c r="A21" s="148">
        <v>15</v>
      </c>
      <c r="B21" s="25" t="s">
        <v>36</v>
      </c>
      <c r="C21" s="171" t="s">
        <v>174</v>
      </c>
      <c r="D21" s="42">
        <v>11463.75</v>
      </c>
      <c r="E21" s="128">
        <v>42689</v>
      </c>
      <c r="F21" s="128"/>
      <c r="G21" s="128"/>
      <c r="H21" s="42">
        <v>11463.75</v>
      </c>
      <c r="I21" s="157">
        <v>42724</v>
      </c>
      <c r="J21" s="97">
        <v>11463.75</v>
      </c>
      <c r="K21" s="157">
        <v>42808</v>
      </c>
      <c r="L21" s="97">
        <v>11463.75</v>
      </c>
      <c r="M21" s="157">
        <v>42836</v>
      </c>
      <c r="N21" s="393"/>
      <c r="O21" s="157"/>
      <c r="P21" s="73">
        <f t="shared" si="0"/>
        <v>45855</v>
      </c>
      <c r="Q21" s="30" t="s">
        <v>71</v>
      </c>
      <c r="R21" t="s">
        <v>499</v>
      </c>
    </row>
    <row r="22" spans="1:18" x14ac:dyDescent="0.2">
      <c r="A22" s="148">
        <v>16</v>
      </c>
      <c r="B22" s="25" t="s">
        <v>102</v>
      </c>
      <c r="C22" s="171" t="s">
        <v>175</v>
      </c>
      <c r="D22" s="42">
        <v>11463.75</v>
      </c>
      <c r="E22" s="128">
        <v>42677</v>
      </c>
      <c r="F22" s="128"/>
      <c r="G22" s="128"/>
      <c r="H22" s="42">
        <v>11463.75</v>
      </c>
      <c r="I22" s="157">
        <v>42724</v>
      </c>
      <c r="J22" s="97">
        <v>11463.75</v>
      </c>
      <c r="K22" s="157">
        <v>42808</v>
      </c>
      <c r="L22" s="97">
        <v>11463.75</v>
      </c>
      <c r="M22" s="157">
        <v>42836</v>
      </c>
      <c r="N22" s="393">
        <v>655</v>
      </c>
      <c r="O22" s="157">
        <v>42836</v>
      </c>
      <c r="P22" s="73">
        <f t="shared" si="0"/>
        <v>46510</v>
      </c>
      <c r="Q22" s="30" t="s">
        <v>71</v>
      </c>
      <c r="R22" t="s">
        <v>500</v>
      </c>
    </row>
    <row r="23" spans="1:18" s="25" customFormat="1" x14ac:dyDescent="0.2">
      <c r="A23" s="148">
        <v>17</v>
      </c>
      <c r="B23" s="165" t="s">
        <v>357</v>
      </c>
      <c r="C23" s="171" t="s">
        <v>176</v>
      </c>
      <c r="D23" s="42">
        <v>11463.75</v>
      </c>
      <c r="E23" s="141">
        <v>42689</v>
      </c>
      <c r="F23" s="141"/>
      <c r="G23" s="141"/>
      <c r="H23" s="42">
        <v>11463.75</v>
      </c>
      <c r="I23" s="157">
        <v>42724</v>
      </c>
      <c r="J23" s="97">
        <v>11463.75</v>
      </c>
      <c r="K23" s="157">
        <v>42808</v>
      </c>
      <c r="L23" s="97">
        <v>11463.75</v>
      </c>
      <c r="M23" s="157">
        <v>42836</v>
      </c>
      <c r="N23" s="393"/>
      <c r="O23" s="157"/>
      <c r="P23" s="73">
        <f t="shared" si="0"/>
        <v>45855</v>
      </c>
      <c r="Q23" s="98" t="s">
        <v>70</v>
      </c>
      <c r="R23" s="25">
        <v>536481</v>
      </c>
    </row>
    <row r="24" spans="1:18" x14ac:dyDescent="0.2">
      <c r="A24" s="148">
        <v>18</v>
      </c>
      <c r="B24" s="25" t="s">
        <v>90</v>
      </c>
      <c r="C24" s="171" t="s">
        <v>177</v>
      </c>
      <c r="D24" s="42">
        <v>11463.75</v>
      </c>
      <c r="E24" s="128">
        <v>42677</v>
      </c>
      <c r="F24" s="128"/>
      <c r="G24" s="128"/>
      <c r="H24" s="42">
        <v>11463.75</v>
      </c>
      <c r="I24" s="157">
        <v>42724</v>
      </c>
      <c r="J24" s="97">
        <v>11463.75</v>
      </c>
      <c r="K24" s="157">
        <v>42808</v>
      </c>
      <c r="L24" s="97">
        <v>11463.75</v>
      </c>
      <c r="M24" s="157">
        <v>42836</v>
      </c>
      <c r="N24" s="393"/>
      <c r="O24" s="157"/>
      <c r="P24" s="73">
        <f t="shared" si="0"/>
        <v>45855</v>
      </c>
      <c r="Q24" s="30" t="s">
        <v>71</v>
      </c>
      <c r="R24" s="25" t="s">
        <v>501</v>
      </c>
    </row>
    <row r="25" spans="1:18" x14ac:dyDescent="0.2">
      <c r="A25" s="148">
        <v>19</v>
      </c>
      <c r="B25" s="25" t="s">
        <v>3</v>
      </c>
      <c r="C25" s="171" t="s">
        <v>178</v>
      </c>
      <c r="D25" s="42"/>
      <c r="E25" s="141"/>
      <c r="F25" s="141"/>
      <c r="G25" s="141"/>
      <c r="H25" s="42"/>
      <c r="I25" s="157"/>
      <c r="J25" s="97"/>
      <c r="K25" s="157"/>
      <c r="L25" s="97"/>
      <c r="M25" s="157"/>
      <c r="N25" s="393"/>
      <c r="O25" s="157"/>
      <c r="P25" s="73">
        <f t="shared" si="0"/>
        <v>0</v>
      </c>
      <c r="Q25" s="30" t="s">
        <v>71</v>
      </c>
      <c r="R25" s="25" t="s">
        <v>502</v>
      </c>
    </row>
    <row r="26" spans="1:18" x14ac:dyDescent="0.2">
      <c r="A26" s="148">
        <v>20</v>
      </c>
      <c r="B26" s="25" t="s">
        <v>29</v>
      </c>
      <c r="C26" s="171" t="s">
        <v>884</v>
      </c>
      <c r="D26" s="42">
        <v>11463.75</v>
      </c>
      <c r="E26" s="128">
        <v>42677</v>
      </c>
      <c r="F26" s="128"/>
      <c r="G26" s="128"/>
      <c r="H26" s="42">
        <v>11463.75</v>
      </c>
      <c r="I26" s="157">
        <v>42724</v>
      </c>
      <c r="J26" s="97">
        <v>11463.75</v>
      </c>
      <c r="K26" s="157">
        <v>42808</v>
      </c>
      <c r="L26" s="97">
        <v>11463.75</v>
      </c>
      <c r="M26" s="157">
        <v>42836</v>
      </c>
      <c r="N26" s="393">
        <v>655</v>
      </c>
      <c r="O26" s="157">
        <v>42836</v>
      </c>
      <c r="P26" s="73">
        <f t="shared" si="0"/>
        <v>46510</v>
      </c>
      <c r="Q26" s="30" t="s">
        <v>71</v>
      </c>
      <c r="R26" s="25" t="s">
        <v>503</v>
      </c>
    </row>
    <row r="27" spans="1:18" x14ac:dyDescent="0.2">
      <c r="A27" s="148">
        <v>21</v>
      </c>
      <c r="B27" s="25" t="s">
        <v>37</v>
      </c>
      <c r="C27" s="171" t="s">
        <v>174</v>
      </c>
      <c r="D27" s="42">
        <v>11463.75</v>
      </c>
      <c r="E27" s="128">
        <v>42689</v>
      </c>
      <c r="F27" s="128"/>
      <c r="G27" s="128"/>
      <c r="H27" s="42">
        <v>11463.75</v>
      </c>
      <c r="I27" s="157">
        <v>42724</v>
      </c>
      <c r="J27" s="97">
        <v>11463.75</v>
      </c>
      <c r="K27" s="157">
        <v>42808</v>
      </c>
      <c r="L27" s="97">
        <v>11463.75</v>
      </c>
      <c r="M27" s="157">
        <v>42836</v>
      </c>
      <c r="N27" s="393"/>
      <c r="O27" s="157"/>
      <c r="P27" s="73">
        <f t="shared" si="0"/>
        <v>45855</v>
      </c>
      <c r="Q27" s="30" t="s">
        <v>71</v>
      </c>
      <c r="R27" s="25" t="s">
        <v>504</v>
      </c>
    </row>
    <row r="28" spans="1:18" x14ac:dyDescent="0.2">
      <c r="A28" s="148">
        <v>22</v>
      </c>
      <c r="B28" s="25" t="s">
        <v>38</v>
      </c>
      <c r="C28" s="171" t="s">
        <v>179</v>
      </c>
      <c r="D28" s="42">
        <v>11463.75</v>
      </c>
      <c r="E28" s="128">
        <v>42677</v>
      </c>
      <c r="F28" s="128"/>
      <c r="G28" s="128"/>
      <c r="H28" s="42">
        <v>11463.75</v>
      </c>
      <c r="I28" s="157">
        <v>42724</v>
      </c>
      <c r="J28" s="97">
        <v>11463.75</v>
      </c>
      <c r="K28" s="157">
        <v>42808</v>
      </c>
      <c r="L28" s="97">
        <v>11463.75</v>
      </c>
      <c r="M28" s="157">
        <v>42836</v>
      </c>
      <c r="N28" s="393">
        <v>655</v>
      </c>
      <c r="O28" s="157">
        <v>42836</v>
      </c>
      <c r="P28" s="73">
        <f t="shared" si="0"/>
        <v>46510</v>
      </c>
      <c r="Q28" s="30" t="s">
        <v>71</v>
      </c>
      <c r="R28" s="25" t="s">
        <v>505</v>
      </c>
    </row>
    <row r="29" spans="1:18" x14ac:dyDescent="0.2">
      <c r="A29" s="148">
        <v>23</v>
      </c>
      <c r="B29" s="25" t="s">
        <v>81</v>
      </c>
      <c r="C29" s="171" t="s">
        <v>180</v>
      </c>
      <c r="D29" s="42">
        <v>11463.75</v>
      </c>
      <c r="E29" s="128">
        <v>42677</v>
      </c>
      <c r="F29" s="128"/>
      <c r="G29" s="128"/>
      <c r="H29" s="42">
        <v>11463.75</v>
      </c>
      <c r="I29" s="157">
        <v>42724</v>
      </c>
      <c r="J29" s="97">
        <v>11463.75</v>
      </c>
      <c r="K29" s="157">
        <v>42808</v>
      </c>
      <c r="L29" s="97">
        <v>11463.75</v>
      </c>
      <c r="M29" s="157">
        <v>42836</v>
      </c>
      <c r="N29" s="393"/>
      <c r="O29" s="157"/>
      <c r="P29" s="73">
        <f t="shared" si="0"/>
        <v>45855</v>
      </c>
      <c r="Q29" s="30" t="s">
        <v>71</v>
      </c>
      <c r="R29" s="25" t="s">
        <v>506</v>
      </c>
    </row>
    <row r="30" spans="1:18" x14ac:dyDescent="0.2">
      <c r="A30" s="148">
        <v>24</v>
      </c>
      <c r="B30" s="25" t="s">
        <v>4</v>
      </c>
      <c r="C30" s="171" t="s">
        <v>169</v>
      </c>
      <c r="D30" s="42">
        <v>11463.75</v>
      </c>
      <c r="E30" s="128">
        <v>42677</v>
      </c>
      <c r="F30" s="128"/>
      <c r="G30" s="128"/>
      <c r="H30" s="42">
        <v>11463.75</v>
      </c>
      <c r="I30" s="157">
        <v>42724</v>
      </c>
      <c r="J30" s="97">
        <v>11463.75</v>
      </c>
      <c r="K30" s="157">
        <v>42808</v>
      </c>
      <c r="L30" s="97">
        <v>11463.75</v>
      </c>
      <c r="M30" s="157">
        <v>42836</v>
      </c>
      <c r="N30" s="393">
        <v>655</v>
      </c>
      <c r="O30" s="157">
        <v>42836</v>
      </c>
      <c r="P30" s="73">
        <f t="shared" si="0"/>
        <v>46510</v>
      </c>
      <c r="Q30" s="30" t="s">
        <v>71</v>
      </c>
      <c r="R30" s="25" t="s">
        <v>507</v>
      </c>
    </row>
    <row r="31" spans="1:18" x14ac:dyDescent="0.2">
      <c r="A31" s="148">
        <v>25</v>
      </c>
      <c r="B31" s="25" t="s">
        <v>5</v>
      </c>
      <c r="C31" s="171" t="s">
        <v>181</v>
      </c>
      <c r="D31" s="42">
        <v>11463.75</v>
      </c>
      <c r="E31" s="128">
        <v>42689</v>
      </c>
      <c r="F31" s="128"/>
      <c r="G31" s="128"/>
      <c r="H31" s="42">
        <v>11463.75</v>
      </c>
      <c r="I31" s="157">
        <v>42724</v>
      </c>
      <c r="J31" s="97">
        <v>11463.75</v>
      </c>
      <c r="K31" s="157">
        <v>42808</v>
      </c>
      <c r="L31" s="97">
        <v>11463.75</v>
      </c>
      <c r="M31" s="157">
        <v>42836</v>
      </c>
      <c r="N31" s="393">
        <v>655</v>
      </c>
      <c r="O31" s="157">
        <v>42836</v>
      </c>
      <c r="P31" s="73">
        <f t="shared" si="0"/>
        <v>46510</v>
      </c>
      <c r="Q31" s="30" t="s">
        <v>71</v>
      </c>
      <c r="R31" s="25" t="s">
        <v>508</v>
      </c>
    </row>
    <row r="32" spans="1:18" x14ac:dyDescent="0.2">
      <c r="A32" s="148">
        <v>26</v>
      </c>
      <c r="B32" s="25" t="s">
        <v>118</v>
      </c>
      <c r="C32" s="171" t="s">
        <v>182</v>
      </c>
      <c r="D32" s="42">
        <v>11463.75</v>
      </c>
      <c r="E32" s="128">
        <v>42677</v>
      </c>
      <c r="F32" s="128"/>
      <c r="G32" s="128"/>
      <c r="H32" s="42">
        <v>11463.75</v>
      </c>
      <c r="I32" s="157">
        <v>42724</v>
      </c>
      <c r="J32" s="97">
        <v>11463.75</v>
      </c>
      <c r="K32" s="157">
        <v>42808</v>
      </c>
      <c r="L32" s="97">
        <v>11463.75</v>
      </c>
      <c r="M32" s="157">
        <v>42836</v>
      </c>
      <c r="N32" s="393"/>
      <c r="O32" s="157"/>
      <c r="P32" s="73">
        <f t="shared" si="0"/>
        <v>45855</v>
      </c>
      <c r="Q32" s="85" t="s">
        <v>70</v>
      </c>
      <c r="R32">
        <v>536481</v>
      </c>
    </row>
    <row r="33" spans="1:18" x14ac:dyDescent="0.2">
      <c r="A33" s="148">
        <v>27</v>
      </c>
      <c r="B33" s="25" t="s">
        <v>6</v>
      </c>
      <c r="C33" s="171" t="s">
        <v>174</v>
      </c>
      <c r="D33" s="42">
        <v>11463.75</v>
      </c>
      <c r="E33" s="128">
        <v>42689</v>
      </c>
      <c r="F33" s="128"/>
      <c r="G33" s="128"/>
      <c r="H33" s="42">
        <v>11463.75</v>
      </c>
      <c r="I33" s="157">
        <v>42724</v>
      </c>
      <c r="J33" s="97">
        <v>11463.75</v>
      </c>
      <c r="K33" s="157">
        <v>42808</v>
      </c>
      <c r="L33" s="97">
        <v>11463.75</v>
      </c>
      <c r="M33" s="157">
        <v>42836</v>
      </c>
      <c r="N33" s="393"/>
      <c r="O33" s="157"/>
      <c r="P33" s="73">
        <f t="shared" si="0"/>
        <v>45855</v>
      </c>
      <c r="Q33" s="30" t="s">
        <v>71</v>
      </c>
      <c r="R33" t="s">
        <v>509</v>
      </c>
    </row>
    <row r="34" spans="1:18" x14ac:dyDescent="0.2">
      <c r="A34" s="148">
        <v>28</v>
      </c>
      <c r="B34" s="25" t="s">
        <v>39</v>
      </c>
      <c r="C34" s="171" t="s">
        <v>183</v>
      </c>
      <c r="D34" s="42">
        <v>11463.75</v>
      </c>
      <c r="E34" s="128">
        <v>42677</v>
      </c>
      <c r="F34" s="128"/>
      <c r="G34" s="128"/>
      <c r="H34" s="42">
        <v>11463.75</v>
      </c>
      <c r="I34" s="157">
        <v>42724</v>
      </c>
      <c r="J34" s="97">
        <v>11463.75</v>
      </c>
      <c r="K34" s="157">
        <v>42808</v>
      </c>
      <c r="L34" s="97">
        <v>11463.75</v>
      </c>
      <c r="M34" s="157">
        <v>42836</v>
      </c>
      <c r="N34" s="393">
        <v>655</v>
      </c>
      <c r="O34" s="157">
        <v>42836</v>
      </c>
      <c r="P34" s="73">
        <f t="shared" si="0"/>
        <v>46510</v>
      </c>
      <c r="Q34" s="30" t="s">
        <v>71</v>
      </c>
      <c r="R34" t="s">
        <v>510</v>
      </c>
    </row>
    <row r="35" spans="1:18" x14ac:dyDescent="0.2">
      <c r="A35" s="148">
        <v>29</v>
      </c>
      <c r="B35" s="25" t="s">
        <v>288</v>
      </c>
      <c r="C35" s="171" t="s">
        <v>184</v>
      </c>
      <c r="D35" s="42">
        <v>11463.75</v>
      </c>
      <c r="E35" s="128">
        <v>42696</v>
      </c>
      <c r="F35" s="128"/>
      <c r="G35" s="128"/>
      <c r="H35" s="42">
        <v>11463.75</v>
      </c>
      <c r="I35" s="157">
        <v>42724</v>
      </c>
      <c r="J35" s="97">
        <v>11463.75</v>
      </c>
      <c r="K35" s="157">
        <v>42808</v>
      </c>
      <c r="L35" s="97">
        <v>11463.75</v>
      </c>
      <c r="M35" s="157">
        <v>42836</v>
      </c>
      <c r="N35" s="393">
        <v>655</v>
      </c>
      <c r="O35" s="157">
        <v>42836</v>
      </c>
      <c r="P35" s="73">
        <f t="shared" si="0"/>
        <v>46510</v>
      </c>
      <c r="Q35" s="30" t="s">
        <v>71</v>
      </c>
      <c r="R35" t="s">
        <v>511</v>
      </c>
    </row>
    <row r="36" spans="1:18" x14ac:dyDescent="0.2">
      <c r="A36" s="148">
        <v>30</v>
      </c>
      <c r="B36" s="25" t="s">
        <v>121</v>
      </c>
      <c r="C36" s="171" t="s">
        <v>185</v>
      </c>
      <c r="D36" s="42">
        <v>11463.75</v>
      </c>
      <c r="E36" s="128">
        <v>42689</v>
      </c>
      <c r="F36" s="128"/>
      <c r="G36" s="128"/>
      <c r="H36" s="42">
        <v>11463.75</v>
      </c>
      <c r="I36" s="157">
        <v>42724</v>
      </c>
      <c r="J36" s="97">
        <v>11463.75</v>
      </c>
      <c r="K36" s="157">
        <v>42808</v>
      </c>
      <c r="L36" s="97">
        <v>11463.75</v>
      </c>
      <c r="M36" s="157">
        <v>42836</v>
      </c>
      <c r="N36" s="393"/>
      <c r="O36" s="157"/>
      <c r="P36" s="73">
        <f t="shared" si="0"/>
        <v>45855</v>
      </c>
      <c r="Q36" s="85" t="s">
        <v>70</v>
      </c>
      <c r="R36">
        <v>536481</v>
      </c>
    </row>
    <row r="37" spans="1:18" x14ac:dyDescent="0.2">
      <c r="A37" s="148">
        <v>31</v>
      </c>
      <c r="B37" s="25" t="s">
        <v>1011</v>
      </c>
      <c r="C37" s="171" t="s">
        <v>251</v>
      </c>
      <c r="D37" s="42">
        <v>11463.75</v>
      </c>
      <c r="E37" s="128">
        <v>42677</v>
      </c>
      <c r="F37" s="128"/>
      <c r="G37" s="128"/>
      <c r="H37" s="42">
        <v>11463.75</v>
      </c>
      <c r="I37" s="157">
        <v>42724</v>
      </c>
      <c r="J37" s="97">
        <v>11463.75</v>
      </c>
      <c r="K37" s="157">
        <v>42808</v>
      </c>
      <c r="L37" s="97">
        <v>11463.75</v>
      </c>
      <c r="M37" s="157">
        <v>42836</v>
      </c>
      <c r="N37" s="393"/>
      <c r="O37" s="157"/>
      <c r="P37" s="73">
        <f t="shared" si="0"/>
        <v>45855</v>
      </c>
      <c r="Q37" s="30" t="s">
        <v>71</v>
      </c>
      <c r="R37" t="s">
        <v>512</v>
      </c>
    </row>
    <row r="38" spans="1:18" x14ac:dyDescent="0.2">
      <c r="A38" s="148">
        <v>32</v>
      </c>
      <c r="B38" s="25" t="s">
        <v>127</v>
      </c>
      <c r="C38" s="171" t="s">
        <v>898</v>
      </c>
      <c r="D38" s="42">
        <v>11463.75</v>
      </c>
      <c r="E38" s="128">
        <v>42689</v>
      </c>
      <c r="F38" s="128"/>
      <c r="G38" s="128"/>
      <c r="H38" s="42">
        <v>11463.75</v>
      </c>
      <c r="I38" s="157">
        <v>42724</v>
      </c>
      <c r="J38" s="97">
        <v>11463.75</v>
      </c>
      <c r="K38" s="157">
        <v>42808</v>
      </c>
      <c r="L38" s="97">
        <v>11463.75</v>
      </c>
      <c r="M38" s="157">
        <v>42836</v>
      </c>
      <c r="N38" s="393">
        <v>655</v>
      </c>
      <c r="O38" s="157">
        <v>42836</v>
      </c>
      <c r="P38" s="73">
        <f t="shared" si="0"/>
        <v>46510</v>
      </c>
      <c r="Q38" s="30" t="s">
        <v>71</v>
      </c>
      <c r="R38" t="s">
        <v>513</v>
      </c>
    </row>
    <row r="39" spans="1:18" x14ac:dyDescent="0.2">
      <c r="A39" s="148">
        <v>33</v>
      </c>
      <c r="B39" s="25" t="s">
        <v>8</v>
      </c>
      <c r="C39" s="171" t="s">
        <v>187</v>
      </c>
      <c r="D39" s="42">
        <v>11463.75</v>
      </c>
      <c r="E39" s="128">
        <v>42677</v>
      </c>
      <c r="F39" s="128"/>
      <c r="G39" s="128"/>
      <c r="H39" s="42">
        <v>11463.75</v>
      </c>
      <c r="I39" s="157">
        <v>42724</v>
      </c>
      <c r="J39" s="97">
        <v>11463.75</v>
      </c>
      <c r="K39" s="157">
        <v>42808</v>
      </c>
      <c r="L39" s="97">
        <v>11463.75</v>
      </c>
      <c r="M39" s="157">
        <v>42836</v>
      </c>
      <c r="N39" s="393">
        <v>655</v>
      </c>
      <c r="O39" s="157">
        <v>42836</v>
      </c>
      <c r="P39" s="73">
        <f t="shared" si="0"/>
        <v>46510</v>
      </c>
      <c r="Q39" s="30" t="s">
        <v>71</v>
      </c>
      <c r="R39" t="s">
        <v>514</v>
      </c>
    </row>
    <row r="40" spans="1:18" x14ac:dyDescent="0.2">
      <c r="A40" s="148">
        <v>34</v>
      </c>
      <c r="B40" s="25" t="s">
        <v>95</v>
      </c>
      <c r="C40" s="171" t="s">
        <v>248</v>
      </c>
      <c r="D40" s="42">
        <v>11463.75</v>
      </c>
      <c r="E40" s="128">
        <v>42677</v>
      </c>
      <c r="F40" s="128"/>
      <c r="G40" s="128"/>
      <c r="H40" s="42">
        <v>11463.75</v>
      </c>
      <c r="I40" s="157">
        <v>42724</v>
      </c>
      <c r="J40" s="97">
        <v>11463.75</v>
      </c>
      <c r="K40" s="157">
        <v>42808</v>
      </c>
      <c r="L40" s="97">
        <v>11463.75</v>
      </c>
      <c r="M40" s="157">
        <v>42836</v>
      </c>
      <c r="N40" s="393"/>
      <c r="O40" s="157"/>
      <c r="P40" s="73">
        <f t="shared" si="0"/>
        <v>45855</v>
      </c>
      <c r="Q40" s="30" t="s">
        <v>71</v>
      </c>
      <c r="R40" t="s">
        <v>515</v>
      </c>
    </row>
    <row r="41" spans="1:18" x14ac:dyDescent="0.2">
      <c r="A41" s="148">
        <v>35</v>
      </c>
      <c r="B41" s="25" t="s">
        <v>298</v>
      </c>
      <c r="C41" s="171" t="s">
        <v>299</v>
      </c>
      <c r="D41" s="42">
        <v>11463.75</v>
      </c>
      <c r="E41" s="141">
        <v>42689</v>
      </c>
      <c r="F41" s="240">
        <v>50000</v>
      </c>
      <c r="G41" s="157">
        <v>42703</v>
      </c>
      <c r="H41" s="42">
        <v>11463.75</v>
      </c>
      <c r="I41" s="157">
        <v>42724</v>
      </c>
      <c r="J41" s="97">
        <v>11463.75</v>
      </c>
      <c r="K41" s="157">
        <v>42808</v>
      </c>
      <c r="L41" s="97">
        <v>11463.75</v>
      </c>
      <c r="M41" s="157">
        <v>42836</v>
      </c>
      <c r="N41" s="393">
        <v>655</v>
      </c>
      <c r="O41" s="157">
        <v>42836</v>
      </c>
      <c r="P41" s="73">
        <f t="shared" si="0"/>
        <v>96510</v>
      </c>
      <c r="Q41" s="30" t="s">
        <v>71</v>
      </c>
      <c r="R41" t="s">
        <v>516</v>
      </c>
    </row>
    <row r="42" spans="1:18" x14ac:dyDescent="0.2">
      <c r="A42" s="148">
        <v>36</v>
      </c>
      <c r="B42" s="25" t="s">
        <v>10</v>
      </c>
      <c r="C42" s="171" t="s">
        <v>188</v>
      </c>
      <c r="D42" s="42">
        <v>11463.75</v>
      </c>
      <c r="E42" s="128">
        <v>42677</v>
      </c>
      <c r="F42" s="128"/>
      <c r="G42" s="128"/>
      <c r="H42" s="42">
        <v>11463.75</v>
      </c>
      <c r="I42" s="157">
        <v>42724</v>
      </c>
      <c r="J42" s="97">
        <v>11463.75</v>
      </c>
      <c r="K42" s="157">
        <v>42808</v>
      </c>
      <c r="L42" s="97">
        <v>11463.75</v>
      </c>
      <c r="M42" s="157">
        <v>42836</v>
      </c>
      <c r="N42" s="393"/>
      <c r="O42" s="157"/>
      <c r="P42" s="73">
        <f t="shared" si="0"/>
        <v>45855</v>
      </c>
      <c r="Q42" s="30" t="s">
        <v>71</v>
      </c>
      <c r="R42" t="s">
        <v>517</v>
      </c>
    </row>
    <row r="43" spans="1:18" s="25" customFormat="1" x14ac:dyDescent="0.2">
      <c r="A43" s="148">
        <v>37</v>
      </c>
      <c r="B43" s="25" t="s">
        <v>120</v>
      </c>
      <c r="C43" s="171" t="s">
        <v>189</v>
      </c>
      <c r="D43" s="42">
        <v>11463.75</v>
      </c>
      <c r="E43" s="128">
        <v>42677</v>
      </c>
      <c r="F43" s="350">
        <v>100000</v>
      </c>
      <c r="G43" s="128">
        <v>42710</v>
      </c>
      <c r="H43" s="42">
        <v>11463.75</v>
      </c>
      <c r="I43" s="157">
        <v>42724</v>
      </c>
      <c r="J43" s="97">
        <v>11463.75</v>
      </c>
      <c r="K43" s="157">
        <v>42808</v>
      </c>
      <c r="L43" s="97">
        <v>11463.75</v>
      </c>
      <c r="M43" s="157">
        <v>42836</v>
      </c>
      <c r="N43" s="393"/>
      <c r="O43" s="157"/>
      <c r="P43" s="73">
        <f t="shared" si="0"/>
        <v>145855</v>
      </c>
      <c r="Q43" s="85" t="s">
        <v>70</v>
      </c>
      <c r="R43" s="25">
        <v>536481</v>
      </c>
    </row>
    <row r="44" spans="1:18" x14ac:dyDescent="0.2">
      <c r="A44" s="148">
        <v>38</v>
      </c>
      <c r="B44" s="70" t="s">
        <v>146</v>
      </c>
      <c r="C44" s="171" t="s">
        <v>174</v>
      </c>
      <c r="D44" s="42">
        <v>11463.75</v>
      </c>
      <c r="E44" s="128">
        <v>42689</v>
      </c>
      <c r="F44" s="128"/>
      <c r="G44" s="128"/>
      <c r="H44" s="42">
        <v>11463.75</v>
      </c>
      <c r="I44" s="157">
        <v>42724</v>
      </c>
      <c r="J44" s="97">
        <v>11463.75</v>
      </c>
      <c r="K44" s="157">
        <v>42808</v>
      </c>
      <c r="L44" s="97">
        <v>11463.75</v>
      </c>
      <c r="M44" s="157">
        <v>42836</v>
      </c>
      <c r="N44" s="393"/>
      <c r="O44" s="157"/>
      <c r="P44" s="73">
        <f t="shared" si="0"/>
        <v>45855</v>
      </c>
      <c r="Q44" s="30" t="s">
        <v>71</v>
      </c>
      <c r="R44" s="25" t="s">
        <v>518</v>
      </c>
    </row>
    <row r="45" spans="1:18" x14ac:dyDescent="0.2">
      <c r="A45" s="148">
        <v>39</v>
      </c>
      <c r="B45" s="25" t="s">
        <v>147</v>
      </c>
      <c r="C45" s="171" t="s">
        <v>168</v>
      </c>
      <c r="D45" s="42">
        <v>11463.75</v>
      </c>
      <c r="E45" s="128">
        <v>42677</v>
      </c>
      <c r="F45" s="128"/>
      <c r="G45" s="128"/>
      <c r="H45" s="42">
        <v>11463.75</v>
      </c>
      <c r="I45" s="157">
        <v>42724</v>
      </c>
      <c r="J45" s="97">
        <v>11463.75</v>
      </c>
      <c r="K45" s="157">
        <v>42808</v>
      </c>
      <c r="L45" s="97">
        <v>11463.75</v>
      </c>
      <c r="M45" s="157">
        <v>42836</v>
      </c>
      <c r="N45" s="393">
        <v>655</v>
      </c>
      <c r="O45" s="157">
        <v>42836</v>
      </c>
      <c r="P45" s="73">
        <f t="shared" si="0"/>
        <v>46510</v>
      </c>
      <c r="Q45" s="30" t="s">
        <v>71</v>
      </c>
      <c r="R45" s="25" t="s">
        <v>519</v>
      </c>
    </row>
    <row r="46" spans="1:18" x14ac:dyDescent="0.2">
      <c r="A46" s="148">
        <v>40</v>
      </c>
      <c r="B46" s="25" t="s">
        <v>60</v>
      </c>
      <c r="C46" s="171" t="s">
        <v>190</v>
      </c>
      <c r="D46" s="42">
        <v>11463.75</v>
      </c>
      <c r="E46" s="141">
        <v>42677</v>
      </c>
      <c r="F46" s="141"/>
      <c r="G46" s="141"/>
      <c r="H46" s="42">
        <v>11463.75</v>
      </c>
      <c r="I46" s="157">
        <v>42724</v>
      </c>
      <c r="J46" s="97">
        <v>11463.75</v>
      </c>
      <c r="K46" s="157">
        <v>42808</v>
      </c>
      <c r="L46" s="97">
        <v>11463.75</v>
      </c>
      <c r="M46" s="157">
        <v>42836</v>
      </c>
      <c r="N46" s="393"/>
      <c r="O46" s="157"/>
      <c r="P46" s="73">
        <f t="shared" si="0"/>
        <v>45855</v>
      </c>
      <c r="Q46" s="30" t="s">
        <v>71</v>
      </c>
      <c r="R46" s="25" t="s">
        <v>520</v>
      </c>
    </row>
    <row r="47" spans="1:18" x14ac:dyDescent="0.2">
      <c r="A47" s="148">
        <v>41</v>
      </c>
      <c r="B47" s="25" t="s">
        <v>96</v>
      </c>
      <c r="C47" s="171" t="s">
        <v>191</v>
      </c>
      <c r="D47" s="42">
        <v>11463.75</v>
      </c>
      <c r="E47" s="128">
        <v>42677</v>
      </c>
      <c r="F47" s="128"/>
      <c r="G47" s="128"/>
      <c r="H47" s="42">
        <v>11463.75</v>
      </c>
      <c r="I47" s="157">
        <v>42724</v>
      </c>
      <c r="J47" s="97">
        <v>11463.75</v>
      </c>
      <c r="K47" s="157">
        <v>42808</v>
      </c>
      <c r="L47" s="97">
        <v>11463.75</v>
      </c>
      <c r="M47" s="157">
        <v>42836</v>
      </c>
      <c r="N47" s="393">
        <v>655</v>
      </c>
      <c r="O47" s="157">
        <v>42836</v>
      </c>
      <c r="P47" s="73">
        <f t="shared" si="0"/>
        <v>46510</v>
      </c>
      <c r="Q47" s="30" t="s">
        <v>71</v>
      </c>
      <c r="R47" s="25" t="s">
        <v>521</v>
      </c>
    </row>
    <row r="48" spans="1:18" x14ac:dyDescent="0.2">
      <c r="A48" s="148">
        <v>42</v>
      </c>
      <c r="B48" s="25" t="s">
        <v>40</v>
      </c>
      <c r="C48" s="171" t="s">
        <v>1012</v>
      </c>
      <c r="D48" s="42">
        <v>11463.75</v>
      </c>
      <c r="E48" s="128">
        <v>42677</v>
      </c>
      <c r="F48" s="128"/>
      <c r="G48" s="128"/>
      <c r="H48" s="42">
        <v>11463.75</v>
      </c>
      <c r="I48" s="157">
        <v>42724</v>
      </c>
      <c r="J48" s="97">
        <v>11463.75</v>
      </c>
      <c r="K48" s="157">
        <v>42808</v>
      </c>
      <c r="L48" s="97">
        <v>11463.75</v>
      </c>
      <c r="M48" s="157">
        <v>42836</v>
      </c>
      <c r="N48" s="393"/>
      <c r="O48" s="157"/>
      <c r="P48" s="73">
        <f t="shared" si="0"/>
        <v>45855</v>
      </c>
      <c r="Q48" s="30" t="s">
        <v>71</v>
      </c>
      <c r="R48" s="25" t="s">
        <v>522</v>
      </c>
    </row>
    <row r="49" spans="1:18" x14ac:dyDescent="0.2">
      <c r="A49" s="148">
        <v>43</v>
      </c>
      <c r="B49" s="25" t="s">
        <v>1045</v>
      </c>
      <c r="C49" s="171" t="s">
        <v>193</v>
      </c>
      <c r="D49" s="42">
        <v>11463.75</v>
      </c>
      <c r="E49" s="128">
        <v>42759</v>
      </c>
      <c r="F49" s="128"/>
      <c r="G49" s="128"/>
      <c r="H49" s="42">
        <v>11463.75</v>
      </c>
      <c r="I49" s="157">
        <v>42724</v>
      </c>
      <c r="J49" s="97">
        <v>11463.75</v>
      </c>
      <c r="K49" s="157">
        <v>42808</v>
      </c>
      <c r="L49" s="97">
        <v>11463.75</v>
      </c>
      <c r="M49" s="157">
        <v>42836</v>
      </c>
      <c r="N49" s="393"/>
      <c r="O49" s="157"/>
      <c r="P49" s="73">
        <f t="shared" si="0"/>
        <v>45855</v>
      </c>
      <c r="Q49" s="30" t="s">
        <v>71</v>
      </c>
      <c r="R49" s="25" t="s">
        <v>523</v>
      </c>
    </row>
    <row r="50" spans="1:18" x14ac:dyDescent="0.2">
      <c r="A50" s="148">
        <v>44</v>
      </c>
      <c r="B50" s="25" t="s">
        <v>1044</v>
      </c>
      <c r="C50" s="171" t="s">
        <v>193</v>
      </c>
      <c r="D50" s="42">
        <v>11463.75</v>
      </c>
      <c r="E50" s="128">
        <v>42759</v>
      </c>
      <c r="F50" s="128"/>
      <c r="G50" s="128"/>
      <c r="H50" s="42">
        <v>11463.75</v>
      </c>
      <c r="I50" s="157">
        <v>42724</v>
      </c>
      <c r="J50" s="97">
        <v>11463.75</v>
      </c>
      <c r="K50" s="157">
        <v>42808</v>
      </c>
      <c r="L50" s="97">
        <v>11463.75</v>
      </c>
      <c r="M50" s="157">
        <v>42836</v>
      </c>
      <c r="N50" s="393"/>
      <c r="O50" s="157"/>
      <c r="P50" s="73">
        <f t="shared" si="0"/>
        <v>45855</v>
      </c>
      <c r="Q50" s="30" t="s">
        <v>71</v>
      </c>
      <c r="R50" s="25" t="s">
        <v>524</v>
      </c>
    </row>
    <row r="51" spans="1:18" s="25" customFormat="1" x14ac:dyDescent="0.2">
      <c r="A51" s="148">
        <v>45</v>
      </c>
      <c r="B51" s="165" t="s">
        <v>319</v>
      </c>
      <c r="C51" s="171" t="s">
        <v>194</v>
      </c>
      <c r="D51" s="42">
        <v>11463.75</v>
      </c>
      <c r="E51" s="141">
        <v>42677</v>
      </c>
      <c r="F51" s="141"/>
      <c r="G51" s="141"/>
      <c r="H51" s="42">
        <v>11463.75</v>
      </c>
      <c r="I51" s="157">
        <v>42724</v>
      </c>
      <c r="J51" s="97">
        <v>11463.75</v>
      </c>
      <c r="K51" s="157">
        <v>42808</v>
      </c>
      <c r="L51" s="97">
        <v>11463.75</v>
      </c>
      <c r="M51" s="157">
        <v>42836</v>
      </c>
      <c r="N51" s="393">
        <v>655</v>
      </c>
      <c r="O51" s="157">
        <v>42836</v>
      </c>
      <c r="P51" s="73">
        <f t="shared" si="0"/>
        <v>46510</v>
      </c>
      <c r="Q51" s="31" t="s">
        <v>71</v>
      </c>
      <c r="R51" s="25" t="s">
        <v>525</v>
      </c>
    </row>
    <row r="52" spans="1:18" x14ac:dyDescent="0.2">
      <c r="A52" s="148">
        <v>46</v>
      </c>
      <c r="B52" s="25" t="s">
        <v>135</v>
      </c>
      <c r="C52" s="171" t="s">
        <v>195</v>
      </c>
      <c r="D52" s="42">
        <v>11463.75</v>
      </c>
      <c r="E52" s="128">
        <v>42677</v>
      </c>
      <c r="F52" s="128"/>
      <c r="G52" s="128"/>
      <c r="H52" s="42">
        <v>11463.75</v>
      </c>
      <c r="I52" s="157">
        <v>42724</v>
      </c>
      <c r="J52" s="97">
        <v>11463.75</v>
      </c>
      <c r="K52" s="157">
        <v>42808</v>
      </c>
      <c r="L52" s="97">
        <v>11463.75</v>
      </c>
      <c r="M52" s="157">
        <v>42836</v>
      </c>
      <c r="N52" s="393"/>
      <c r="O52" s="157"/>
      <c r="P52" s="73">
        <f t="shared" si="0"/>
        <v>45855</v>
      </c>
      <c r="Q52" s="30" t="s">
        <v>71</v>
      </c>
      <c r="R52" s="25" t="s">
        <v>526</v>
      </c>
    </row>
    <row r="53" spans="1:18" x14ac:dyDescent="0.2">
      <c r="A53" s="148">
        <v>47</v>
      </c>
      <c r="B53" s="25" t="s">
        <v>82</v>
      </c>
      <c r="C53" s="171" t="s">
        <v>196</v>
      </c>
      <c r="D53" s="42">
        <v>11463.75</v>
      </c>
      <c r="E53" s="128">
        <v>42677</v>
      </c>
      <c r="F53" s="128"/>
      <c r="G53" s="128"/>
      <c r="H53" s="42">
        <v>11463.75</v>
      </c>
      <c r="I53" s="157">
        <v>42724</v>
      </c>
      <c r="J53" s="97">
        <v>11463.75</v>
      </c>
      <c r="K53" s="157">
        <v>42808</v>
      </c>
      <c r="L53" s="97">
        <v>11463.75</v>
      </c>
      <c r="M53" s="157">
        <v>42836</v>
      </c>
      <c r="N53" s="393">
        <v>655</v>
      </c>
      <c r="O53" s="157">
        <v>42836</v>
      </c>
      <c r="P53" s="73">
        <f t="shared" si="0"/>
        <v>46510</v>
      </c>
      <c r="Q53" s="30" t="s">
        <v>71</v>
      </c>
      <c r="R53" s="25" t="s">
        <v>527</v>
      </c>
    </row>
    <row r="54" spans="1:18" x14ac:dyDescent="0.2">
      <c r="A54" s="148">
        <v>48</v>
      </c>
      <c r="B54" s="25" t="s">
        <v>41</v>
      </c>
      <c r="C54" s="171" t="s">
        <v>295</v>
      </c>
      <c r="D54" s="42">
        <v>11463.75</v>
      </c>
      <c r="E54" s="128">
        <v>42677</v>
      </c>
      <c r="F54" s="128"/>
      <c r="G54" s="128"/>
      <c r="H54" s="42">
        <v>11463.75</v>
      </c>
      <c r="I54" s="157">
        <v>42724</v>
      </c>
      <c r="J54" s="97">
        <v>11463.75</v>
      </c>
      <c r="K54" s="157">
        <v>42808</v>
      </c>
      <c r="L54" s="97">
        <v>11463.75</v>
      </c>
      <c r="M54" s="157">
        <v>42836</v>
      </c>
      <c r="N54" s="393">
        <v>655</v>
      </c>
      <c r="O54" s="157">
        <v>42836</v>
      </c>
      <c r="P54" s="73">
        <f t="shared" si="0"/>
        <v>46510</v>
      </c>
      <c r="Q54" s="30" t="s">
        <v>71</v>
      </c>
      <c r="R54" s="25" t="s">
        <v>528</v>
      </c>
    </row>
    <row r="55" spans="1:18" x14ac:dyDescent="0.2">
      <c r="A55" s="148">
        <v>49</v>
      </c>
      <c r="B55" s="70" t="s">
        <v>91</v>
      </c>
      <c r="C55" s="171" t="s">
        <v>168</v>
      </c>
      <c r="D55" s="42">
        <v>11463.75</v>
      </c>
      <c r="E55" s="128">
        <v>42677</v>
      </c>
      <c r="F55" s="128"/>
      <c r="G55" s="128"/>
      <c r="H55" s="42">
        <v>11463.75</v>
      </c>
      <c r="I55" s="157">
        <v>42724</v>
      </c>
      <c r="J55" s="97">
        <v>11463.75</v>
      </c>
      <c r="K55" s="157">
        <v>42808</v>
      </c>
      <c r="L55" s="97">
        <v>11463.75</v>
      </c>
      <c r="M55" s="157">
        <v>42836</v>
      </c>
      <c r="N55" s="393">
        <v>655</v>
      </c>
      <c r="O55" s="157">
        <v>42836</v>
      </c>
      <c r="P55" s="73">
        <f t="shared" si="0"/>
        <v>46510</v>
      </c>
      <c r="Q55" s="30" t="s">
        <v>71</v>
      </c>
      <c r="R55" s="25" t="s">
        <v>529</v>
      </c>
    </row>
    <row r="56" spans="1:18" s="25" customFormat="1" x14ac:dyDescent="0.2">
      <c r="A56" s="148">
        <v>50</v>
      </c>
      <c r="B56" s="41" t="s">
        <v>320</v>
      </c>
      <c r="C56" s="171" t="s">
        <v>294</v>
      </c>
      <c r="D56" s="42">
        <v>11463.75</v>
      </c>
      <c r="E56" s="128">
        <v>42677</v>
      </c>
      <c r="F56" s="128"/>
      <c r="G56" s="128"/>
      <c r="H56" s="42">
        <v>11463.75</v>
      </c>
      <c r="I56" s="157">
        <v>42724</v>
      </c>
      <c r="J56" s="237">
        <v>11463.75</v>
      </c>
      <c r="K56" s="157">
        <v>42808</v>
      </c>
      <c r="L56" s="97">
        <v>11463.75</v>
      </c>
      <c r="M56" s="157">
        <v>42836</v>
      </c>
      <c r="N56" s="393">
        <v>655</v>
      </c>
      <c r="O56" s="157">
        <v>42836</v>
      </c>
      <c r="P56" s="73">
        <f t="shared" si="0"/>
        <v>46510</v>
      </c>
      <c r="Q56" s="30" t="s">
        <v>71</v>
      </c>
      <c r="R56" s="25" t="s">
        <v>530</v>
      </c>
    </row>
    <row r="57" spans="1:18" x14ac:dyDescent="0.2">
      <c r="A57" s="148">
        <v>51</v>
      </c>
      <c r="B57" s="70" t="s">
        <v>342</v>
      </c>
      <c r="C57" s="172" t="s">
        <v>341</v>
      </c>
      <c r="D57" s="42">
        <v>11463.75</v>
      </c>
      <c r="E57" s="128">
        <v>42677</v>
      </c>
      <c r="F57" s="128"/>
      <c r="G57" s="128"/>
      <c r="H57" s="42">
        <v>11463.75</v>
      </c>
      <c r="I57" s="157">
        <v>42724</v>
      </c>
      <c r="J57" s="97">
        <v>11463.75</v>
      </c>
      <c r="K57" s="157">
        <v>42808</v>
      </c>
      <c r="L57" s="97">
        <v>11463.75</v>
      </c>
      <c r="M57" s="157">
        <v>42836</v>
      </c>
      <c r="N57" s="393">
        <v>655</v>
      </c>
      <c r="O57" s="157">
        <v>42836</v>
      </c>
      <c r="P57" s="73">
        <f t="shared" si="0"/>
        <v>46510</v>
      </c>
      <c r="Q57" s="30" t="s">
        <v>71</v>
      </c>
      <c r="R57" s="25" t="s">
        <v>531</v>
      </c>
    </row>
    <row r="58" spans="1:18" x14ac:dyDescent="0.2">
      <c r="A58" s="148">
        <v>52</v>
      </c>
      <c r="B58" s="25" t="s">
        <v>336</v>
      </c>
      <c r="C58" s="171" t="s">
        <v>1039</v>
      </c>
      <c r="D58" s="42">
        <v>11463.75</v>
      </c>
      <c r="E58" s="128">
        <v>42677</v>
      </c>
      <c r="F58" s="128"/>
      <c r="G58" s="128"/>
      <c r="H58" s="42">
        <v>11463.75</v>
      </c>
      <c r="I58" s="157">
        <v>42724</v>
      </c>
      <c r="J58" s="97">
        <v>11463.75</v>
      </c>
      <c r="K58" s="157">
        <v>42808</v>
      </c>
      <c r="L58" s="97">
        <v>11463.75</v>
      </c>
      <c r="M58" s="157">
        <v>42836</v>
      </c>
      <c r="N58" s="393">
        <v>655</v>
      </c>
      <c r="O58" s="157">
        <v>42836</v>
      </c>
      <c r="P58" s="73">
        <f t="shared" si="0"/>
        <v>46510</v>
      </c>
      <c r="Q58" s="30" t="s">
        <v>71</v>
      </c>
      <c r="R58" s="25" t="s">
        <v>532</v>
      </c>
    </row>
    <row r="59" spans="1:18" x14ac:dyDescent="0.2">
      <c r="A59" s="148">
        <v>53</v>
      </c>
      <c r="B59" s="165" t="s">
        <v>325</v>
      </c>
      <c r="C59" s="171" t="s">
        <v>261</v>
      </c>
      <c r="D59" s="42">
        <v>11463.75</v>
      </c>
      <c r="E59" s="128">
        <v>42677</v>
      </c>
      <c r="F59" s="128"/>
      <c r="G59" s="128"/>
      <c r="H59" s="42">
        <v>11463.75</v>
      </c>
      <c r="I59" s="157">
        <v>42724</v>
      </c>
      <c r="J59" s="97">
        <v>11463.75</v>
      </c>
      <c r="K59" s="157">
        <v>42808</v>
      </c>
      <c r="L59" s="97">
        <v>11463.75</v>
      </c>
      <c r="M59" s="157">
        <v>42836</v>
      </c>
      <c r="N59" s="393">
        <v>655</v>
      </c>
      <c r="O59" s="157">
        <v>42836</v>
      </c>
      <c r="P59" s="73">
        <f t="shared" si="0"/>
        <v>46510</v>
      </c>
      <c r="Q59" s="30" t="s">
        <v>71</v>
      </c>
      <c r="R59" s="25" t="s">
        <v>533</v>
      </c>
    </row>
    <row r="60" spans="1:18" x14ac:dyDescent="0.2">
      <c r="A60" s="148">
        <v>54</v>
      </c>
      <c r="B60" s="25" t="s">
        <v>11</v>
      </c>
      <c r="C60" s="171" t="s">
        <v>198</v>
      </c>
      <c r="D60" s="42">
        <v>11463.75</v>
      </c>
      <c r="E60" s="128">
        <v>42677</v>
      </c>
      <c r="F60" s="128"/>
      <c r="G60" s="128"/>
      <c r="H60" s="42">
        <v>11463.75</v>
      </c>
      <c r="I60" s="157">
        <v>42724</v>
      </c>
      <c r="J60" s="97">
        <v>11463.75</v>
      </c>
      <c r="K60" s="157">
        <v>42808</v>
      </c>
      <c r="L60" s="97">
        <v>11463.75</v>
      </c>
      <c r="M60" s="157">
        <v>42836</v>
      </c>
      <c r="N60" s="393">
        <v>655</v>
      </c>
      <c r="O60" s="157">
        <v>42836</v>
      </c>
      <c r="P60" s="73">
        <f t="shared" si="0"/>
        <v>46510</v>
      </c>
      <c r="Q60" s="30" t="s">
        <v>71</v>
      </c>
      <c r="R60" s="25" t="s">
        <v>534</v>
      </c>
    </row>
    <row r="61" spans="1:18" x14ac:dyDescent="0.2">
      <c r="A61" s="148">
        <v>55</v>
      </c>
      <c r="B61" s="25" t="s">
        <v>12</v>
      </c>
      <c r="C61" s="171" t="s">
        <v>181</v>
      </c>
      <c r="D61" s="42">
        <v>11463.75</v>
      </c>
      <c r="E61" s="128">
        <v>42689</v>
      </c>
      <c r="F61" s="128"/>
      <c r="G61" s="128"/>
      <c r="H61" s="42">
        <v>11463.75</v>
      </c>
      <c r="I61" s="157">
        <v>42724</v>
      </c>
      <c r="J61" s="97">
        <v>11463.75</v>
      </c>
      <c r="K61" s="157">
        <v>42808</v>
      </c>
      <c r="L61" s="97">
        <v>11463.75</v>
      </c>
      <c r="M61" s="157">
        <v>42836</v>
      </c>
      <c r="N61" s="393">
        <v>655</v>
      </c>
      <c r="O61" s="157">
        <v>42836</v>
      </c>
      <c r="P61" s="73">
        <f t="shared" si="0"/>
        <v>46510</v>
      </c>
      <c r="Q61" s="30" t="s">
        <v>71</v>
      </c>
      <c r="R61" s="25" t="s">
        <v>535</v>
      </c>
    </row>
    <row r="62" spans="1:18" x14ac:dyDescent="0.2">
      <c r="A62" s="148">
        <v>56</v>
      </c>
      <c r="B62" s="165" t="s">
        <v>349</v>
      </c>
      <c r="C62" s="171" t="s">
        <v>199</v>
      </c>
      <c r="D62" s="42">
        <v>11463.75</v>
      </c>
      <c r="E62" s="128">
        <v>42677</v>
      </c>
      <c r="F62" s="128"/>
      <c r="G62" s="128"/>
      <c r="H62" s="42">
        <v>11463.75</v>
      </c>
      <c r="I62" s="157">
        <v>42724</v>
      </c>
      <c r="J62" s="97">
        <v>11463.75</v>
      </c>
      <c r="K62" s="157">
        <v>42808</v>
      </c>
      <c r="L62" s="97">
        <v>11463.75</v>
      </c>
      <c r="M62" s="157">
        <v>42836</v>
      </c>
      <c r="N62" s="393">
        <v>655</v>
      </c>
      <c r="O62" s="157">
        <v>42836</v>
      </c>
      <c r="P62" s="73">
        <f t="shared" si="0"/>
        <v>46510</v>
      </c>
      <c r="Q62" s="30" t="s">
        <v>71</v>
      </c>
      <c r="R62" s="25" t="s">
        <v>536</v>
      </c>
    </row>
    <row r="63" spans="1:18" x14ac:dyDescent="0.2">
      <c r="A63" s="148">
        <v>57</v>
      </c>
      <c r="B63" s="25" t="s">
        <v>83</v>
      </c>
      <c r="C63" s="171" t="s">
        <v>1012</v>
      </c>
      <c r="D63" s="42">
        <v>11463.75</v>
      </c>
      <c r="E63" s="128">
        <v>42677</v>
      </c>
      <c r="F63" s="128"/>
      <c r="G63" s="128"/>
      <c r="H63" s="42">
        <v>11463.75</v>
      </c>
      <c r="I63" s="157">
        <v>42724</v>
      </c>
      <c r="J63" s="97">
        <v>11463.75</v>
      </c>
      <c r="K63" s="157">
        <v>42808</v>
      </c>
      <c r="L63" s="97">
        <v>11463.75</v>
      </c>
      <c r="M63" s="157">
        <v>42836</v>
      </c>
      <c r="N63" s="393"/>
      <c r="O63" s="157"/>
      <c r="P63" s="73">
        <f t="shared" si="0"/>
        <v>45855</v>
      </c>
      <c r="Q63" s="30" t="s">
        <v>71</v>
      </c>
      <c r="R63" s="25" t="s">
        <v>537</v>
      </c>
    </row>
    <row r="64" spans="1:18" x14ac:dyDescent="0.2">
      <c r="A64" s="148">
        <v>58</v>
      </c>
      <c r="B64" s="165" t="s">
        <v>321</v>
      </c>
      <c r="C64" s="171" t="s">
        <v>200</v>
      </c>
      <c r="D64" s="42">
        <v>11463.75</v>
      </c>
      <c r="E64" s="128">
        <v>42677</v>
      </c>
      <c r="F64" s="128"/>
      <c r="G64" s="128"/>
      <c r="H64" s="42">
        <v>11463.75</v>
      </c>
      <c r="I64" s="157">
        <v>42724</v>
      </c>
      <c r="J64" s="97">
        <v>11463.75</v>
      </c>
      <c r="K64" s="157">
        <v>42808</v>
      </c>
      <c r="L64" s="97">
        <v>11463.75</v>
      </c>
      <c r="M64" s="157">
        <v>42836</v>
      </c>
      <c r="N64" s="393">
        <v>655</v>
      </c>
      <c r="O64" s="157">
        <v>42836</v>
      </c>
      <c r="P64" s="73">
        <f t="shared" si="0"/>
        <v>46510</v>
      </c>
      <c r="Q64" s="30" t="s">
        <v>71</v>
      </c>
      <c r="R64" s="25" t="s">
        <v>538</v>
      </c>
    </row>
    <row r="65" spans="1:18" x14ac:dyDescent="0.2">
      <c r="A65" s="148">
        <v>59</v>
      </c>
      <c r="B65" s="25" t="s">
        <v>84</v>
      </c>
      <c r="C65" s="171" t="s">
        <v>201</v>
      </c>
      <c r="D65" s="42">
        <v>11463.75</v>
      </c>
      <c r="E65" s="128">
        <v>42677</v>
      </c>
      <c r="F65" s="128"/>
      <c r="G65" s="128"/>
      <c r="H65" s="42">
        <v>11463.75</v>
      </c>
      <c r="I65" s="157">
        <v>42724</v>
      </c>
      <c r="J65" s="97">
        <v>11463.75</v>
      </c>
      <c r="K65" s="157">
        <v>42808</v>
      </c>
      <c r="L65" s="97">
        <v>11463.75</v>
      </c>
      <c r="M65" s="157">
        <v>42836</v>
      </c>
      <c r="N65" s="393">
        <v>655</v>
      </c>
      <c r="O65" s="157">
        <v>42836</v>
      </c>
      <c r="P65" s="73">
        <f t="shared" si="0"/>
        <v>46510</v>
      </c>
      <c r="Q65" s="30" t="s">
        <v>71</v>
      </c>
      <c r="R65" s="25" t="s">
        <v>539</v>
      </c>
    </row>
    <row r="66" spans="1:18" x14ac:dyDescent="0.2">
      <c r="A66" s="148">
        <v>60</v>
      </c>
      <c r="B66" s="165" t="s">
        <v>322</v>
      </c>
      <c r="C66" s="171" t="s">
        <v>202</v>
      </c>
      <c r="D66" s="42">
        <v>11463.75</v>
      </c>
      <c r="E66" s="128">
        <v>42677</v>
      </c>
      <c r="F66" s="128"/>
      <c r="G66" s="128"/>
      <c r="H66" s="42">
        <v>11463.75</v>
      </c>
      <c r="I66" s="157">
        <v>42724</v>
      </c>
      <c r="J66" s="97">
        <v>11463.75</v>
      </c>
      <c r="K66" s="157">
        <v>42808</v>
      </c>
      <c r="L66" s="97">
        <v>11463.75</v>
      </c>
      <c r="M66" s="157">
        <v>42836</v>
      </c>
      <c r="N66" s="393">
        <v>655</v>
      </c>
      <c r="O66" s="157">
        <v>42836</v>
      </c>
      <c r="P66" s="73">
        <f t="shared" si="0"/>
        <v>46510</v>
      </c>
      <c r="Q66" s="30" t="s">
        <v>71</v>
      </c>
      <c r="R66" s="25" t="s">
        <v>540</v>
      </c>
    </row>
    <row r="67" spans="1:18" x14ac:dyDescent="0.2">
      <c r="A67" s="148">
        <v>61</v>
      </c>
      <c r="B67" s="25" t="s">
        <v>154</v>
      </c>
      <c r="C67" s="171" t="s">
        <v>167</v>
      </c>
      <c r="D67" s="42">
        <v>11463.75</v>
      </c>
      <c r="E67" s="128">
        <v>42689</v>
      </c>
      <c r="F67" s="128"/>
      <c r="G67" s="128"/>
      <c r="H67" s="42">
        <v>11463.75</v>
      </c>
      <c r="I67" s="157">
        <v>42724</v>
      </c>
      <c r="J67" s="97">
        <v>11463.75</v>
      </c>
      <c r="K67" s="157">
        <v>42808</v>
      </c>
      <c r="L67" s="97">
        <v>11463.75</v>
      </c>
      <c r="M67" s="157">
        <v>42836</v>
      </c>
      <c r="N67" s="393">
        <v>655</v>
      </c>
      <c r="O67" s="157">
        <v>42836</v>
      </c>
      <c r="P67" s="73">
        <f t="shared" si="0"/>
        <v>46510</v>
      </c>
      <c r="Q67" s="30" t="s">
        <v>71</v>
      </c>
      <c r="R67" s="25" t="s">
        <v>541</v>
      </c>
    </row>
    <row r="68" spans="1:18" x14ac:dyDescent="0.2">
      <c r="A68" s="148">
        <v>62</v>
      </c>
      <c r="B68" s="25" t="s">
        <v>13</v>
      </c>
      <c r="C68" s="171" t="s">
        <v>203</v>
      </c>
      <c r="D68" s="42">
        <v>11463.75</v>
      </c>
      <c r="E68" s="128">
        <v>42677</v>
      </c>
      <c r="F68" s="128"/>
      <c r="G68" s="128"/>
      <c r="H68" s="42">
        <v>11463.75</v>
      </c>
      <c r="I68" s="157">
        <v>42724</v>
      </c>
      <c r="J68" s="97">
        <v>11463.75</v>
      </c>
      <c r="K68" s="157">
        <v>42808</v>
      </c>
      <c r="L68" s="97">
        <v>11463.75</v>
      </c>
      <c r="M68" s="157">
        <v>42836</v>
      </c>
      <c r="N68" s="393">
        <v>655</v>
      </c>
      <c r="O68" s="157">
        <v>42836</v>
      </c>
      <c r="P68" s="73">
        <f t="shared" si="0"/>
        <v>46510</v>
      </c>
      <c r="Q68" s="30" t="s">
        <v>71</v>
      </c>
      <c r="R68" s="25" t="s">
        <v>542</v>
      </c>
    </row>
    <row r="69" spans="1:18" x14ac:dyDescent="0.2">
      <c r="A69" s="148">
        <v>63</v>
      </c>
      <c r="B69" s="165" t="s">
        <v>323</v>
      </c>
      <c r="C69" s="171" t="s">
        <v>204</v>
      </c>
      <c r="D69" s="42">
        <v>11463.75</v>
      </c>
      <c r="E69" s="128">
        <v>42677</v>
      </c>
      <c r="F69" s="128"/>
      <c r="G69" s="128"/>
      <c r="H69" s="42">
        <v>11463.75</v>
      </c>
      <c r="I69" s="157">
        <v>42724</v>
      </c>
      <c r="J69" s="97">
        <v>11463.75</v>
      </c>
      <c r="K69" s="157">
        <v>42808</v>
      </c>
      <c r="L69" s="97">
        <v>11463.75</v>
      </c>
      <c r="M69" s="157">
        <v>42836</v>
      </c>
      <c r="N69" s="393">
        <v>655</v>
      </c>
      <c r="O69" s="157">
        <v>42836</v>
      </c>
      <c r="P69" s="73">
        <f t="shared" si="0"/>
        <v>46510</v>
      </c>
      <c r="Q69" s="30" t="s">
        <v>71</v>
      </c>
      <c r="R69" s="25" t="s">
        <v>543</v>
      </c>
    </row>
    <row r="70" spans="1:18" x14ac:dyDescent="0.2">
      <c r="A70" s="148">
        <v>64</v>
      </c>
      <c r="B70" s="165" t="s">
        <v>324</v>
      </c>
      <c r="C70" s="171" t="s">
        <v>204</v>
      </c>
      <c r="D70" s="42">
        <v>11463.75</v>
      </c>
      <c r="E70" s="128">
        <v>42677</v>
      </c>
      <c r="F70" s="128"/>
      <c r="G70" s="128"/>
      <c r="H70" s="42">
        <v>11463.75</v>
      </c>
      <c r="I70" s="157">
        <v>42724</v>
      </c>
      <c r="J70" s="97">
        <v>11463.75</v>
      </c>
      <c r="K70" s="157">
        <v>42808</v>
      </c>
      <c r="L70" s="97">
        <v>11463.75</v>
      </c>
      <c r="M70" s="157">
        <v>42836</v>
      </c>
      <c r="N70" s="393">
        <v>655</v>
      </c>
      <c r="O70" s="157">
        <v>42836</v>
      </c>
      <c r="P70" s="73">
        <f t="shared" si="0"/>
        <v>46510</v>
      </c>
      <c r="Q70" s="30" t="s">
        <v>71</v>
      </c>
      <c r="R70" s="25" t="s">
        <v>544</v>
      </c>
    </row>
    <row r="71" spans="1:18" x14ac:dyDescent="0.2">
      <c r="A71" s="148">
        <v>65</v>
      </c>
      <c r="B71" s="25" t="s">
        <v>85</v>
      </c>
      <c r="C71" s="171" t="s">
        <v>205</v>
      </c>
      <c r="D71" s="42">
        <v>11463.75</v>
      </c>
      <c r="E71" s="128">
        <v>42677</v>
      </c>
      <c r="F71" s="128"/>
      <c r="G71" s="128"/>
      <c r="H71" s="42">
        <v>11463.75</v>
      </c>
      <c r="I71" s="157">
        <v>42724</v>
      </c>
      <c r="J71" s="97">
        <v>11463.75</v>
      </c>
      <c r="K71" s="157">
        <v>42808</v>
      </c>
      <c r="L71" s="97">
        <v>11463.75</v>
      </c>
      <c r="M71" s="157">
        <v>42836</v>
      </c>
      <c r="N71" s="393">
        <v>655</v>
      </c>
      <c r="O71" s="157">
        <v>42836</v>
      </c>
      <c r="P71" s="73">
        <f t="shared" si="0"/>
        <v>46510</v>
      </c>
      <c r="Q71" s="30" t="s">
        <v>71</v>
      </c>
      <c r="R71" s="25" t="s">
        <v>545</v>
      </c>
    </row>
    <row r="72" spans="1:18" x14ac:dyDescent="0.2">
      <c r="A72" s="148">
        <v>66</v>
      </c>
      <c r="B72" s="165" t="s">
        <v>346</v>
      </c>
      <c r="C72" s="171" t="s">
        <v>271</v>
      </c>
      <c r="D72" s="42">
        <v>11463.75</v>
      </c>
      <c r="E72" s="128">
        <v>42677</v>
      </c>
      <c r="F72" s="128"/>
      <c r="G72" s="128"/>
      <c r="H72" s="42">
        <v>11463.75</v>
      </c>
      <c r="I72" s="157">
        <v>42724</v>
      </c>
      <c r="J72" s="97">
        <v>11463.75</v>
      </c>
      <c r="K72" s="157">
        <v>42808</v>
      </c>
      <c r="L72" s="97">
        <v>11463.75</v>
      </c>
      <c r="M72" s="157">
        <v>42836</v>
      </c>
      <c r="N72" s="393">
        <v>655</v>
      </c>
      <c r="O72" s="157">
        <v>42836</v>
      </c>
      <c r="P72" s="73">
        <f t="shared" ref="P72:P113" si="1">SUM(D72,F72,H72,J72,L72,N72)</f>
        <v>46510</v>
      </c>
      <c r="Q72" s="30" t="s">
        <v>71</v>
      </c>
      <c r="R72" s="25" t="s">
        <v>546</v>
      </c>
    </row>
    <row r="73" spans="1:18" x14ac:dyDescent="0.2">
      <c r="A73" s="148">
        <v>67</v>
      </c>
      <c r="B73" s="25" t="s">
        <v>15</v>
      </c>
      <c r="C73" s="171" t="s">
        <v>207</v>
      </c>
      <c r="D73" s="42">
        <v>11463.75</v>
      </c>
      <c r="E73" s="128">
        <v>42677</v>
      </c>
      <c r="F73" s="128"/>
      <c r="G73" s="128"/>
      <c r="H73" s="42">
        <v>11463.75</v>
      </c>
      <c r="I73" s="157">
        <v>42724</v>
      </c>
      <c r="J73" s="97">
        <v>11463.75</v>
      </c>
      <c r="K73" s="157">
        <v>42808</v>
      </c>
      <c r="L73" s="97">
        <v>11463.75</v>
      </c>
      <c r="M73" s="157">
        <v>42836</v>
      </c>
      <c r="N73" s="393">
        <v>655</v>
      </c>
      <c r="O73" s="157">
        <v>42836</v>
      </c>
      <c r="P73" s="73">
        <f t="shared" si="1"/>
        <v>46510</v>
      </c>
      <c r="Q73" s="30" t="s">
        <v>71</v>
      </c>
      <c r="R73" s="25" t="s">
        <v>547</v>
      </c>
    </row>
    <row r="74" spans="1:18" x14ac:dyDescent="0.2">
      <c r="A74" s="148">
        <v>68</v>
      </c>
      <c r="B74" s="25" t="s">
        <v>16</v>
      </c>
      <c r="C74" s="171" t="s">
        <v>187</v>
      </c>
      <c r="D74" s="42">
        <v>11463.75</v>
      </c>
      <c r="E74" s="128">
        <v>42677</v>
      </c>
      <c r="F74" s="128"/>
      <c r="G74" s="128"/>
      <c r="H74" s="42">
        <v>11463.75</v>
      </c>
      <c r="I74" s="157">
        <v>42724</v>
      </c>
      <c r="J74" s="97">
        <v>11463.75</v>
      </c>
      <c r="K74" s="157">
        <v>42808</v>
      </c>
      <c r="L74" s="97">
        <v>11463.75</v>
      </c>
      <c r="M74" s="157">
        <v>42836</v>
      </c>
      <c r="N74" s="393">
        <v>655</v>
      </c>
      <c r="O74" s="157">
        <v>42836</v>
      </c>
      <c r="P74" s="73">
        <f t="shared" si="1"/>
        <v>46510</v>
      </c>
      <c r="Q74" s="30" t="s">
        <v>71</v>
      </c>
      <c r="R74" s="25" t="s">
        <v>548</v>
      </c>
    </row>
    <row r="75" spans="1:18" x14ac:dyDescent="0.2">
      <c r="A75" s="148">
        <v>69</v>
      </c>
      <c r="B75" s="25" t="s">
        <v>17</v>
      </c>
      <c r="C75" s="171" t="s">
        <v>208</v>
      </c>
      <c r="D75" s="42">
        <v>11463.75</v>
      </c>
      <c r="E75" s="128">
        <v>42677</v>
      </c>
      <c r="F75" s="128"/>
      <c r="G75" s="128"/>
      <c r="H75" s="42">
        <v>11463.75</v>
      </c>
      <c r="I75" s="157">
        <v>42724</v>
      </c>
      <c r="J75" s="97">
        <v>11463.75</v>
      </c>
      <c r="K75" s="157">
        <v>42808</v>
      </c>
      <c r="L75" s="97">
        <v>11463.75</v>
      </c>
      <c r="M75" s="157">
        <v>42836</v>
      </c>
      <c r="N75" s="393">
        <v>655</v>
      </c>
      <c r="O75" s="157">
        <v>42836</v>
      </c>
      <c r="P75" s="73">
        <f t="shared" si="1"/>
        <v>46510</v>
      </c>
      <c r="Q75" s="30" t="s">
        <v>71</v>
      </c>
      <c r="R75" s="25" t="s">
        <v>549</v>
      </c>
    </row>
    <row r="76" spans="1:18" x14ac:dyDescent="0.2">
      <c r="A76" s="148">
        <v>70</v>
      </c>
      <c r="B76" s="25" t="s">
        <v>92</v>
      </c>
      <c r="C76" s="171" t="s">
        <v>168</v>
      </c>
      <c r="D76" s="42">
        <v>11463.75</v>
      </c>
      <c r="E76" s="128">
        <v>42677</v>
      </c>
      <c r="F76" s="128"/>
      <c r="G76" s="128"/>
      <c r="H76" s="42">
        <v>11463.75</v>
      </c>
      <c r="I76" s="157">
        <v>42724</v>
      </c>
      <c r="J76" s="97">
        <v>11463.75</v>
      </c>
      <c r="K76" s="157">
        <v>42808</v>
      </c>
      <c r="L76" s="97">
        <v>11463.75</v>
      </c>
      <c r="M76" s="157">
        <v>42836</v>
      </c>
      <c r="N76" s="393">
        <v>655</v>
      </c>
      <c r="O76" s="157">
        <v>42836</v>
      </c>
      <c r="P76" s="73">
        <f t="shared" si="1"/>
        <v>46510</v>
      </c>
      <c r="Q76" s="30" t="s">
        <v>71</v>
      </c>
      <c r="R76" s="25" t="s">
        <v>550</v>
      </c>
    </row>
    <row r="77" spans="1:18" x14ac:dyDescent="0.2">
      <c r="A77" s="148">
        <v>71</v>
      </c>
      <c r="B77" s="25" t="s">
        <v>93</v>
      </c>
      <c r="C77" s="171" t="s">
        <v>209</v>
      </c>
      <c r="D77" s="42">
        <v>11463.75</v>
      </c>
      <c r="E77" s="128">
        <v>42689</v>
      </c>
      <c r="F77" s="128"/>
      <c r="G77" s="128"/>
      <c r="H77" s="42">
        <v>11463.75</v>
      </c>
      <c r="I77" s="157">
        <v>42724</v>
      </c>
      <c r="J77" s="97">
        <v>11463.75</v>
      </c>
      <c r="K77" s="157">
        <v>42808</v>
      </c>
      <c r="L77" s="97">
        <v>11463.75</v>
      </c>
      <c r="M77" s="157">
        <v>42836</v>
      </c>
      <c r="N77" s="393">
        <v>655</v>
      </c>
      <c r="O77" s="157">
        <v>42836</v>
      </c>
      <c r="P77" s="73">
        <f t="shared" si="1"/>
        <v>46510</v>
      </c>
      <c r="Q77" s="30" t="s">
        <v>71</v>
      </c>
      <c r="R77" s="25" t="s">
        <v>551</v>
      </c>
    </row>
    <row r="78" spans="1:18" x14ac:dyDescent="0.2">
      <c r="A78" s="148">
        <v>72</v>
      </c>
      <c r="B78" s="165" t="s">
        <v>326</v>
      </c>
      <c r="C78" s="171" t="s">
        <v>483</v>
      </c>
      <c r="D78" s="42">
        <v>11463.75</v>
      </c>
      <c r="E78" s="128">
        <v>42677</v>
      </c>
      <c r="F78" s="128"/>
      <c r="G78" s="128"/>
      <c r="H78" s="42">
        <v>11463.75</v>
      </c>
      <c r="I78" s="157">
        <v>42724</v>
      </c>
      <c r="J78" s="97">
        <v>11463.75</v>
      </c>
      <c r="K78" s="157">
        <v>42808</v>
      </c>
      <c r="L78" s="97">
        <v>11463.75</v>
      </c>
      <c r="M78" s="157">
        <v>42836</v>
      </c>
      <c r="N78" s="393">
        <v>655</v>
      </c>
      <c r="O78" s="157">
        <v>42836</v>
      </c>
      <c r="P78" s="73">
        <f t="shared" si="1"/>
        <v>46510</v>
      </c>
      <c r="Q78" s="30" t="s">
        <v>71</v>
      </c>
      <c r="R78" s="25" t="s">
        <v>552</v>
      </c>
    </row>
    <row r="79" spans="1:18" x14ac:dyDescent="0.2">
      <c r="A79" s="148">
        <v>73</v>
      </c>
      <c r="B79" s="25" t="s">
        <v>18</v>
      </c>
      <c r="C79" s="171" t="s">
        <v>181</v>
      </c>
      <c r="D79" s="42">
        <v>11463.75</v>
      </c>
      <c r="E79" s="128">
        <v>42689</v>
      </c>
      <c r="F79" s="128"/>
      <c r="G79" s="128"/>
      <c r="H79" s="42">
        <v>11463.75</v>
      </c>
      <c r="I79" s="157">
        <v>42724</v>
      </c>
      <c r="J79" s="97">
        <v>11463.75</v>
      </c>
      <c r="K79" s="157">
        <v>42808</v>
      </c>
      <c r="L79" s="97">
        <v>11463.75</v>
      </c>
      <c r="M79" s="157">
        <v>42836</v>
      </c>
      <c r="N79" s="393">
        <v>655</v>
      </c>
      <c r="O79" s="157">
        <v>42836</v>
      </c>
      <c r="P79" s="73">
        <f t="shared" si="1"/>
        <v>46510</v>
      </c>
      <c r="Q79" s="30" t="s">
        <v>71</v>
      </c>
      <c r="R79" s="25" t="s">
        <v>553</v>
      </c>
    </row>
    <row r="80" spans="1:18" x14ac:dyDescent="0.2">
      <c r="A80" s="148">
        <v>74</v>
      </c>
      <c r="B80" s="25" t="s">
        <v>19</v>
      </c>
      <c r="C80" s="171" t="s">
        <v>174</v>
      </c>
      <c r="D80" s="42">
        <v>11463.75</v>
      </c>
      <c r="E80" s="128">
        <v>42689</v>
      </c>
      <c r="F80" s="128"/>
      <c r="G80" s="128"/>
      <c r="H80" s="42">
        <v>11463.75</v>
      </c>
      <c r="I80" s="157">
        <v>42724</v>
      </c>
      <c r="J80" s="97">
        <v>11463.75</v>
      </c>
      <c r="K80" s="157">
        <v>42808</v>
      </c>
      <c r="L80" s="97">
        <v>11463.75</v>
      </c>
      <c r="M80" s="157">
        <v>42836</v>
      </c>
      <c r="N80" s="393"/>
      <c r="O80" s="157"/>
      <c r="P80" s="73">
        <f t="shared" si="1"/>
        <v>45855</v>
      </c>
      <c r="Q80" s="30" t="s">
        <v>71</v>
      </c>
      <c r="R80" s="25" t="s">
        <v>554</v>
      </c>
    </row>
    <row r="81" spans="1:20" x14ac:dyDescent="0.2">
      <c r="A81" s="148">
        <v>75</v>
      </c>
      <c r="B81" s="165" t="s">
        <v>285</v>
      </c>
      <c r="C81" s="171" t="s">
        <v>210</v>
      </c>
      <c r="D81" s="42">
        <v>11463.75</v>
      </c>
      <c r="E81" s="128">
        <v>42677</v>
      </c>
      <c r="F81" s="128"/>
      <c r="G81" s="128"/>
      <c r="H81" s="42">
        <v>11463.75</v>
      </c>
      <c r="I81" s="157">
        <v>42724</v>
      </c>
      <c r="J81" s="97">
        <v>11463.75</v>
      </c>
      <c r="K81" s="157">
        <v>42808</v>
      </c>
      <c r="L81" s="97">
        <v>11463.75</v>
      </c>
      <c r="M81" s="157">
        <v>42836</v>
      </c>
      <c r="N81" s="393">
        <v>655</v>
      </c>
      <c r="O81" s="157">
        <v>42836</v>
      </c>
      <c r="P81" s="73">
        <f t="shared" si="1"/>
        <v>46510</v>
      </c>
      <c r="Q81" s="30" t="s">
        <v>71</v>
      </c>
      <c r="R81" s="25" t="s">
        <v>555</v>
      </c>
    </row>
    <row r="82" spans="1:20" x14ac:dyDescent="0.2">
      <c r="A82" s="148">
        <v>76</v>
      </c>
      <c r="B82" s="25" t="s">
        <v>42</v>
      </c>
      <c r="C82" s="171" t="s">
        <v>174</v>
      </c>
      <c r="D82" s="42">
        <v>11463.75</v>
      </c>
      <c r="E82" s="128">
        <v>42689</v>
      </c>
      <c r="F82" s="128"/>
      <c r="G82" s="128"/>
      <c r="H82" s="42">
        <v>11463.75</v>
      </c>
      <c r="I82" s="157">
        <v>42724</v>
      </c>
      <c r="J82" s="97">
        <v>11463.75</v>
      </c>
      <c r="K82" s="157">
        <v>42808</v>
      </c>
      <c r="L82" s="97">
        <v>11463.75</v>
      </c>
      <c r="M82" s="157">
        <v>42836</v>
      </c>
      <c r="N82" s="393"/>
      <c r="O82" s="157"/>
      <c r="P82" s="73">
        <f t="shared" si="1"/>
        <v>45855</v>
      </c>
      <c r="Q82" s="30" t="s">
        <v>71</v>
      </c>
      <c r="R82" s="25" t="s">
        <v>556</v>
      </c>
    </row>
    <row r="83" spans="1:20" x14ac:dyDescent="0.2">
      <c r="A83" s="148">
        <v>77</v>
      </c>
      <c r="B83" s="25" t="s">
        <v>86</v>
      </c>
      <c r="C83" s="171" t="s">
        <v>211</v>
      </c>
      <c r="D83" s="42">
        <v>11463.75</v>
      </c>
      <c r="E83" s="128">
        <v>42689</v>
      </c>
      <c r="F83" s="128"/>
      <c r="G83" s="128"/>
      <c r="H83" s="42">
        <v>11463.75</v>
      </c>
      <c r="I83" s="157">
        <v>42724</v>
      </c>
      <c r="J83" s="97">
        <v>11463.75</v>
      </c>
      <c r="K83" s="157">
        <v>42808</v>
      </c>
      <c r="L83" s="97">
        <v>11463.75</v>
      </c>
      <c r="M83" s="157">
        <v>42836</v>
      </c>
      <c r="N83" s="393">
        <v>655</v>
      </c>
      <c r="O83" s="157">
        <v>42836</v>
      </c>
      <c r="P83" s="73">
        <f t="shared" si="1"/>
        <v>46510</v>
      </c>
      <c r="Q83" s="30" t="s">
        <v>71</v>
      </c>
      <c r="R83" s="25" t="s">
        <v>557</v>
      </c>
    </row>
    <row r="84" spans="1:20" x14ac:dyDescent="0.2">
      <c r="A84" s="148">
        <v>78</v>
      </c>
      <c r="B84" s="165" t="s">
        <v>155</v>
      </c>
      <c r="C84" s="171" t="s">
        <v>167</v>
      </c>
      <c r="D84" s="42">
        <v>11463.75</v>
      </c>
      <c r="E84" s="128">
        <v>42689</v>
      </c>
      <c r="F84" s="128"/>
      <c r="G84" s="128"/>
      <c r="H84" s="42">
        <v>11463.75</v>
      </c>
      <c r="I84" s="157">
        <v>42724</v>
      </c>
      <c r="J84" s="97">
        <v>11463.75</v>
      </c>
      <c r="K84" s="157">
        <v>42808</v>
      </c>
      <c r="L84" s="97">
        <v>11463.75</v>
      </c>
      <c r="M84" s="157">
        <v>42836</v>
      </c>
      <c r="N84" s="393">
        <v>655</v>
      </c>
      <c r="O84" s="157">
        <v>42836</v>
      </c>
      <c r="P84" s="73">
        <f t="shared" si="1"/>
        <v>46510</v>
      </c>
      <c r="Q84" s="30" t="s">
        <v>71</v>
      </c>
      <c r="R84" s="25" t="s">
        <v>558</v>
      </c>
    </row>
    <row r="85" spans="1:20" x14ac:dyDescent="0.2">
      <c r="A85" s="148">
        <v>79</v>
      </c>
      <c r="B85" s="25" t="s">
        <v>43</v>
      </c>
      <c r="C85" s="171" t="s">
        <v>212</v>
      </c>
      <c r="D85" s="42">
        <v>11463.75</v>
      </c>
      <c r="E85" s="128">
        <v>42677</v>
      </c>
      <c r="F85" s="128"/>
      <c r="G85" s="128"/>
      <c r="H85" s="42">
        <v>11463.75</v>
      </c>
      <c r="I85" s="157">
        <v>42724</v>
      </c>
      <c r="J85" s="97">
        <v>11463.75</v>
      </c>
      <c r="K85" s="157">
        <v>42808</v>
      </c>
      <c r="L85" s="97">
        <v>11463.75</v>
      </c>
      <c r="M85" s="157">
        <v>42836</v>
      </c>
      <c r="N85" s="393">
        <v>655</v>
      </c>
      <c r="O85" s="157">
        <v>42836</v>
      </c>
      <c r="P85" s="73">
        <f t="shared" si="1"/>
        <v>46510</v>
      </c>
      <c r="Q85" s="30" t="s">
        <v>71</v>
      </c>
      <c r="R85" s="25" t="s">
        <v>559</v>
      </c>
    </row>
    <row r="86" spans="1:20" x14ac:dyDescent="0.2">
      <c r="A86" s="148">
        <v>80</v>
      </c>
      <c r="B86" s="165" t="s">
        <v>327</v>
      </c>
      <c r="C86" s="171" t="s">
        <v>213</v>
      </c>
      <c r="D86" s="42">
        <v>11463.75</v>
      </c>
      <c r="E86" s="128">
        <v>42677</v>
      </c>
      <c r="F86" s="128"/>
      <c r="G86" s="128"/>
      <c r="H86" s="42">
        <v>11463.75</v>
      </c>
      <c r="I86" s="157">
        <v>42724</v>
      </c>
      <c r="J86" s="97">
        <v>11463.75</v>
      </c>
      <c r="K86" s="157">
        <v>42808</v>
      </c>
      <c r="L86" s="97">
        <v>11463.75</v>
      </c>
      <c r="M86" s="157">
        <v>42836</v>
      </c>
      <c r="N86" s="393">
        <v>655</v>
      </c>
      <c r="O86" s="157">
        <v>42836</v>
      </c>
      <c r="P86" s="73">
        <f t="shared" si="1"/>
        <v>46510</v>
      </c>
      <c r="Q86" s="30" t="s">
        <v>71</v>
      </c>
      <c r="R86" s="25" t="s">
        <v>560</v>
      </c>
    </row>
    <row r="87" spans="1:20" x14ac:dyDescent="0.2">
      <c r="A87" s="148">
        <v>81</v>
      </c>
      <c r="B87" s="165" t="s">
        <v>309</v>
      </c>
      <c r="C87" s="171" t="s">
        <v>213</v>
      </c>
      <c r="D87" s="42">
        <v>11463.75</v>
      </c>
      <c r="E87" s="128">
        <v>42677</v>
      </c>
      <c r="F87" s="128"/>
      <c r="G87" s="128"/>
      <c r="H87" s="42">
        <v>11463.75</v>
      </c>
      <c r="I87" s="157">
        <v>42724</v>
      </c>
      <c r="J87" s="97">
        <v>11463.75</v>
      </c>
      <c r="K87" s="157">
        <v>42808</v>
      </c>
      <c r="L87" s="97">
        <v>11463.75</v>
      </c>
      <c r="M87" s="157">
        <v>42836</v>
      </c>
      <c r="N87" s="393">
        <v>655</v>
      </c>
      <c r="O87" s="157">
        <v>42836</v>
      </c>
      <c r="P87" s="73">
        <f t="shared" si="1"/>
        <v>46510</v>
      </c>
      <c r="Q87" s="30" t="s">
        <v>71</v>
      </c>
      <c r="R87" s="25" t="s">
        <v>561</v>
      </c>
    </row>
    <row r="88" spans="1:20" x14ac:dyDescent="0.2">
      <c r="A88" s="148">
        <v>82</v>
      </c>
      <c r="B88" s="25" t="s">
        <v>87</v>
      </c>
      <c r="C88" s="171" t="s">
        <v>314</v>
      </c>
      <c r="D88" s="42">
        <v>11463.75</v>
      </c>
      <c r="E88" s="128">
        <v>42677</v>
      </c>
      <c r="F88" s="128"/>
      <c r="G88" s="128"/>
      <c r="H88" s="42">
        <v>11463.75</v>
      </c>
      <c r="I88" s="157">
        <v>42724</v>
      </c>
      <c r="J88" s="97">
        <v>11463.75</v>
      </c>
      <c r="K88" s="157">
        <v>42808</v>
      </c>
      <c r="L88" s="97">
        <v>11463.75</v>
      </c>
      <c r="M88" s="157">
        <v>42836</v>
      </c>
      <c r="N88" s="393"/>
      <c r="O88" s="157"/>
      <c r="P88" s="73">
        <f t="shared" si="1"/>
        <v>45855</v>
      </c>
      <c r="Q88" s="30" t="s">
        <v>71</v>
      </c>
      <c r="R88" s="25" t="s">
        <v>562</v>
      </c>
    </row>
    <row r="89" spans="1:20" x14ac:dyDescent="0.2">
      <c r="A89" s="148">
        <v>83</v>
      </c>
      <c r="B89" s="165" t="s">
        <v>306</v>
      </c>
      <c r="C89" s="171" t="s">
        <v>214</v>
      </c>
      <c r="D89" s="42">
        <v>11463.75</v>
      </c>
      <c r="E89" s="128">
        <v>42677</v>
      </c>
      <c r="F89" s="128"/>
      <c r="G89" s="128"/>
      <c r="H89" s="42">
        <v>11463.75</v>
      </c>
      <c r="I89" s="157">
        <v>42724</v>
      </c>
      <c r="J89" s="97">
        <v>11463.75</v>
      </c>
      <c r="K89" s="157">
        <v>42808</v>
      </c>
      <c r="L89" s="97">
        <v>11463.75</v>
      </c>
      <c r="M89" s="157">
        <v>42836</v>
      </c>
      <c r="N89" s="393"/>
      <c r="O89" s="157"/>
      <c r="P89" s="73">
        <f t="shared" si="1"/>
        <v>45855</v>
      </c>
      <c r="Q89" s="30" t="s">
        <v>71</v>
      </c>
      <c r="R89" s="25" t="s">
        <v>563</v>
      </c>
    </row>
    <row r="90" spans="1:20" x14ac:dyDescent="0.2">
      <c r="A90" s="148">
        <v>84</v>
      </c>
      <c r="B90" s="25" t="s">
        <v>44</v>
      </c>
      <c r="C90" s="171" t="s">
        <v>215</v>
      </c>
      <c r="D90" s="42">
        <v>11463.75</v>
      </c>
      <c r="E90" s="128">
        <v>42677</v>
      </c>
      <c r="F90" s="128"/>
      <c r="G90" s="128"/>
      <c r="H90" s="42">
        <v>11463.75</v>
      </c>
      <c r="I90" s="157">
        <v>42724</v>
      </c>
      <c r="J90" s="97">
        <v>11463.75</v>
      </c>
      <c r="K90" s="157">
        <v>42808</v>
      </c>
      <c r="L90" s="97">
        <v>11463.75</v>
      </c>
      <c r="M90" s="157">
        <v>42836</v>
      </c>
      <c r="N90" s="393">
        <v>655</v>
      </c>
      <c r="O90" s="157">
        <v>42836</v>
      </c>
      <c r="P90" s="73">
        <f t="shared" si="1"/>
        <v>46510</v>
      </c>
      <c r="Q90" s="30" t="s">
        <v>71</v>
      </c>
      <c r="R90" s="25" t="s">
        <v>564</v>
      </c>
    </row>
    <row r="91" spans="1:20" x14ac:dyDescent="0.2">
      <c r="A91" s="148">
        <v>85</v>
      </c>
      <c r="B91" s="25" t="s">
        <v>134</v>
      </c>
      <c r="C91" s="171" t="s">
        <v>216</v>
      </c>
      <c r="D91" s="42">
        <v>11463.75</v>
      </c>
      <c r="E91" s="128">
        <v>42677</v>
      </c>
      <c r="F91" s="128"/>
      <c r="G91" s="128"/>
      <c r="H91" s="42">
        <v>11463.75</v>
      </c>
      <c r="I91" s="157">
        <v>42724</v>
      </c>
      <c r="J91" s="97">
        <v>11463.75</v>
      </c>
      <c r="K91" s="157">
        <v>42808</v>
      </c>
      <c r="L91" s="97">
        <v>11463.75</v>
      </c>
      <c r="M91" s="157">
        <v>42836</v>
      </c>
      <c r="N91" s="393">
        <v>655</v>
      </c>
      <c r="O91" s="157">
        <v>42836</v>
      </c>
      <c r="P91" s="73">
        <f t="shared" si="1"/>
        <v>46510</v>
      </c>
      <c r="Q91" s="30" t="s">
        <v>71</v>
      </c>
      <c r="R91" s="25" t="s">
        <v>565</v>
      </c>
    </row>
    <row r="92" spans="1:20" x14ac:dyDescent="0.2">
      <c r="A92" s="148">
        <v>86</v>
      </c>
      <c r="B92" s="25" t="s">
        <v>21</v>
      </c>
      <c r="C92" s="171" t="s">
        <v>229</v>
      </c>
      <c r="D92" s="42">
        <v>11463.75</v>
      </c>
      <c r="E92" s="128">
        <v>42677</v>
      </c>
      <c r="F92" s="128"/>
      <c r="G92" s="128"/>
      <c r="H92" s="42">
        <v>11463.75</v>
      </c>
      <c r="I92" s="157">
        <v>42724</v>
      </c>
      <c r="J92" s="97">
        <v>11463.75</v>
      </c>
      <c r="K92" s="157">
        <v>42808</v>
      </c>
      <c r="L92" s="97">
        <v>11463.75</v>
      </c>
      <c r="M92" s="157">
        <v>42836</v>
      </c>
      <c r="N92" s="393">
        <v>655</v>
      </c>
      <c r="O92" s="157">
        <v>42836</v>
      </c>
      <c r="P92" s="73">
        <f t="shared" si="1"/>
        <v>46510</v>
      </c>
      <c r="Q92" s="30" t="s">
        <v>71</v>
      </c>
      <c r="R92" s="25" t="s">
        <v>566</v>
      </c>
    </row>
    <row r="93" spans="1:20" x14ac:dyDescent="0.2">
      <c r="A93" s="148">
        <v>87</v>
      </c>
      <c r="B93" s="25" t="s">
        <v>22</v>
      </c>
      <c r="C93" s="171" t="s">
        <v>217</v>
      </c>
      <c r="D93" s="42">
        <v>11463.75</v>
      </c>
      <c r="E93" s="128">
        <v>42689</v>
      </c>
      <c r="F93" s="128"/>
      <c r="G93" s="128"/>
      <c r="H93" s="42">
        <v>11463.75</v>
      </c>
      <c r="I93" s="157">
        <v>42724</v>
      </c>
      <c r="J93" s="97">
        <v>11463.75</v>
      </c>
      <c r="K93" s="157">
        <v>42808</v>
      </c>
      <c r="L93" s="97">
        <v>11463.75</v>
      </c>
      <c r="M93" s="157">
        <v>42836</v>
      </c>
      <c r="N93" s="393">
        <v>655</v>
      </c>
      <c r="O93" s="157">
        <v>42836</v>
      </c>
      <c r="P93" s="73">
        <f t="shared" si="1"/>
        <v>46510</v>
      </c>
      <c r="Q93" s="30" t="s">
        <v>71</v>
      </c>
      <c r="R93" s="25" t="s">
        <v>567</v>
      </c>
    </row>
    <row r="94" spans="1:20" x14ac:dyDescent="0.2">
      <c r="A94" s="148">
        <v>88</v>
      </c>
      <c r="B94" s="25" t="s">
        <v>103</v>
      </c>
      <c r="C94" s="171" t="s">
        <v>218</v>
      </c>
      <c r="D94" s="42">
        <v>11463.75</v>
      </c>
      <c r="E94" s="128">
        <v>42677</v>
      </c>
      <c r="F94" s="128"/>
      <c r="G94" s="128"/>
      <c r="H94" s="42">
        <v>11463.75</v>
      </c>
      <c r="I94" s="157">
        <v>42724</v>
      </c>
      <c r="J94" s="97">
        <v>11463.75</v>
      </c>
      <c r="K94" s="157">
        <v>42808</v>
      </c>
      <c r="L94" s="97">
        <v>11463.75</v>
      </c>
      <c r="M94" s="157">
        <v>42836</v>
      </c>
      <c r="N94" s="393"/>
      <c r="O94" s="157"/>
      <c r="P94" s="73">
        <f t="shared" si="1"/>
        <v>45855</v>
      </c>
      <c r="Q94" s="30" t="s">
        <v>71</v>
      </c>
      <c r="R94" s="25" t="s">
        <v>568</v>
      </c>
    </row>
    <row r="95" spans="1:20" x14ac:dyDescent="0.2">
      <c r="A95" s="148">
        <v>89</v>
      </c>
      <c r="B95" s="165" t="s">
        <v>348</v>
      </c>
      <c r="C95" s="171" t="s">
        <v>347</v>
      </c>
      <c r="D95" s="42">
        <v>11463.75</v>
      </c>
      <c r="E95" s="128">
        <v>42677</v>
      </c>
      <c r="F95" s="128"/>
      <c r="G95" s="128"/>
      <c r="H95" s="42">
        <v>11463.75</v>
      </c>
      <c r="I95" s="157">
        <v>42724</v>
      </c>
      <c r="J95" s="97">
        <v>11463.75</v>
      </c>
      <c r="K95" s="157">
        <v>42808</v>
      </c>
      <c r="L95" s="97">
        <v>11463.75</v>
      </c>
      <c r="M95" s="157">
        <v>42836</v>
      </c>
      <c r="N95" s="393"/>
      <c r="O95" s="157"/>
      <c r="P95" s="73">
        <f t="shared" si="1"/>
        <v>45855</v>
      </c>
      <c r="Q95" s="208" t="s">
        <v>71</v>
      </c>
      <c r="R95" s="17" t="s">
        <v>569</v>
      </c>
      <c r="S95" s="159"/>
      <c r="T95" s="24"/>
    </row>
    <row r="96" spans="1:20" x14ac:dyDescent="0.2">
      <c r="A96" s="148">
        <v>90</v>
      </c>
      <c r="B96" s="25" t="s">
        <v>25</v>
      </c>
      <c r="C96" s="171" t="s">
        <v>372</v>
      </c>
      <c r="D96" s="42">
        <v>11463.75</v>
      </c>
      <c r="E96" s="128">
        <v>42677</v>
      </c>
      <c r="F96" s="128"/>
      <c r="G96" s="128"/>
      <c r="H96" s="42">
        <v>11463.75</v>
      </c>
      <c r="I96" s="157">
        <v>42724</v>
      </c>
      <c r="J96" s="97">
        <v>11463.75</v>
      </c>
      <c r="K96" s="157">
        <v>42808</v>
      </c>
      <c r="L96" s="97">
        <v>11463.75</v>
      </c>
      <c r="M96" s="157">
        <v>42836</v>
      </c>
      <c r="N96" s="393"/>
      <c r="O96" s="157"/>
      <c r="P96" s="73">
        <f t="shared" si="1"/>
        <v>45855</v>
      </c>
      <c r="Q96" s="30" t="s">
        <v>71</v>
      </c>
      <c r="R96" s="25" t="s">
        <v>577</v>
      </c>
    </row>
    <row r="97" spans="1:18" x14ac:dyDescent="0.2">
      <c r="A97" s="148">
        <v>91</v>
      </c>
      <c r="B97" s="165" t="s">
        <v>894</v>
      </c>
      <c r="C97" s="171" t="s">
        <v>305</v>
      </c>
      <c r="D97" s="42">
        <v>11463.75</v>
      </c>
      <c r="E97" s="128">
        <v>42689</v>
      </c>
      <c r="F97" s="128"/>
      <c r="G97" s="128"/>
      <c r="H97" s="42">
        <v>11463.75</v>
      </c>
      <c r="I97" s="157">
        <v>42724</v>
      </c>
      <c r="J97" s="97">
        <v>11463.75</v>
      </c>
      <c r="K97" s="157">
        <v>42808</v>
      </c>
      <c r="L97" s="97">
        <v>11463.75</v>
      </c>
      <c r="M97" s="157">
        <v>42836</v>
      </c>
      <c r="N97" s="393">
        <v>655</v>
      </c>
      <c r="O97" s="157">
        <v>42836</v>
      </c>
      <c r="P97" s="73">
        <f t="shared" si="1"/>
        <v>46510</v>
      </c>
      <c r="Q97" s="30" t="s">
        <v>71</v>
      </c>
      <c r="R97" s="25" t="s">
        <v>570</v>
      </c>
    </row>
    <row r="98" spans="1:18" x14ac:dyDescent="0.2">
      <c r="A98" s="148">
        <v>92</v>
      </c>
      <c r="B98" s="165" t="s">
        <v>329</v>
      </c>
      <c r="C98" s="171" t="s">
        <v>305</v>
      </c>
      <c r="D98" s="42">
        <v>11463.75</v>
      </c>
      <c r="E98" s="128">
        <v>42689</v>
      </c>
      <c r="F98" s="128"/>
      <c r="G98" s="128"/>
      <c r="H98" s="42">
        <v>11463.75</v>
      </c>
      <c r="I98" s="157">
        <v>42724</v>
      </c>
      <c r="J98" s="97">
        <v>11463.75</v>
      </c>
      <c r="K98" s="157">
        <v>42808</v>
      </c>
      <c r="L98" s="97">
        <v>11463.75</v>
      </c>
      <c r="M98" s="157">
        <v>42836</v>
      </c>
      <c r="N98" s="393">
        <v>655</v>
      </c>
      <c r="O98" s="157">
        <v>42836</v>
      </c>
      <c r="P98" s="73">
        <f t="shared" si="1"/>
        <v>46510</v>
      </c>
      <c r="Q98" s="30" t="s">
        <v>71</v>
      </c>
      <c r="R98" s="25" t="s">
        <v>571</v>
      </c>
    </row>
    <row r="99" spans="1:18" x14ac:dyDescent="0.2">
      <c r="A99" s="148">
        <v>93</v>
      </c>
      <c r="B99" s="25" t="s">
        <v>45</v>
      </c>
      <c r="C99" s="171" t="s">
        <v>220</v>
      </c>
      <c r="D99" s="42">
        <v>11463.75</v>
      </c>
      <c r="E99" s="128">
        <v>42677</v>
      </c>
      <c r="F99" s="128"/>
      <c r="G99" s="128"/>
      <c r="H99" s="42">
        <v>11463.75</v>
      </c>
      <c r="I99" s="157">
        <v>42724</v>
      </c>
      <c r="J99" s="97">
        <v>11463.75</v>
      </c>
      <c r="K99" s="157">
        <v>42808</v>
      </c>
      <c r="L99" s="97">
        <v>11463.75</v>
      </c>
      <c r="M99" s="157">
        <v>42836</v>
      </c>
      <c r="N99" s="393">
        <v>655</v>
      </c>
      <c r="O99" s="157">
        <v>42836</v>
      </c>
      <c r="P99" s="73">
        <f t="shared" si="1"/>
        <v>46510</v>
      </c>
      <c r="Q99" s="30" t="s">
        <v>71</v>
      </c>
      <c r="R99" s="25" t="s">
        <v>572</v>
      </c>
    </row>
    <row r="100" spans="1:18" x14ac:dyDescent="0.2">
      <c r="A100" s="148">
        <v>94</v>
      </c>
      <c r="B100" s="25" t="s">
        <v>46</v>
      </c>
      <c r="C100" s="171" t="s">
        <v>1040</v>
      </c>
      <c r="D100" s="42">
        <v>11463.75</v>
      </c>
      <c r="E100" s="128">
        <v>42677</v>
      </c>
      <c r="F100" s="128"/>
      <c r="G100" s="128"/>
      <c r="H100" s="42">
        <v>11463.75</v>
      </c>
      <c r="I100" s="157">
        <v>42724</v>
      </c>
      <c r="J100" s="97">
        <v>11463.75</v>
      </c>
      <c r="K100" s="157">
        <v>42808</v>
      </c>
      <c r="L100" s="97">
        <v>11463.75</v>
      </c>
      <c r="M100" s="157">
        <v>42836</v>
      </c>
      <c r="N100" s="393">
        <v>655</v>
      </c>
      <c r="O100" s="157">
        <v>42836</v>
      </c>
      <c r="P100" s="73">
        <f t="shared" si="1"/>
        <v>46510</v>
      </c>
      <c r="Q100" s="30" t="s">
        <v>71</v>
      </c>
      <c r="R100" s="25" t="s">
        <v>573</v>
      </c>
    </row>
    <row r="101" spans="1:18" x14ac:dyDescent="0.2">
      <c r="A101" s="148">
        <v>95</v>
      </c>
      <c r="B101" s="201" t="s">
        <v>304</v>
      </c>
      <c r="C101" s="172" t="s">
        <v>303</v>
      </c>
      <c r="D101" s="42">
        <v>11463.75</v>
      </c>
      <c r="E101" s="128">
        <v>42677</v>
      </c>
      <c r="F101" s="128"/>
      <c r="G101" s="128"/>
      <c r="H101" s="42">
        <v>11463.75</v>
      </c>
      <c r="I101" s="157">
        <v>42724</v>
      </c>
      <c r="J101" s="97">
        <v>11463.75</v>
      </c>
      <c r="K101" s="157">
        <v>42808</v>
      </c>
      <c r="L101" s="97">
        <v>11463.75</v>
      </c>
      <c r="M101" s="157">
        <v>42836</v>
      </c>
      <c r="N101" s="393">
        <v>655</v>
      </c>
      <c r="O101" s="157">
        <v>42836</v>
      </c>
      <c r="P101" s="73">
        <f t="shared" si="1"/>
        <v>46510</v>
      </c>
      <c r="Q101" s="30" t="s">
        <v>71</v>
      </c>
      <c r="R101" s="25" t="s">
        <v>574</v>
      </c>
    </row>
    <row r="102" spans="1:18" x14ac:dyDescent="0.2">
      <c r="A102" s="148">
        <v>96</v>
      </c>
      <c r="B102" s="25" t="s">
        <v>104</v>
      </c>
      <c r="C102" s="171" t="s">
        <v>222</v>
      </c>
      <c r="D102" s="42">
        <v>11463.75</v>
      </c>
      <c r="E102" s="128">
        <v>42677</v>
      </c>
      <c r="F102" s="128"/>
      <c r="G102" s="128"/>
      <c r="H102" s="42">
        <v>11463.75</v>
      </c>
      <c r="I102" s="157">
        <v>42724</v>
      </c>
      <c r="J102" s="97">
        <v>11463.75</v>
      </c>
      <c r="K102" s="157">
        <v>42808</v>
      </c>
      <c r="L102" s="97">
        <v>11463.75</v>
      </c>
      <c r="M102" s="157">
        <v>42836</v>
      </c>
      <c r="N102" s="393"/>
      <c r="O102" s="157"/>
      <c r="P102" s="73">
        <f t="shared" si="1"/>
        <v>45855</v>
      </c>
      <c r="Q102" s="30" t="s">
        <v>71</v>
      </c>
      <c r="R102" s="25" t="s">
        <v>575</v>
      </c>
    </row>
    <row r="103" spans="1:18" x14ac:dyDescent="0.2">
      <c r="A103" s="148">
        <v>97</v>
      </c>
      <c r="B103" s="165" t="s">
        <v>344</v>
      </c>
      <c r="C103" s="171" t="s">
        <v>345</v>
      </c>
      <c r="D103" s="42">
        <v>11463.75</v>
      </c>
      <c r="E103" s="128">
        <v>42677</v>
      </c>
      <c r="F103" s="128"/>
      <c r="G103" s="128"/>
      <c r="H103" s="42">
        <v>11463.75</v>
      </c>
      <c r="I103" s="157">
        <v>42724</v>
      </c>
      <c r="J103" s="97">
        <v>11463.75</v>
      </c>
      <c r="K103" s="157">
        <v>42808</v>
      </c>
      <c r="L103" s="97">
        <v>11463.75</v>
      </c>
      <c r="M103" s="157">
        <v>42836</v>
      </c>
      <c r="N103" s="393">
        <v>655</v>
      </c>
      <c r="O103" s="157">
        <v>42836</v>
      </c>
      <c r="P103" s="73">
        <f t="shared" si="1"/>
        <v>46510</v>
      </c>
      <c r="Q103" s="30" t="s">
        <v>71</v>
      </c>
      <c r="R103" s="25" t="s">
        <v>576</v>
      </c>
    </row>
    <row r="104" spans="1:18" x14ac:dyDescent="0.2">
      <c r="A104" s="148">
        <v>98</v>
      </c>
      <c r="B104" s="25" t="s">
        <v>893</v>
      </c>
      <c r="C104" s="171" t="s">
        <v>223</v>
      </c>
      <c r="D104" s="42">
        <v>11463.75</v>
      </c>
      <c r="E104" s="128">
        <v>42677</v>
      </c>
      <c r="F104" s="128"/>
      <c r="G104" s="128"/>
      <c r="H104" s="42">
        <v>11463.75</v>
      </c>
      <c r="I104" s="157">
        <v>42724</v>
      </c>
      <c r="J104" s="97">
        <v>11463.75</v>
      </c>
      <c r="K104" s="157">
        <v>42808</v>
      </c>
      <c r="L104" s="97">
        <v>11463.75</v>
      </c>
      <c r="M104" s="157">
        <v>42836</v>
      </c>
      <c r="N104" s="393">
        <v>655</v>
      </c>
      <c r="O104" s="157">
        <v>42836</v>
      </c>
      <c r="P104" s="73">
        <f t="shared" si="1"/>
        <v>46510</v>
      </c>
      <c r="Q104" s="30" t="s">
        <v>71</v>
      </c>
      <c r="R104" s="25" t="s">
        <v>578</v>
      </c>
    </row>
    <row r="105" spans="1:18" s="25" customFormat="1" x14ac:dyDescent="0.2">
      <c r="A105" s="148">
        <v>99</v>
      </c>
      <c r="B105" s="165" t="s">
        <v>381</v>
      </c>
      <c r="C105" s="171" t="s">
        <v>345</v>
      </c>
      <c r="D105" s="42">
        <v>11463.75</v>
      </c>
      <c r="E105" s="128">
        <v>42677</v>
      </c>
      <c r="F105" s="128"/>
      <c r="G105" s="128"/>
      <c r="H105" s="42">
        <v>11463.75</v>
      </c>
      <c r="I105" s="157">
        <v>42724</v>
      </c>
      <c r="J105" s="97">
        <v>11463.75</v>
      </c>
      <c r="K105" s="157">
        <v>42808</v>
      </c>
      <c r="L105" s="97">
        <v>11463.75</v>
      </c>
      <c r="M105" s="157">
        <v>42836</v>
      </c>
      <c r="N105" s="393">
        <v>655</v>
      </c>
      <c r="O105" s="157">
        <v>42836</v>
      </c>
      <c r="P105" s="73">
        <f t="shared" si="1"/>
        <v>46510</v>
      </c>
      <c r="Q105" s="31" t="s">
        <v>71</v>
      </c>
      <c r="R105" s="25" t="s">
        <v>579</v>
      </c>
    </row>
    <row r="106" spans="1:18" x14ac:dyDescent="0.2">
      <c r="A106" s="148">
        <v>100</v>
      </c>
      <c r="B106" s="165" t="s">
        <v>156</v>
      </c>
      <c r="C106" s="171" t="s">
        <v>167</v>
      </c>
      <c r="D106" s="42">
        <v>11463.75</v>
      </c>
      <c r="E106" s="128">
        <v>42689</v>
      </c>
      <c r="F106" s="128"/>
      <c r="G106" s="128"/>
      <c r="H106" s="42">
        <v>11463.75</v>
      </c>
      <c r="I106" s="157">
        <v>42724</v>
      </c>
      <c r="J106" s="97">
        <v>11463.75</v>
      </c>
      <c r="K106" s="157">
        <v>42808</v>
      </c>
      <c r="L106" s="97">
        <v>11463.75</v>
      </c>
      <c r="M106" s="157">
        <v>42836</v>
      </c>
      <c r="N106" s="393">
        <v>655</v>
      </c>
      <c r="O106" s="157">
        <v>42836</v>
      </c>
      <c r="P106" s="73">
        <f t="shared" si="1"/>
        <v>46510</v>
      </c>
      <c r="Q106" s="30" t="s">
        <v>71</v>
      </c>
      <c r="R106" s="25" t="s">
        <v>580</v>
      </c>
    </row>
    <row r="107" spans="1:18" x14ac:dyDescent="0.2">
      <c r="A107" s="148">
        <v>101</v>
      </c>
      <c r="B107" s="25" t="s">
        <v>35</v>
      </c>
      <c r="C107" s="171" t="s">
        <v>224</v>
      </c>
      <c r="D107" s="42">
        <v>11463.75</v>
      </c>
      <c r="E107" s="128">
        <v>42677</v>
      </c>
      <c r="F107" s="128"/>
      <c r="G107" s="128"/>
      <c r="H107" s="42">
        <v>11463.75</v>
      </c>
      <c r="I107" s="157">
        <v>42724</v>
      </c>
      <c r="J107" s="97">
        <v>11463.75</v>
      </c>
      <c r="K107" s="157">
        <v>42808</v>
      </c>
      <c r="L107" s="97">
        <v>11463.75</v>
      </c>
      <c r="M107" s="157">
        <v>42836</v>
      </c>
      <c r="N107" s="393">
        <v>655</v>
      </c>
      <c r="O107" s="157">
        <v>42836</v>
      </c>
      <c r="P107" s="73">
        <f t="shared" si="1"/>
        <v>46510</v>
      </c>
      <c r="Q107" s="30" t="s">
        <v>71</v>
      </c>
      <c r="R107" s="25" t="s">
        <v>581</v>
      </c>
    </row>
    <row r="108" spans="1:18" x14ac:dyDescent="0.2">
      <c r="A108" s="148">
        <v>102</v>
      </c>
      <c r="B108" s="25" t="s">
        <v>119</v>
      </c>
      <c r="C108" s="171" t="s">
        <v>225</v>
      </c>
      <c r="D108" s="42">
        <v>11463.75</v>
      </c>
      <c r="E108" s="128">
        <v>42677</v>
      </c>
      <c r="F108" s="128"/>
      <c r="G108" s="128"/>
      <c r="H108" s="42">
        <v>11463.75</v>
      </c>
      <c r="I108" s="157">
        <v>42724</v>
      </c>
      <c r="J108" s="97">
        <v>11463.75</v>
      </c>
      <c r="K108" s="157">
        <v>42808</v>
      </c>
      <c r="L108" s="97">
        <v>11463.75</v>
      </c>
      <c r="M108" s="157">
        <v>42836</v>
      </c>
      <c r="N108" s="393">
        <v>655</v>
      </c>
      <c r="O108" s="157">
        <v>42836</v>
      </c>
      <c r="P108" s="73">
        <f t="shared" si="1"/>
        <v>46510</v>
      </c>
      <c r="Q108" s="30" t="s">
        <v>71</v>
      </c>
      <c r="R108" s="25" t="s">
        <v>582</v>
      </c>
    </row>
    <row r="109" spans="1:18" x14ac:dyDescent="0.2">
      <c r="A109" s="148">
        <v>103</v>
      </c>
      <c r="B109" s="25" t="s">
        <v>63</v>
      </c>
      <c r="C109" s="171" t="s">
        <v>226</v>
      </c>
      <c r="D109" s="42">
        <v>11463.75</v>
      </c>
      <c r="E109" s="128">
        <v>42677</v>
      </c>
      <c r="F109" s="128"/>
      <c r="G109" s="128"/>
      <c r="H109" s="42">
        <v>11463.75</v>
      </c>
      <c r="I109" s="157">
        <v>42724</v>
      </c>
      <c r="J109" s="97">
        <v>11463.75</v>
      </c>
      <c r="K109" s="157">
        <v>42808</v>
      </c>
      <c r="L109" s="97">
        <v>11463.75</v>
      </c>
      <c r="M109" s="157">
        <v>42836</v>
      </c>
      <c r="N109" s="393">
        <v>655</v>
      </c>
      <c r="O109" s="157">
        <v>42836</v>
      </c>
      <c r="P109" s="73">
        <f t="shared" si="1"/>
        <v>46510</v>
      </c>
      <c r="Q109" s="30" t="s">
        <v>71</v>
      </c>
      <c r="R109" s="25" t="s">
        <v>583</v>
      </c>
    </row>
    <row r="110" spans="1:18" x14ac:dyDescent="0.2">
      <c r="A110" s="148">
        <v>104</v>
      </c>
      <c r="B110" s="25" t="s">
        <v>69</v>
      </c>
      <c r="C110" s="171" t="s">
        <v>230</v>
      </c>
      <c r="D110" s="42">
        <v>11463.75</v>
      </c>
      <c r="E110" s="128">
        <v>42677</v>
      </c>
      <c r="F110" s="128"/>
      <c r="G110" s="128"/>
      <c r="H110" s="42">
        <v>11463.75</v>
      </c>
      <c r="I110" s="157">
        <v>42724</v>
      </c>
      <c r="J110" s="97">
        <v>11463.75</v>
      </c>
      <c r="K110" s="157">
        <v>42808</v>
      </c>
      <c r="L110" s="97">
        <v>11463.75</v>
      </c>
      <c r="M110" s="157">
        <v>42836</v>
      </c>
      <c r="N110" s="393"/>
      <c r="O110" s="157"/>
      <c r="P110" s="73">
        <f t="shared" si="1"/>
        <v>45855</v>
      </c>
      <c r="Q110" s="30" t="s">
        <v>71</v>
      </c>
      <c r="R110" s="25" t="s">
        <v>584</v>
      </c>
    </row>
    <row r="111" spans="1:18" x14ac:dyDescent="0.2">
      <c r="A111" s="148">
        <v>105</v>
      </c>
      <c r="B111" s="165" t="s">
        <v>895</v>
      </c>
      <c r="C111" s="171" t="s">
        <v>219</v>
      </c>
      <c r="D111" s="42">
        <v>11463.75</v>
      </c>
      <c r="E111" s="128">
        <v>42689</v>
      </c>
      <c r="F111" s="128"/>
      <c r="G111" s="128"/>
      <c r="H111" s="42">
        <v>11463.75</v>
      </c>
      <c r="I111" s="157">
        <v>42724</v>
      </c>
      <c r="J111" s="97">
        <v>11463.75</v>
      </c>
      <c r="K111" s="157">
        <v>42808</v>
      </c>
      <c r="L111" s="97">
        <v>11463.75</v>
      </c>
      <c r="M111" s="157">
        <v>42836</v>
      </c>
      <c r="N111" s="393">
        <v>655</v>
      </c>
      <c r="O111" s="157">
        <v>42836</v>
      </c>
      <c r="P111" s="73">
        <f t="shared" si="1"/>
        <v>46510</v>
      </c>
      <c r="Q111" s="30" t="s">
        <v>71</v>
      </c>
      <c r="R111" s="25" t="s">
        <v>585</v>
      </c>
    </row>
    <row r="112" spans="1:18" x14ac:dyDescent="0.2">
      <c r="A112" s="148">
        <v>106</v>
      </c>
      <c r="B112" s="165" t="s">
        <v>358</v>
      </c>
      <c r="C112" s="171" t="s">
        <v>227</v>
      </c>
      <c r="D112" s="42">
        <v>11463.75</v>
      </c>
      <c r="E112" s="128">
        <v>42677</v>
      </c>
      <c r="F112" s="128"/>
      <c r="G112" s="128"/>
      <c r="H112" s="42">
        <v>11463.75</v>
      </c>
      <c r="I112" s="157">
        <v>42724</v>
      </c>
      <c r="J112" s="97">
        <v>11463.75</v>
      </c>
      <c r="K112" s="157">
        <v>42808</v>
      </c>
      <c r="L112" s="97">
        <v>11463.75</v>
      </c>
      <c r="M112" s="157">
        <v>42836</v>
      </c>
      <c r="N112" s="393"/>
      <c r="O112" s="157"/>
      <c r="P112" s="73">
        <f t="shared" si="1"/>
        <v>45855</v>
      </c>
      <c r="Q112" s="30" t="s">
        <v>71</v>
      </c>
      <c r="R112" s="25" t="s">
        <v>571</v>
      </c>
    </row>
    <row r="113" spans="1:17" x14ac:dyDescent="0.2">
      <c r="A113" s="15"/>
      <c r="E113" s="60"/>
      <c r="G113" s="334"/>
      <c r="I113" s="60"/>
      <c r="K113" s="60"/>
      <c r="L113" s="60"/>
      <c r="M113" s="60"/>
      <c r="N113" s="350"/>
      <c r="O113" s="60"/>
      <c r="P113" s="73">
        <f t="shared" si="1"/>
        <v>0</v>
      </c>
    </row>
    <row r="114" spans="1:17" ht="13.5" thickBot="1" x14ac:dyDescent="0.25">
      <c r="A114" s="17"/>
      <c r="C114" s="203" t="s">
        <v>53</v>
      </c>
      <c r="D114" s="44">
        <f>SUM(D7:D113)</f>
        <v>1203693.75</v>
      </c>
      <c r="E114" s="44"/>
      <c r="F114" s="44">
        <f>SUM(F7:F113)</f>
        <v>200000</v>
      </c>
      <c r="G114" s="44"/>
      <c r="H114" s="104">
        <f>SUM(H7:H112)</f>
        <v>1203693.75</v>
      </c>
      <c r="I114" s="44"/>
      <c r="J114" s="104">
        <f>SUM(J7:J113)</f>
        <v>1203693.75</v>
      </c>
      <c r="K114" s="44"/>
      <c r="L114" s="44">
        <f>SUM(L7:L113)</f>
        <v>1203693.75</v>
      </c>
      <c r="M114" s="44"/>
      <c r="N114" s="394">
        <f>SUM(N7:N113)</f>
        <v>45850</v>
      </c>
      <c r="O114" s="44"/>
      <c r="P114" s="194">
        <f>SUM(P7:P112)</f>
        <v>5060625</v>
      </c>
      <c r="Q114" s="56"/>
    </row>
    <row r="115" spans="1:17" ht="13.5" thickTop="1" x14ac:dyDescent="0.2">
      <c r="D115" s="103"/>
      <c r="E115" s="145"/>
      <c r="F115" s="145"/>
      <c r="G115" s="145"/>
      <c r="H115" s="146"/>
      <c r="I115" s="145"/>
      <c r="J115" s="146"/>
      <c r="K115" s="145"/>
      <c r="L115" s="146"/>
      <c r="P115" s="65"/>
      <c r="Q115" s="56"/>
    </row>
    <row r="116" spans="1:17" x14ac:dyDescent="0.2">
      <c r="A116" s="29"/>
      <c r="C116" s="179"/>
      <c r="D116" s="180"/>
      <c r="E116" s="181"/>
      <c r="F116" s="351"/>
      <c r="G116" s="178"/>
      <c r="H116" s="177"/>
      <c r="I116" s="178"/>
      <c r="J116" s="125"/>
      <c r="K116" s="174"/>
      <c r="L116" s="174"/>
      <c r="M116" s="174"/>
      <c r="N116" s="395"/>
      <c r="O116" s="392"/>
    </row>
    <row r="117" spans="1:17" x14ac:dyDescent="0.2">
      <c r="B117" s="33">
        <f>SUM(P7:P22,P24:P31,P33:P35,P37:P42,P44:P112)</f>
        <v>4777205</v>
      </c>
      <c r="C117" s="35" t="s">
        <v>71</v>
      </c>
      <c r="D117" s="173"/>
      <c r="E117" s="182"/>
      <c r="F117" s="352"/>
      <c r="G117" s="346"/>
      <c r="H117" s="202"/>
      <c r="I117" s="174"/>
      <c r="J117" s="125"/>
      <c r="K117" s="174"/>
      <c r="L117" s="174"/>
      <c r="M117" s="174"/>
      <c r="N117" s="395"/>
      <c r="O117" s="392"/>
    </row>
    <row r="118" spans="1:17" x14ac:dyDescent="0.2">
      <c r="A118" s="17"/>
      <c r="B118" s="33">
        <f>SUM(P23,P32,P36,P43)</f>
        <v>283420</v>
      </c>
      <c r="C118" s="66" t="s">
        <v>70</v>
      </c>
      <c r="D118" s="142"/>
      <c r="E118" s="143"/>
      <c r="F118" s="145"/>
      <c r="G118" s="143"/>
      <c r="H118" s="144"/>
      <c r="I118" s="143"/>
      <c r="J118" s="144"/>
      <c r="K118" s="143"/>
      <c r="L118" s="73">
        <f>SUM(D114,F114,H114,J114,L114,N114)</f>
        <v>5060625</v>
      </c>
    </row>
    <row r="119" spans="1:17" ht="13.5" thickBot="1" x14ac:dyDescent="0.25">
      <c r="B119" s="44">
        <f>SUM(B117:B118)</f>
        <v>5060625</v>
      </c>
      <c r="C119" s="235"/>
      <c r="H119" s="101"/>
    </row>
    <row r="120" spans="1:17" ht="13.5" thickTop="1" x14ac:dyDescent="0.2">
      <c r="B120" s="30"/>
      <c r="C120" s="30"/>
      <c r="H120" s="73"/>
      <c r="J120" s="78"/>
    </row>
    <row r="121" spans="1:17" x14ac:dyDescent="0.2">
      <c r="B121" s="254"/>
      <c r="C121" s="30"/>
      <c r="H121" s="101"/>
      <c r="P121" s="33"/>
    </row>
  </sheetData>
  <phoneticPr fontId="4" type="noConversion"/>
  <printOptions verticalCentered="1" gridLines="1"/>
  <pageMargins left="0" right="0" top="0" bottom="0" header="0" footer="0"/>
  <pageSetup scale="68" fitToHeight="0" orientation="landscape" r:id="rId1"/>
  <headerFooter>
    <oddFooter>&amp;LDonna Cassell&amp;CPage &amp;P&amp;R07/01/2011</oddFooter>
  </headerFooter>
  <rowBreaks count="2" manualBreakCount="2">
    <brk id="58" max="15" man="1"/>
    <brk id="114" max="15" man="1"/>
  </rowBreaks>
  <colBreaks count="2" manualBreakCount="2">
    <brk id="9" max="121" man="1"/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2:AB133"/>
  <sheetViews>
    <sheetView topLeftCell="A80" zoomScaleNormal="100" workbookViewId="0">
      <pane xSplit="6" topLeftCell="G1" activePane="topRight" state="frozen"/>
      <selection pane="topRight" activeCell="V107" sqref="V107"/>
    </sheetView>
  </sheetViews>
  <sheetFormatPr defaultRowHeight="12.75" x14ac:dyDescent="0.2"/>
  <cols>
    <col min="1" max="1" width="4.5703125" customWidth="1"/>
    <col min="2" max="3" width="10.42578125" bestFit="1" customWidth="1"/>
    <col min="5" max="5" width="22" customWidth="1"/>
    <col min="6" max="6" width="12.42578125" customWidth="1"/>
    <col min="7" max="7" width="12.42578125" style="19" customWidth="1"/>
    <col min="8" max="8" width="1" hidden="1" customWidth="1"/>
    <col min="9" max="9" width="13" hidden="1" customWidth="1"/>
    <col min="10" max="10" width="12.5703125" hidden="1" customWidth="1"/>
    <col min="11" max="15" width="11.5703125" hidden="1" customWidth="1"/>
    <col min="16" max="16" width="14.28515625" hidden="1" customWidth="1"/>
    <col min="17" max="17" width="8" customWidth="1"/>
    <col min="18" max="18" width="11.7109375" customWidth="1"/>
    <col min="19" max="19" width="9" customWidth="1"/>
    <col min="20" max="20" width="12.5703125" customWidth="1"/>
    <col min="21" max="21" width="9" customWidth="1"/>
    <col min="22" max="22" width="12.28515625" customWidth="1"/>
    <col min="23" max="23" width="8.42578125" customWidth="1"/>
    <col min="24" max="24" width="11.28515625" style="224" customWidth="1"/>
    <col min="25" max="25" width="9.5703125" style="403" customWidth="1"/>
    <col min="26" max="26" width="14.42578125" style="28" customWidth="1"/>
    <col min="27" max="27" width="9.42578125" customWidth="1"/>
    <col min="28" max="28" width="7.28515625" customWidth="1"/>
  </cols>
  <sheetData>
    <row r="2" spans="1:28" ht="18.75" thickBot="1" x14ac:dyDescent="0.3">
      <c r="C2" s="459" t="s">
        <v>1014</v>
      </c>
      <c r="D2" s="459"/>
      <c r="F2" s="153"/>
      <c r="Z2" s="137"/>
    </row>
    <row r="3" spans="1:28" ht="20.25" x14ac:dyDescent="0.3">
      <c r="B3" s="76" t="s">
        <v>105</v>
      </c>
      <c r="C3" s="22"/>
      <c r="D3" s="49" t="s">
        <v>79</v>
      </c>
      <c r="E3" s="21">
        <v>1734</v>
      </c>
      <c r="F3" s="129" t="s">
        <v>106</v>
      </c>
      <c r="G3" s="80"/>
      <c r="H3" s="14"/>
      <c r="I3" s="3" t="s">
        <v>55</v>
      </c>
      <c r="J3" s="3" t="s">
        <v>55</v>
      </c>
      <c r="K3" s="3" t="s">
        <v>55</v>
      </c>
      <c r="L3" s="3" t="s">
        <v>55</v>
      </c>
      <c r="M3" s="3" t="s">
        <v>55</v>
      </c>
      <c r="N3" s="3" t="s">
        <v>55</v>
      </c>
      <c r="O3" s="3" t="s">
        <v>55</v>
      </c>
      <c r="P3" s="4"/>
      <c r="Q3" s="107" t="s">
        <v>125</v>
      </c>
      <c r="R3" s="115"/>
      <c r="S3" s="115" t="s">
        <v>125</v>
      </c>
      <c r="T3" s="119"/>
      <c r="U3" s="119" t="s">
        <v>125</v>
      </c>
      <c r="V3" s="160"/>
      <c r="W3" s="130" t="s">
        <v>125</v>
      </c>
      <c r="X3" s="405" t="s">
        <v>1048</v>
      </c>
      <c r="Y3" s="406" t="s">
        <v>125</v>
      </c>
      <c r="Z3" s="28" t="s">
        <v>141</v>
      </c>
      <c r="AA3" s="47"/>
    </row>
    <row r="4" spans="1:28" ht="15.75" x14ac:dyDescent="0.25">
      <c r="B4" s="189"/>
      <c r="C4" s="170"/>
      <c r="E4" s="217" t="s">
        <v>76</v>
      </c>
      <c r="F4" s="166"/>
      <c r="G4" s="105" t="s">
        <v>108</v>
      </c>
      <c r="H4" s="15"/>
      <c r="I4" s="11" t="s">
        <v>59</v>
      </c>
      <c r="J4" s="11" t="s">
        <v>59</v>
      </c>
      <c r="K4" s="11" t="s">
        <v>59</v>
      </c>
      <c r="L4" s="11" t="s">
        <v>59</v>
      </c>
      <c r="M4" s="11" t="s">
        <v>59</v>
      </c>
      <c r="N4" s="11" t="s">
        <v>59</v>
      </c>
      <c r="O4" s="11" t="s">
        <v>59</v>
      </c>
      <c r="P4" s="12" t="s">
        <v>49</v>
      </c>
      <c r="Q4" s="108" t="s">
        <v>287</v>
      </c>
      <c r="R4" s="116" t="s">
        <v>124</v>
      </c>
      <c r="S4" s="117" t="s">
        <v>287</v>
      </c>
      <c r="T4" s="120" t="s">
        <v>133</v>
      </c>
      <c r="U4" s="121" t="s">
        <v>287</v>
      </c>
      <c r="V4" s="161" t="s">
        <v>136</v>
      </c>
      <c r="W4" s="131" t="s">
        <v>287</v>
      </c>
      <c r="X4" s="407" t="s">
        <v>1049</v>
      </c>
      <c r="Y4" s="408" t="s">
        <v>287</v>
      </c>
      <c r="Z4" s="28" t="s">
        <v>62</v>
      </c>
      <c r="AA4" s="48" t="s">
        <v>70</v>
      </c>
    </row>
    <row r="5" spans="1:28" ht="16.5" thickBot="1" x14ac:dyDescent="0.3">
      <c r="B5" s="64" t="s">
        <v>78</v>
      </c>
      <c r="C5" s="6"/>
      <c r="D5" s="16"/>
      <c r="E5" s="218" t="s">
        <v>77</v>
      </c>
      <c r="F5" s="167"/>
      <c r="G5" s="106" t="s">
        <v>109</v>
      </c>
      <c r="H5" s="16"/>
      <c r="I5" s="34">
        <v>38642</v>
      </c>
      <c r="J5" s="36">
        <v>38649</v>
      </c>
      <c r="K5" s="13">
        <v>38665</v>
      </c>
      <c r="L5" s="13">
        <v>38672</v>
      </c>
      <c r="M5" s="13">
        <v>38720</v>
      </c>
      <c r="N5" s="13">
        <v>38763</v>
      </c>
      <c r="O5" s="13">
        <v>38770</v>
      </c>
      <c r="P5" s="8"/>
      <c r="Q5" s="108" t="s">
        <v>123</v>
      </c>
      <c r="R5" s="118" t="s">
        <v>109</v>
      </c>
      <c r="S5" s="117" t="s">
        <v>123</v>
      </c>
      <c r="T5" s="122" t="s">
        <v>109</v>
      </c>
      <c r="U5" s="121" t="s">
        <v>123</v>
      </c>
      <c r="V5" s="162" t="s">
        <v>109</v>
      </c>
      <c r="W5" s="131" t="s">
        <v>123</v>
      </c>
      <c r="X5" s="409"/>
      <c r="Y5" s="410" t="s">
        <v>123</v>
      </c>
      <c r="Z5" s="147"/>
      <c r="AA5" s="46" t="s">
        <v>71</v>
      </c>
    </row>
    <row r="6" spans="1:28" x14ac:dyDescent="0.2">
      <c r="A6" s="47"/>
      <c r="B6" s="1"/>
      <c r="C6" s="1"/>
      <c r="F6" s="63"/>
      <c r="G6" s="20"/>
      <c r="I6" s="32"/>
      <c r="J6" s="37"/>
      <c r="K6" s="32"/>
      <c r="L6" s="32"/>
      <c r="M6" s="32"/>
      <c r="N6" s="32"/>
      <c r="O6" s="32"/>
      <c r="P6" s="38"/>
      <c r="Q6" s="149"/>
      <c r="S6" s="61"/>
      <c r="U6" s="61"/>
      <c r="V6" s="61"/>
      <c r="W6" s="61"/>
      <c r="X6" s="417"/>
      <c r="Y6" s="418"/>
      <c r="Z6" s="17"/>
      <c r="AA6" s="57"/>
    </row>
    <row r="7" spans="1:28" x14ac:dyDescent="0.2">
      <c r="A7" s="148">
        <v>1</v>
      </c>
      <c r="B7" s="448" t="s">
        <v>26</v>
      </c>
      <c r="C7" s="448"/>
      <c r="D7" s="448"/>
      <c r="E7" s="449"/>
      <c r="F7" s="425" t="s">
        <v>233</v>
      </c>
      <c r="G7" s="431">
        <v>11932</v>
      </c>
      <c r="H7" s="17"/>
      <c r="I7" s="39"/>
      <c r="J7" s="33"/>
      <c r="K7" s="39"/>
      <c r="L7" s="39"/>
      <c r="M7" s="39"/>
      <c r="N7" s="39"/>
      <c r="O7" s="39"/>
      <c r="P7" s="39"/>
      <c r="Q7" s="150">
        <v>42677</v>
      </c>
      <c r="R7" s="17">
        <v>11932</v>
      </c>
      <c r="S7" s="156">
        <v>42724</v>
      </c>
      <c r="T7" s="17">
        <v>11932</v>
      </c>
      <c r="U7" s="156">
        <v>42808</v>
      </c>
      <c r="V7" s="17">
        <v>11932</v>
      </c>
      <c r="W7" s="158">
        <v>42836</v>
      </c>
      <c r="X7" s="398"/>
      <c r="Y7" s="401"/>
      <c r="Z7" s="73">
        <f>SUM(G7,R7,T7,V7,X7)</f>
        <v>47728</v>
      </c>
      <c r="AA7" s="30" t="s">
        <v>71</v>
      </c>
      <c r="AB7" t="s">
        <v>586</v>
      </c>
    </row>
    <row r="8" spans="1:28" x14ac:dyDescent="0.2">
      <c r="A8" s="148">
        <v>2</v>
      </c>
      <c r="B8" s="444" t="s">
        <v>1051</v>
      </c>
      <c r="C8" s="458"/>
      <c r="D8" s="458"/>
      <c r="E8" s="446"/>
      <c r="F8" s="426" t="s">
        <v>237</v>
      </c>
      <c r="G8" s="69"/>
      <c r="H8" s="17"/>
      <c r="I8" s="39"/>
      <c r="J8" s="33"/>
      <c r="K8" s="39"/>
      <c r="L8" s="39"/>
      <c r="M8" s="39"/>
      <c r="N8" s="39"/>
      <c r="O8" s="39"/>
      <c r="P8" s="39"/>
      <c r="Q8" s="150"/>
      <c r="R8" s="17">
        <v>11780</v>
      </c>
      <c r="S8" s="156">
        <v>42766</v>
      </c>
      <c r="T8" s="26">
        <v>5890</v>
      </c>
      <c r="U8" s="156">
        <v>42808</v>
      </c>
      <c r="V8" s="26">
        <v>5890</v>
      </c>
      <c r="W8" s="158">
        <v>42836</v>
      </c>
      <c r="X8" s="398"/>
      <c r="Y8" s="401"/>
      <c r="Z8" s="73">
        <f t="shared" ref="Z8" si="0">SUM(G8,R8,T8,V8,X8)</f>
        <v>23560</v>
      </c>
      <c r="AA8" s="30"/>
    </row>
    <row r="9" spans="1:28" x14ac:dyDescent="0.2">
      <c r="A9" s="148">
        <v>3</v>
      </c>
      <c r="B9" s="448" t="s">
        <v>111</v>
      </c>
      <c r="C9" s="448"/>
      <c r="D9" s="448"/>
      <c r="E9" s="449"/>
      <c r="F9" s="425" t="s">
        <v>234</v>
      </c>
      <c r="G9" s="431">
        <v>5890</v>
      </c>
      <c r="H9" s="17"/>
      <c r="I9" s="39"/>
      <c r="J9" s="33"/>
      <c r="K9" s="39"/>
      <c r="L9" s="39"/>
      <c r="M9" s="39"/>
      <c r="N9" s="39"/>
      <c r="O9" s="39"/>
      <c r="P9" s="39"/>
      <c r="Q9" s="150">
        <v>42689</v>
      </c>
      <c r="R9" s="17">
        <v>5890</v>
      </c>
      <c r="S9" s="156">
        <v>42724</v>
      </c>
      <c r="T9" s="26">
        <v>5890</v>
      </c>
      <c r="U9" s="156">
        <v>42808</v>
      </c>
      <c r="V9" s="26">
        <v>5890</v>
      </c>
      <c r="W9" s="158">
        <v>42836</v>
      </c>
      <c r="X9" s="398"/>
      <c r="Y9" s="401"/>
      <c r="Z9" s="73">
        <f t="shared" ref="Z9:Z69" si="1">SUM(G9,R9,T9,V9,X9)</f>
        <v>23560</v>
      </c>
      <c r="AA9" s="30" t="s">
        <v>71</v>
      </c>
      <c r="AB9" t="s">
        <v>587</v>
      </c>
    </row>
    <row r="10" spans="1:28" x14ac:dyDescent="0.2">
      <c r="A10" s="148">
        <v>4</v>
      </c>
      <c r="B10" s="450" t="s">
        <v>97</v>
      </c>
      <c r="C10" s="450"/>
      <c r="D10" s="450"/>
      <c r="E10" s="451"/>
      <c r="F10" s="425" t="s">
        <v>300</v>
      </c>
      <c r="G10" s="431">
        <v>5890</v>
      </c>
      <c r="H10" s="17"/>
      <c r="I10" s="39"/>
      <c r="J10" s="33"/>
      <c r="K10" s="39"/>
      <c r="L10" s="39"/>
      <c r="M10" s="39"/>
      <c r="N10" s="39"/>
      <c r="O10" s="39"/>
      <c r="P10" s="39"/>
      <c r="Q10" s="150">
        <v>42677</v>
      </c>
      <c r="R10" s="17">
        <v>5890</v>
      </c>
      <c r="S10" s="156">
        <v>42724</v>
      </c>
      <c r="T10" s="26">
        <v>5890</v>
      </c>
      <c r="U10" s="156">
        <v>42808</v>
      </c>
      <c r="V10" s="26">
        <v>5890</v>
      </c>
      <c r="W10" s="158">
        <v>42836</v>
      </c>
      <c r="X10" s="398">
        <v>1911</v>
      </c>
      <c r="Y10" s="401">
        <v>42836</v>
      </c>
      <c r="Z10" s="73">
        <f t="shared" si="1"/>
        <v>25471</v>
      </c>
      <c r="AA10" s="30" t="s">
        <v>71</v>
      </c>
      <c r="AB10" s="164" t="s">
        <v>588</v>
      </c>
    </row>
    <row r="11" spans="1:28" x14ac:dyDescent="0.2">
      <c r="A11" s="148">
        <v>5</v>
      </c>
      <c r="B11" s="450" t="s">
        <v>144</v>
      </c>
      <c r="C11" s="450"/>
      <c r="D11" s="450"/>
      <c r="E11" s="451"/>
      <c r="F11" s="425" t="s">
        <v>235</v>
      </c>
      <c r="G11" s="432">
        <v>5890</v>
      </c>
      <c r="H11" s="293"/>
      <c r="I11" s="267"/>
      <c r="J11" s="294"/>
      <c r="K11" s="267"/>
      <c r="L11" s="267"/>
      <c r="M11" s="267"/>
      <c r="N11" s="267"/>
      <c r="O11" s="267"/>
      <c r="P11" s="267"/>
      <c r="Q11" s="150">
        <v>42677</v>
      </c>
      <c r="R11" s="17">
        <v>5890</v>
      </c>
      <c r="S11" s="156">
        <v>42724</v>
      </c>
      <c r="T11" s="26">
        <v>5890</v>
      </c>
      <c r="U11" s="156">
        <v>42808</v>
      </c>
      <c r="V11" s="26">
        <v>5890</v>
      </c>
      <c r="W11" s="158">
        <v>42836</v>
      </c>
      <c r="X11" s="398"/>
      <c r="Y11" s="401"/>
      <c r="Z11" s="73">
        <f t="shared" si="1"/>
        <v>23560</v>
      </c>
      <c r="AA11" s="30" t="s">
        <v>71</v>
      </c>
      <c r="AB11" t="s">
        <v>589</v>
      </c>
    </row>
    <row r="12" spans="1:28" x14ac:dyDescent="0.2">
      <c r="A12" s="148">
        <v>6</v>
      </c>
      <c r="B12" s="447" t="s">
        <v>334</v>
      </c>
      <c r="C12" s="448"/>
      <c r="D12" s="448"/>
      <c r="E12" s="449"/>
      <c r="F12" s="426" t="s">
        <v>280</v>
      </c>
      <c r="G12" s="431">
        <v>5890</v>
      </c>
      <c r="H12" s="17"/>
      <c r="I12" s="39"/>
      <c r="J12" s="33"/>
      <c r="K12" s="39"/>
      <c r="L12" s="39"/>
      <c r="M12" s="39"/>
      <c r="N12" s="39"/>
      <c r="O12" s="39"/>
      <c r="P12" s="39"/>
      <c r="Q12" s="150">
        <v>42677</v>
      </c>
      <c r="R12" s="17">
        <v>5890</v>
      </c>
      <c r="S12" s="156">
        <v>42724</v>
      </c>
      <c r="T12" s="26">
        <v>5890</v>
      </c>
      <c r="U12" s="156">
        <v>42808</v>
      </c>
      <c r="V12" s="26">
        <v>5890</v>
      </c>
      <c r="W12" s="158">
        <v>42836</v>
      </c>
      <c r="X12" s="398">
        <v>1911</v>
      </c>
      <c r="Y12" s="401">
        <v>42836</v>
      </c>
      <c r="Z12" s="73">
        <f t="shared" si="1"/>
        <v>25471</v>
      </c>
      <c r="AA12" s="30" t="s">
        <v>71</v>
      </c>
      <c r="AB12" t="s">
        <v>590</v>
      </c>
    </row>
    <row r="13" spans="1:28" s="25" customFormat="1" x14ac:dyDescent="0.2">
      <c r="A13" s="148">
        <v>7</v>
      </c>
      <c r="B13" s="447" t="s">
        <v>289</v>
      </c>
      <c r="C13" s="448"/>
      <c r="D13" s="448"/>
      <c r="E13" s="449"/>
      <c r="F13" s="425" t="s">
        <v>150</v>
      </c>
      <c r="G13" s="431">
        <v>11932</v>
      </c>
      <c r="H13" s="200"/>
      <c r="I13" s="200"/>
      <c r="J13" s="200"/>
      <c r="K13" s="200"/>
      <c r="L13" s="200"/>
      <c r="M13" s="200"/>
      <c r="N13" s="200"/>
      <c r="O13" s="200"/>
      <c r="P13" s="200"/>
      <c r="Q13" s="150">
        <v>42689</v>
      </c>
      <c r="R13" s="17">
        <v>11932</v>
      </c>
      <c r="S13" s="156">
        <v>42724</v>
      </c>
      <c r="T13" s="17">
        <v>11932</v>
      </c>
      <c r="U13" s="156">
        <v>42808</v>
      </c>
      <c r="V13" s="17">
        <v>11932</v>
      </c>
      <c r="W13" s="158">
        <v>42836</v>
      </c>
      <c r="X13" s="398">
        <v>1911</v>
      </c>
      <c r="Y13" s="401">
        <v>42836</v>
      </c>
      <c r="Z13" s="73">
        <f t="shared" si="1"/>
        <v>49639</v>
      </c>
      <c r="AA13" s="30" t="s">
        <v>71</v>
      </c>
      <c r="AB13" s="25" t="s">
        <v>591</v>
      </c>
    </row>
    <row r="14" spans="1:28" x14ac:dyDescent="0.2">
      <c r="A14" s="148">
        <v>8</v>
      </c>
      <c r="B14" s="467" t="s">
        <v>159</v>
      </c>
      <c r="C14" s="467"/>
      <c r="D14" s="467"/>
      <c r="E14" s="467"/>
      <c r="F14" s="426" t="s">
        <v>257</v>
      </c>
      <c r="G14" s="431">
        <v>5890</v>
      </c>
      <c r="H14" s="17"/>
      <c r="I14" s="39"/>
      <c r="J14" s="33"/>
      <c r="K14" s="39"/>
      <c r="L14" s="39"/>
      <c r="M14" s="39"/>
      <c r="N14" s="39"/>
      <c r="O14" s="39"/>
      <c r="P14" s="39"/>
      <c r="Q14" s="150">
        <v>42677</v>
      </c>
      <c r="R14" s="17">
        <v>5890</v>
      </c>
      <c r="S14" s="156">
        <v>42724</v>
      </c>
      <c r="T14" s="26">
        <v>5890</v>
      </c>
      <c r="U14" s="156">
        <v>42808</v>
      </c>
      <c r="V14" s="26">
        <v>5890</v>
      </c>
      <c r="W14" s="158">
        <v>42836</v>
      </c>
      <c r="X14" s="398">
        <v>1911</v>
      </c>
      <c r="Y14" s="401">
        <v>42836</v>
      </c>
      <c r="Z14" s="73">
        <f t="shared" si="1"/>
        <v>25471</v>
      </c>
      <c r="AA14" s="30" t="s">
        <v>71</v>
      </c>
      <c r="AB14" s="25" t="s">
        <v>592</v>
      </c>
    </row>
    <row r="15" spans="1:28" x14ac:dyDescent="0.2">
      <c r="A15" s="148">
        <v>9</v>
      </c>
      <c r="B15" s="452" t="s">
        <v>48</v>
      </c>
      <c r="C15" s="457"/>
      <c r="D15" s="457"/>
      <c r="E15" s="456"/>
      <c r="F15" s="427" t="s">
        <v>243</v>
      </c>
      <c r="G15" s="431">
        <v>5890</v>
      </c>
      <c r="H15" s="17"/>
      <c r="I15" s="39"/>
      <c r="J15" s="33"/>
      <c r="K15" s="39"/>
      <c r="L15" s="39"/>
      <c r="M15" s="39"/>
      <c r="N15" s="39"/>
      <c r="O15" s="39"/>
      <c r="P15" s="39"/>
      <c r="Q15" s="150">
        <v>42677</v>
      </c>
      <c r="R15" s="17">
        <v>5890</v>
      </c>
      <c r="S15" s="156">
        <v>42724</v>
      </c>
      <c r="T15" s="26">
        <v>5890</v>
      </c>
      <c r="U15" s="156">
        <v>42808</v>
      </c>
      <c r="V15" s="26">
        <v>5890</v>
      </c>
      <c r="W15" s="158">
        <v>42836</v>
      </c>
      <c r="X15" s="398">
        <v>1911</v>
      </c>
      <c r="Y15" s="401">
        <v>42836</v>
      </c>
      <c r="Z15" s="73">
        <f t="shared" si="1"/>
        <v>25471</v>
      </c>
      <c r="AA15" s="30" t="s">
        <v>71</v>
      </c>
      <c r="AB15" s="25" t="s">
        <v>593</v>
      </c>
    </row>
    <row r="16" spans="1:28" x14ac:dyDescent="0.2">
      <c r="A16" s="148">
        <v>10</v>
      </c>
      <c r="B16" s="452" t="s">
        <v>353</v>
      </c>
      <c r="C16" s="453"/>
      <c r="D16" s="453"/>
      <c r="E16" s="454"/>
      <c r="F16" s="426" t="s">
        <v>267</v>
      </c>
      <c r="G16" s="431">
        <v>11932</v>
      </c>
      <c r="H16" s="17"/>
      <c r="I16" s="39"/>
      <c r="J16" s="33"/>
      <c r="K16" s="39"/>
      <c r="L16" s="39"/>
      <c r="M16" s="39"/>
      <c r="N16" s="39"/>
      <c r="O16" s="39"/>
      <c r="P16" s="39"/>
      <c r="Q16" s="150">
        <v>42677</v>
      </c>
      <c r="R16" s="17">
        <v>11932</v>
      </c>
      <c r="S16" s="156">
        <v>42724</v>
      </c>
      <c r="T16" s="17">
        <v>11932</v>
      </c>
      <c r="U16" s="156">
        <v>42808</v>
      </c>
      <c r="V16" s="17">
        <v>11932</v>
      </c>
      <c r="W16" s="158">
        <v>42836</v>
      </c>
      <c r="X16" s="398">
        <v>1911</v>
      </c>
      <c r="Y16" s="401">
        <v>42836</v>
      </c>
      <c r="Z16" s="73">
        <f t="shared" si="1"/>
        <v>49639</v>
      </c>
      <c r="AA16" s="30" t="s">
        <v>71</v>
      </c>
      <c r="AB16" s="25" t="s">
        <v>595</v>
      </c>
    </row>
    <row r="17" spans="1:28" x14ac:dyDescent="0.2">
      <c r="A17" s="148">
        <v>11</v>
      </c>
      <c r="B17" s="448" t="s">
        <v>27</v>
      </c>
      <c r="C17" s="448"/>
      <c r="D17" s="448"/>
      <c r="E17" s="449"/>
      <c r="F17" s="425" t="s">
        <v>293</v>
      </c>
      <c r="G17" s="431">
        <v>11932</v>
      </c>
      <c r="H17" s="17"/>
      <c r="I17" s="39"/>
      <c r="J17" s="33"/>
      <c r="K17" s="39"/>
      <c r="L17" s="39"/>
      <c r="M17" s="39"/>
      <c r="N17" s="39"/>
      <c r="O17" s="39"/>
      <c r="P17" s="39"/>
      <c r="Q17" s="150">
        <v>42677</v>
      </c>
      <c r="R17" s="17">
        <v>11932</v>
      </c>
      <c r="S17" s="156">
        <v>42724</v>
      </c>
      <c r="T17" s="17">
        <v>11932</v>
      </c>
      <c r="U17" s="156">
        <v>42808</v>
      </c>
      <c r="V17" s="17">
        <v>11932</v>
      </c>
      <c r="W17" s="158">
        <v>42836</v>
      </c>
      <c r="X17" s="398">
        <v>1911</v>
      </c>
      <c r="Y17" s="401">
        <v>42836</v>
      </c>
      <c r="Z17" s="73">
        <f t="shared" si="1"/>
        <v>49639</v>
      </c>
      <c r="AA17" s="30" t="s">
        <v>71</v>
      </c>
      <c r="AB17" s="25" t="s">
        <v>594</v>
      </c>
    </row>
    <row r="18" spans="1:28" x14ac:dyDescent="0.2">
      <c r="A18" s="148">
        <v>12</v>
      </c>
      <c r="B18" s="448" t="s">
        <v>2</v>
      </c>
      <c r="C18" s="448"/>
      <c r="D18" s="448"/>
      <c r="E18" s="449"/>
      <c r="F18" s="425" t="s">
        <v>236</v>
      </c>
      <c r="G18" s="431">
        <v>5890</v>
      </c>
      <c r="H18" s="17"/>
      <c r="I18" s="39"/>
      <c r="J18" s="33"/>
      <c r="K18" s="39"/>
      <c r="L18" s="39"/>
      <c r="M18" s="39"/>
      <c r="N18" s="39"/>
      <c r="O18" s="39"/>
      <c r="P18" s="39"/>
      <c r="Q18" s="150">
        <v>42677</v>
      </c>
      <c r="R18" s="17">
        <v>5890</v>
      </c>
      <c r="S18" s="156">
        <v>42724</v>
      </c>
      <c r="T18" s="26">
        <v>5890</v>
      </c>
      <c r="U18" s="156">
        <v>42808</v>
      </c>
      <c r="V18" s="26">
        <v>5890</v>
      </c>
      <c r="W18" s="158">
        <v>42836</v>
      </c>
      <c r="X18" s="398">
        <v>1911</v>
      </c>
      <c r="Y18" s="401">
        <v>42836</v>
      </c>
      <c r="Z18" s="73">
        <f t="shared" si="1"/>
        <v>25471</v>
      </c>
      <c r="AA18" s="30" t="s">
        <v>71</v>
      </c>
      <c r="AB18" s="25" t="s">
        <v>597</v>
      </c>
    </row>
    <row r="19" spans="1:28" s="15" customFormat="1" x14ac:dyDescent="0.2">
      <c r="A19" s="148">
        <v>13</v>
      </c>
      <c r="B19" s="474" t="s">
        <v>888</v>
      </c>
      <c r="C19" s="475"/>
      <c r="D19" s="475"/>
      <c r="E19" s="454"/>
      <c r="F19" s="428" t="s">
        <v>347</v>
      </c>
      <c r="G19" s="431">
        <v>5890</v>
      </c>
      <c r="H19" s="24"/>
      <c r="I19" s="24"/>
      <c r="J19" s="24"/>
      <c r="K19" s="24"/>
      <c r="L19" s="24"/>
      <c r="M19" s="24"/>
      <c r="N19" s="24"/>
      <c r="O19" s="24"/>
      <c r="P19" s="24"/>
      <c r="Q19" s="150">
        <v>42677</v>
      </c>
      <c r="R19" s="17">
        <v>5890</v>
      </c>
      <c r="S19" s="156">
        <v>42724</v>
      </c>
      <c r="T19" s="42">
        <v>5890</v>
      </c>
      <c r="U19" s="156">
        <v>42808</v>
      </c>
      <c r="V19" s="42">
        <v>5890</v>
      </c>
      <c r="W19" s="158">
        <v>42836</v>
      </c>
      <c r="X19" s="398"/>
      <c r="Y19" s="401"/>
      <c r="Z19" s="73">
        <f t="shared" si="1"/>
        <v>23560</v>
      </c>
      <c r="AA19" s="287" t="s">
        <v>71</v>
      </c>
      <c r="AB19" s="288" t="s">
        <v>596</v>
      </c>
    </row>
    <row r="20" spans="1:28" x14ac:dyDescent="0.2">
      <c r="A20" s="148">
        <v>14</v>
      </c>
      <c r="B20" s="448" t="s">
        <v>98</v>
      </c>
      <c r="C20" s="448"/>
      <c r="D20" s="448"/>
      <c r="E20" s="449"/>
      <c r="F20" s="425" t="s">
        <v>237</v>
      </c>
      <c r="G20" s="431">
        <v>5890</v>
      </c>
      <c r="H20" s="17"/>
      <c r="I20" s="39"/>
      <c r="J20" s="33"/>
      <c r="K20" s="39"/>
      <c r="L20" s="39"/>
      <c r="M20" s="39"/>
      <c r="N20" s="39"/>
      <c r="O20" s="39"/>
      <c r="P20" s="39"/>
      <c r="Q20" s="150">
        <v>42677</v>
      </c>
      <c r="R20" s="17">
        <v>5890</v>
      </c>
      <c r="S20" s="156">
        <v>42724</v>
      </c>
      <c r="T20" s="26">
        <v>5890</v>
      </c>
      <c r="U20" s="156">
        <v>42808</v>
      </c>
      <c r="V20" s="26">
        <v>5890</v>
      </c>
      <c r="W20" s="158">
        <v>42836</v>
      </c>
      <c r="X20" s="398"/>
      <c r="Y20" s="401"/>
      <c r="Z20" s="73">
        <f t="shared" si="1"/>
        <v>23560</v>
      </c>
      <c r="AA20" s="30" t="s">
        <v>71</v>
      </c>
      <c r="AB20" s="25" t="s">
        <v>598</v>
      </c>
    </row>
    <row r="21" spans="1:28" x14ac:dyDescent="0.2">
      <c r="A21" s="148">
        <v>15</v>
      </c>
      <c r="B21" s="456" t="s">
        <v>142</v>
      </c>
      <c r="C21" s="456"/>
      <c r="D21" s="456"/>
      <c r="E21" s="456"/>
      <c r="F21" s="426" t="s">
        <v>238</v>
      </c>
      <c r="G21" s="431">
        <v>5890</v>
      </c>
      <c r="H21" s="17"/>
      <c r="I21" s="39"/>
      <c r="J21" s="33"/>
      <c r="K21" s="39"/>
      <c r="L21" s="39"/>
      <c r="M21" s="39"/>
      <c r="N21" s="39"/>
      <c r="O21" s="39"/>
      <c r="P21" s="39"/>
      <c r="Q21" s="150">
        <v>42689</v>
      </c>
      <c r="R21" s="17">
        <v>5890</v>
      </c>
      <c r="S21" s="156">
        <v>42724</v>
      </c>
      <c r="T21" s="26">
        <v>5890</v>
      </c>
      <c r="U21" s="156">
        <v>42808</v>
      </c>
      <c r="V21" s="26">
        <v>5890</v>
      </c>
      <c r="W21" s="158">
        <v>42836</v>
      </c>
      <c r="X21" s="398"/>
      <c r="Y21" s="401"/>
      <c r="Z21" s="73">
        <f t="shared" si="1"/>
        <v>23560</v>
      </c>
      <c r="AA21" s="30" t="s">
        <v>71</v>
      </c>
      <c r="AB21" s="25" t="s">
        <v>599</v>
      </c>
    </row>
    <row r="22" spans="1:28" x14ac:dyDescent="0.2">
      <c r="A22" s="148">
        <v>16</v>
      </c>
      <c r="B22" s="450" t="s">
        <v>126</v>
      </c>
      <c r="C22" s="450"/>
      <c r="D22" s="450"/>
      <c r="E22" s="451"/>
      <c r="F22" s="425" t="s">
        <v>239</v>
      </c>
      <c r="G22" s="431">
        <v>11932</v>
      </c>
      <c r="H22" s="17"/>
      <c r="I22" s="39"/>
      <c r="J22" s="33"/>
      <c r="K22" s="39"/>
      <c r="L22" s="39"/>
      <c r="M22" s="39"/>
      <c r="N22" s="39"/>
      <c r="O22" s="39"/>
      <c r="P22" s="39"/>
      <c r="Q22" s="150">
        <v>42689</v>
      </c>
      <c r="R22" s="17">
        <v>11932</v>
      </c>
      <c r="S22" s="156">
        <v>42724</v>
      </c>
      <c r="T22" s="17">
        <v>11932</v>
      </c>
      <c r="U22" s="156">
        <v>42808</v>
      </c>
      <c r="V22" s="17">
        <v>11932</v>
      </c>
      <c r="W22" s="158">
        <v>42836</v>
      </c>
      <c r="X22" s="398">
        <v>1911</v>
      </c>
      <c r="Y22" s="401">
        <v>42836</v>
      </c>
      <c r="Z22" s="73">
        <f t="shared" si="1"/>
        <v>49639</v>
      </c>
      <c r="AA22" s="86" t="s">
        <v>70</v>
      </c>
      <c r="AB22">
        <v>536434</v>
      </c>
    </row>
    <row r="23" spans="1:28" x14ac:dyDescent="0.2">
      <c r="A23" s="148">
        <v>17</v>
      </c>
      <c r="B23" s="456" t="s">
        <v>296</v>
      </c>
      <c r="C23" s="456"/>
      <c r="D23" s="456"/>
      <c r="E23" s="456"/>
      <c r="F23" s="425" t="s">
        <v>233</v>
      </c>
      <c r="G23" s="431">
        <v>11932</v>
      </c>
      <c r="H23" s="17"/>
      <c r="I23" s="39"/>
      <c r="J23" s="33"/>
      <c r="K23" s="39"/>
      <c r="L23" s="39"/>
      <c r="M23" s="39"/>
      <c r="N23" s="39"/>
      <c r="O23" s="39"/>
      <c r="P23" s="39"/>
      <c r="Q23" s="150">
        <v>42677</v>
      </c>
      <c r="R23" s="17">
        <v>11932</v>
      </c>
      <c r="S23" s="156">
        <v>42724</v>
      </c>
      <c r="T23" s="17">
        <v>11932</v>
      </c>
      <c r="U23" s="156">
        <v>42808</v>
      </c>
      <c r="V23" s="17">
        <v>11932</v>
      </c>
      <c r="W23" s="158">
        <v>42836</v>
      </c>
      <c r="X23" s="398"/>
      <c r="Y23" s="401"/>
      <c r="Z23" s="73">
        <f t="shared" si="1"/>
        <v>47728</v>
      </c>
      <c r="AA23" s="30" t="s">
        <v>71</v>
      </c>
      <c r="AB23" t="s">
        <v>601</v>
      </c>
    </row>
    <row r="24" spans="1:28" x14ac:dyDescent="0.2">
      <c r="A24" s="148">
        <v>18</v>
      </c>
      <c r="B24" s="373" t="s">
        <v>1033</v>
      </c>
      <c r="C24" s="373"/>
      <c r="D24" s="373"/>
      <c r="E24" s="372"/>
      <c r="F24" s="152" t="s">
        <v>1034</v>
      </c>
      <c r="G24" s="69"/>
      <c r="H24" s="17"/>
      <c r="I24" s="39"/>
      <c r="J24" s="33"/>
      <c r="K24" s="39"/>
      <c r="L24" s="39"/>
      <c r="M24" s="39"/>
      <c r="N24" s="39"/>
      <c r="O24" s="39"/>
      <c r="P24" s="39"/>
      <c r="Q24" s="150"/>
      <c r="R24" s="17">
        <v>11780</v>
      </c>
      <c r="S24" s="156">
        <v>42766</v>
      </c>
      <c r="T24" s="17">
        <v>5890</v>
      </c>
      <c r="U24" s="156">
        <v>42808</v>
      </c>
      <c r="V24" s="17">
        <v>5890</v>
      </c>
      <c r="W24" s="158">
        <v>42836</v>
      </c>
      <c r="X24" s="398"/>
      <c r="Y24" s="401"/>
      <c r="Z24" s="73">
        <f t="shared" si="1"/>
        <v>23560</v>
      </c>
      <c r="AA24" s="30"/>
    </row>
    <row r="25" spans="1:28" x14ac:dyDescent="0.2">
      <c r="A25" s="148">
        <v>19</v>
      </c>
      <c r="B25" s="455" t="s">
        <v>28</v>
      </c>
      <c r="C25" s="448"/>
      <c r="D25" s="448"/>
      <c r="E25" s="449"/>
      <c r="F25" s="152" t="s">
        <v>240</v>
      </c>
      <c r="G25" s="69"/>
      <c r="H25" s="26"/>
      <c r="I25" s="45"/>
      <c r="J25" s="42"/>
      <c r="K25" s="45"/>
      <c r="L25" s="45"/>
      <c r="M25" s="45"/>
      <c r="N25" s="45"/>
      <c r="O25" s="45"/>
      <c r="P25" s="45"/>
      <c r="Q25" s="150"/>
      <c r="R25" s="17"/>
      <c r="S25" s="156"/>
      <c r="T25" s="26"/>
      <c r="U25" s="156"/>
      <c r="V25" s="26"/>
      <c r="W25" s="158"/>
      <c r="X25" s="398"/>
      <c r="Y25" s="401"/>
      <c r="Z25" s="73">
        <f t="shared" si="1"/>
        <v>0</v>
      </c>
      <c r="AA25" s="30" t="s">
        <v>71</v>
      </c>
      <c r="AB25" t="s">
        <v>602</v>
      </c>
    </row>
    <row r="26" spans="1:28" x14ac:dyDescent="0.2">
      <c r="A26" s="148">
        <v>20</v>
      </c>
      <c r="B26" s="448" t="s">
        <v>29</v>
      </c>
      <c r="C26" s="448"/>
      <c r="D26" s="448"/>
      <c r="E26" s="449"/>
      <c r="F26" s="425" t="s">
        <v>899</v>
      </c>
      <c r="G26" s="431">
        <v>5890</v>
      </c>
      <c r="H26" s="17"/>
      <c r="I26" s="39"/>
      <c r="J26" s="33"/>
      <c r="K26" s="39"/>
      <c r="L26" s="39"/>
      <c r="M26" s="39"/>
      <c r="N26" s="39"/>
      <c r="O26" s="39"/>
      <c r="P26" s="39"/>
      <c r="Q26" s="150">
        <v>42677</v>
      </c>
      <c r="R26" s="17">
        <v>5890</v>
      </c>
      <c r="S26" s="156">
        <v>42724</v>
      </c>
      <c r="T26" s="26">
        <v>5890</v>
      </c>
      <c r="U26" s="156">
        <v>42808</v>
      </c>
      <c r="V26" s="26">
        <v>5890</v>
      </c>
      <c r="W26" s="158">
        <v>42836</v>
      </c>
      <c r="X26" s="398">
        <v>1911</v>
      </c>
      <c r="Y26" s="401">
        <v>42836</v>
      </c>
      <c r="Z26" s="73">
        <f t="shared" si="1"/>
        <v>25471</v>
      </c>
      <c r="AA26" s="30" t="s">
        <v>71</v>
      </c>
      <c r="AB26" t="s">
        <v>603</v>
      </c>
    </row>
    <row r="27" spans="1:28" x14ac:dyDescent="0.2">
      <c r="A27" s="148">
        <v>21</v>
      </c>
      <c r="B27" s="449" t="s">
        <v>143</v>
      </c>
      <c r="C27" s="449"/>
      <c r="D27" s="449"/>
      <c r="E27" s="449"/>
      <c r="F27" s="425" t="s">
        <v>238</v>
      </c>
      <c r="G27" s="431">
        <v>5890</v>
      </c>
      <c r="H27" s="17"/>
      <c r="I27" s="39"/>
      <c r="J27" s="33"/>
      <c r="K27" s="39"/>
      <c r="L27" s="39"/>
      <c r="M27" s="39"/>
      <c r="N27" s="39"/>
      <c r="O27" s="39"/>
      <c r="P27" s="39"/>
      <c r="Q27" s="150">
        <v>42689</v>
      </c>
      <c r="R27" s="17">
        <v>5890</v>
      </c>
      <c r="S27" s="156">
        <v>42724</v>
      </c>
      <c r="T27" s="26">
        <v>5890</v>
      </c>
      <c r="U27" s="156">
        <v>42808</v>
      </c>
      <c r="V27" s="26">
        <v>5890</v>
      </c>
      <c r="W27" s="158">
        <v>42836</v>
      </c>
      <c r="X27" s="398"/>
      <c r="Y27" s="401"/>
      <c r="Z27" s="73">
        <f t="shared" si="1"/>
        <v>23560</v>
      </c>
      <c r="AA27" s="30" t="s">
        <v>71</v>
      </c>
      <c r="AB27" t="s">
        <v>604</v>
      </c>
    </row>
    <row r="28" spans="1:28" x14ac:dyDescent="0.2">
      <c r="A28" s="148">
        <v>22</v>
      </c>
      <c r="B28" s="448" t="s">
        <v>58</v>
      </c>
      <c r="C28" s="448"/>
      <c r="D28" s="448"/>
      <c r="E28" s="449"/>
      <c r="F28" s="425" t="s">
        <v>241</v>
      </c>
      <c r="G28" s="431">
        <v>5890</v>
      </c>
      <c r="H28" s="17"/>
      <c r="I28" s="39"/>
      <c r="J28" s="33"/>
      <c r="K28" s="39"/>
      <c r="L28" s="39"/>
      <c r="M28" s="39"/>
      <c r="N28" s="39"/>
      <c r="O28" s="39"/>
      <c r="P28" s="39"/>
      <c r="Q28" s="150">
        <v>42677</v>
      </c>
      <c r="R28" s="17">
        <v>5890</v>
      </c>
      <c r="S28" s="156">
        <v>42724</v>
      </c>
      <c r="T28" s="26">
        <v>5890</v>
      </c>
      <c r="U28" s="156">
        <v>42808</v>
      </c>
      <c r="V28" s="26">
        <v>5890</v>
      </c>
      <c r="W28" s="158">
        <v>42836</v>
      </c>
      <c r="X28" s="398">
        <v>1911</v>
      </c>
      <c r="Y28" s="401">
        <v>42836</v>
      </c>
      <c r="Z28" s="73">
        <f t="shared" si="1"/>
        <v>25471</v>
      </c>
      <c r="AA28" s="30" t="s">
        <v>71</v>
      </c>
      <c r="AB28" t="s">
        <v>605</v>
      </c>
    </row>
    <row r="29" spans="1:28" x14ac:dyDescent="0.2">
      <c r="A29" s="148">
        <v>23</v>
      </c>
      <c r="B29" s="448" t="s">
        <v>81</v>
      </c>
      <c r="C29" s="448"/>
      <c r="D29" s="448"/>
      <c r="E29" s="449"/>
      <c r="F29" s="425" t="s">
        <v>242</v>
      </c>
      <c r="G29" s="431">
        <v>5890</v>
      </c>
      <c r="H29" s="17"/>
      <c r="I29" s="39"/>
      <c r="J29" s="33"/>
      <c r="K29" s="39"/>
      <c r="L29" s="39"/>
      <c r="M29" s="39"/>
      <c r="N29" s="39"/>
      <c r="O29" s="39"/>
      <c r="P29" s="39"/>
      <c r="Q29" s="150">
        <v>42677</v>
      </c>
      <c r="R29" s="17">
        <v>5890</v>
      </c>
      <c r="S29" s="156">
        <v>42724</v>
      </c>
      <c r="T29" s="26">
        <v>5890</v>
      </c>
      <c r="U29" s="156">
        <v>42808</v>
      </c>
      <c r="V29" s="26">
        <v>5890</v>
      </c>
      <c r="W29" s="158">
        <v>42836</v>
      </c>
      <c r="X29" s="398"/>
      <c r="Y29" s="401"/>
      <c r="Z29" s="73">
        <f t="shared" si="1"/>
        <v>23560</v>
      </c>
      <c r="AA29" s="30" t="s">
        <v>71</v>
      </c>
      <c r="AB29" t="s">
        <v>606</v>
      </c>
    </row>
    <row r="30" spans="1:28" x14ac:dyDescent="0.2">
      <c r="A30" s="148">
        <v>24</v>
      </c>
      <c r="B30" s="448" t="s">
        <v>4</v>
      </c>
      <c r="C30" s="448"/>
      <c r="D30" s="448"/>
      <c r="E30" s="449"/>
      <c r="F30" s="425" t="s">
        <v>243</v>
      </c>
      <c r="G30" s="431">
        <v>5890</v>
      </c>
      <c r="H30" s="17"/>
      <c r="I30" s="39"/>
      <c r="J30" s="33"/>
      <c r="K30" s="39"/>
      <c r="L30" s="39"/>
      <c r="M30" s="39"/>
      <c r="N30" s="39"/>
      <c r="O30" s="39"/>
      <c r="P30" s="39"/>
      <c r="Q30" s="150">
        <v>42677</v>
      </c>
      <c r="R30" s="17">
        <v>5890</v>
      </c>
      <c r="S30" s="156">
        <v>42724</v>
      </c>
      <c r="T30" s="26">
        <v>5890</v>
      </c>
      <c r="U30" s="156">
        <v>42808</v>
      </c>
      <c r="V30" s="26">
        <v>5890</v>
      </c>
      <c r="W30" s="158">
        <v>42836</v>
      </c>
      <c r="X30" s="398">
        <v>1911</v>
      </c>
      <c r="Y30" s="401">
        <v>42836</v>
      </c>
      <c r="Z30" s="73">
        <f t="shared" si="1"/>
        <v>25471</v>
      </c>
      <c r="AA30" s="30" t="s">
        <v>71</v>
      </c>
      <c r="AB30" t="s">
        <v>607</v>
      </c>
    </row>
    <row r="31" spans="1:28" x14ac:dyDescent="0.2">
      <c r="A31" s="148">
        <v>25</v>
      </c>
      <c r="B31" s="447" t="s">
        <v>340</v>
      </c>
      <c r="C31" s="448"/>
      <c r="D31" s="448"/>
      <c r="E31" s="449"/>
      <c r="F31" s="426" t="s">
        <v>339</v>
      </c>
      <c r="G31" s="431">
        <v>11932</v>
      </c>
      <c r="H31" s="17"/>
      <c r="I31" s="39"/>
      <c r="J31" s="33"/>
      <c r="K31" s="39"/>
      <c r="L31" s="39"/>
      <c r="M31" s="39"/>
      <c r="N31" s="39"/>
      <c r="O31" s="39"/>
      <c r="P31" s="39"/>
      <c r="Q31" s="150">
        <v>42677</v>
      </c>
      <c r="R31" s="17">
        <v>11932</v>
      </c>
      <c r="S31" s="156">
        <v>42724</v>
      </c>
      <c r="T31" s="17">
        <v>11932</v>
      </c>
      <c r="U31" s="156">
        <v>42808</v>
      </c>
      <c r="V31" s="17">
        <v>11932</v>
      </c>
      <c r="W31" s="158">
        <v>42836</v>
      </c>
      <c r="X31" s="398">
        <v>1911</v>
      </c>
      <c r="Y31" s="401">
        <v>42836</v>
      </c>
      <c r="Z31" s="73">
        <f t="shared" si="1"/>
        <v>49639</v>
      </c>
      <c r="AA31" s="30" t="s">
        <v>71</v>
      </c>
      <c r="AB31" t="s">
        <v>608</v>
      </c>
    </row>
    <row r="32" spans="1:28" s="25" customFormat="1" x14ac:dyDescent="0.2">
      <c r="A32" s="148">
        <v>26</v>
      </c>
      <c r="B32" s="447" t="s">
        <v>308</v>
      </c>
      <c r="C32" s="450"/>
      <c r="D32" s="450"/>
      <c r="E32" s="451"/>
      <c r="F32" s="425" t="s">
        <v>244</v>
      </c>
      <c r="G32" s="431">
        <v>11932</v>
      </c>
      <c r="H32" s="26"/>
      <c r="I32" s="45"/>
      <c r="J32" s="42"/>
      <c r="K32" s="45"/>
      <c r="L32" s="45"/>
      <c r="M32" s="45"/>
      <c r="N32" s="45"/>
      <c r="O32" s="45"/>
      <c r="P32" s="45"/>
      <c r="Q32" s="150">
        <v>42677</v>
      </c>
      <c r="R32" s="17">
        <v>11932</v>
      </c>
      <c r="S32" s="156">
        <v>42724</v>
      </c>
      <c r="T32" s="17">
        <v>11932</v>
      </c>
      <c r="U32" s="156">
        <v>42808</v>
      </c>
      <c r="V32" s="17">
        <v>11932</v>
      </c>
      <c r="W32" s="158">
        <v>42836</v>
      </c>
      <c r="X32" s="398">
        <v>1911</v>
      </c>
      <c r="Y32" s="401">
        <v>42836</v>
      </c>
      <c r="Z32" s="73">
        <f t="shared" si="1"/>
        <v>49639</v>
      </c>
      <c r="AA32" s="30" t="s">
        <v>71</v>
      </c>
      <c r="AB32" s="25" t="s">
        <v>609</v>
      </c>
    </row>
    <row r="33" spans="1:28" x14ac:dyDescent="0.2">
      <c r="A33" s="148">
        <v>27</v>
      </c>
      <c r="B33" s="448" t="s">
        <v>30</v>
      </c>
      <c r="C33" s="448"/>
      <c r="D33" s="448"/>
      <c r="E33" s="449"/>
      <c r="F33" s="425" t="s">
        <v>153</v>
      </c>
      <c r="G33" s="431">
        <v>5890</v>
      </c>
      <c r="H33" s="17"/>
      <c r="I33" s="39"/>
      <c r="J33" s="33"/>
      <c r="K33" s="39"/>
      <c r="L33" s="39"/>
      <c r="M33" s="39"/>
      <c r="N33" s="39"/>
      <c r="O33" s="39"/>
      <c r="P33" s="39"/>
      <c r="Q33" s="150">
        <v>42677</v>
      </c>
      <c r="R33" s="17">
        <v>5890</v>
      </c>
      <c r="S33" s="156">
        <v>42724</v>
      </c>
      <c r="T33" s="26">
        <v>5890</v>
      </c>
      <c r="U33" s="156">
        <v>42808</v>
      </c>
      <c r="V33" s="26">
        <v>5890</v>
      </c>
      <c r="W33" s="158">
        <v>42836</v>
      </c>
      <c r="X33" s="398">
        <v>1911</v>
      </c>
      <c r="Y33" s="401">
        <v>42836</v>
      </c>
      <c r="Z33" s="73">
        <f t="shared" si="1"/>
        <v>25471</v>
      </c>
      <c r="AA33" s="30" t="s">
        <v>71</v>
      </c>
      <c r="AB33" s="25" t="s">
        <v>610</v>
      </c>
    </row>
    <row r="34" spans="1:28" x14ac:dyDescent="0.2">
      <c r="A34" s="148">
        <v>28</v>
      </c>
      <c r="B34" s="448" t="s">
        <v>112</v>
      </c>
      <c r="C34" s="448"/>
      <c r="D34" s="448"/>
      <c r="E34" s="449"/>
      <c r="F34" s="425" t="s">
        <v>245</v>
      </c>
      <c r="G34" s="431">
        <v>5890</v>
      </c>
      <c r="H34" s="17"/>
      <c r="I34" s="39"/>
      <c r="J34" s="33"/>
      <c r="K34" s="39"/>
      <c r="L34" s="39"/>
      <c r="M34" s="39"/>
      <c r="N34" s="39"/>
      <c r="O34" s="39"/>
      <c r="P34" s="39"/>
      <c r="Q34" s="150">
        <v>42696</v>
      </c>
      <c r="R34" s="17">
        <v>5890</v>
      </c>
      <c r="S34" s="156">
        <v>42724</v>
      </c>
      <c r="T34" s="26">
        <v>5890</v>
      </c>
      <c r="U34" s="156">
        <v>42808</v>
      </c>
      <c r="V34" s="26">
        <v>5890</v>
      </c>
      <c r="W34" s="158">
        <v>42836</v>
      </c>
      <c r="X34" s="398">
        <v>1911</v>
      </c>
      <c r="Y34" s="401">
        <v>42836</v>
      </c>
      <c r="Z34" s="73">
        <f t="shared" si="1"/>
        <v>25471</v>
      </c>
      <c r="AA34" s="30" t="s">
        <v>71</v>
      </c>
      <c r="AB34" s="25" t="s">
        <v>611</v>
      </c>
    </row>
    <row r="35" spans="1:28" x14ac:dyDescent="0.2">
      <c r="A35" s="148">
        <v>29</v>
      </c>
      <c r="B35" s="448" t="s">
        <v>80</v>
      </c>
      <c r="C35" s="448"/>
      <c r="D35" s="448"/>
      <c r="E35" s="449"/>
      <c r="F35" s="425" t="s">
        <v>246</v>
      </c>
      <c r="G35" s="431">
        <v>5890</v>
      </c>
      <c r="H35" s="17"/>
      <c r="I35" s="39"/>
      <c r="J35" s="33"/>
      <c r="K35" s="39"/>
      <c r="L35" s="39"/>
      <c r="M35" s="39"/>
      <c r="N35" s="39"/>
      <c r="O35" s="39"/>
      <c r="P35" s="39"/>
      <c r="Q35" s="150">
        <v>42689</v>
      </c>
      <c r="R35" s="17">
        <v>5890</v>
      </c>
      <c r="S35" s="156">
        <v>42724</v>
      </c>
      <c r="T35" s="26">
        <v>5890</v>
      </c>
      <c r="U35" s="156">
        <v>42808</v>
      </c>
      <c r="V35" s="26">
        <v>5890</v>
      </c>
      <c r="W35" s="158">
        <v>42836</v>
      </c>
      <c r="X35" s="398"/>
      <c r="Y35" s="401"/>
      <c r="Z35" s="73">
        <f t="shared" si="1"/>
        <v>23560</v>
      </c>
      <c r="AA35" s="86" t="s">
        <v>70</v>
      </c>
      <c r="AB35">
        <v>536434</v>
      </c>
    </row>
    <row r="36" spans="1:28" x14ac:dyDescent="0.2">
      <c r="A36" s="148">
        <v>30</v>
      </c>
      <c r="B36" s="448" t="s">
        <v>1013</v>
      </c>
      <c r="C36" s="448"/>
      <c r="D36" s="448"/>
      <c r="E36" s="449"/>
      <c r="F36" s="425" t="s">
        <v>251</v>
      </c>
      <c r="G36" s="431">
        <v>5890</v>
      </c>
      <c r="H36" s="17"/>
      <c r="I36" s="39"/>
      <c r="J36" s="33"/>
      <c r="K36" s="39"/>
      <c r="L36" s="39"/>
      <c r="M36" s="39"/>
      <c r="N36" s="39"/>
      <c r="O36" s="39"/>
      <c r="P36" s="39"/>
      <c r="Q36" s="150">
        <v>42677</v>
      </c>
      <c r="R36" s="17">
        <v>5890</v>
      </c>
      <c r="S36" s="156">
        <v>42724</v>
      </c>
      <c r="T36" s="26">
        <v>5890</v>
      </c>
      <c r="U36" s="156">
        <v>42808</v>
      </c>
      <c r="V36" s="26">
        <v>5890</v>
      </c>
      <c r="W36" s="158">
        <v>42836</v>
      </c>
      <c r="X36" s="398"/>
      <c r="Y36" s="401"/>
      <c r="Z36" s="73">
        <f t="shared" si="1"/>
        <v>23560</v>
      </c>
      <c r="AA36" s="30" t="s">
        <v>71</v>
      </c>
      <c r="AB36" t="s">
        <v>612</v>
      </c>
    </row>
    <row r="37" spans="1:28" x14ac:dyDescent="0.2">
      <c r="A37" s="148">
        <v>31</v>
      </c>
      <c r="B37" s="448" t="s">
        <v>57</v>
      </c>
      <c r="C37" s="448"/>
      <c r="D37" s="448"/>
      <c r="E37" s="449"/>
      <c r="F37" s="425" t="s">
        <v>900</v>
      </c>
      <c r="G37" s="431">
        <v>5890</v>
      </c>
      <c r="H37" s="17"/>
      <c r="I37" s="39"/>
      <c r="J37" s="33"/>
      <c r="K37" s="39"/>
      <c r="L37" s="39"/>
      <c r="M37" s="39"/>
      <c r="N37" s="39"/>
      <c r="O37" s="39"/>
      <c r="P37" s="39"/>
      <c r="Q37" s="150">
        <v>42689</v>
      </c>
      <c r="R37" s="17">
        <v>5890</v>
      </c>
      <c r="S37" s="156">
        <v>42724</v>
      </c>
      <c r="T37" s="26">
        <v>5890</v>
      </c>
      <c r="U37" s="156">
        <v>42808</v>
      </c>
      <c r="V37" s="26">
        <v>5890</v>
      </c>
      <c r="W37" s="158">
        <v>42836</v>
      </c>
      <c r="X37" s="398">
        <v>1911</v>
      </c>
      <c r="Y37" s="401">
        <v>42836</v>
      </c>
      <c r="Z37" s="73">
        <f t="shared" si="1"/>
        <v>25471</v>
      </c>
      <c r="AA37" s="30" t="s">
        <v>71</v>
      </c>
      <c r="AB37" t="s">
        <v>613</v>
      </c>
    </row>
    <row r="38" spans="1:28" x14ac:dyDescent="0.2">
      <c r="A38" s="148">
        <v>32</v>
      </c>
      <c r="B38" s="456" t="s">
        <v>162</v>
      </c>
      <c r="C38" s="449"/>
      <c r="D38" s="449"/>
      <c r="E38" s="449"/>
      <c r="F38" s="426" t="s">
        <v>247</v>
      </c>
      <c r="G38" s="431">
        <v>5890</v>
      </c>
      <c r="H38" s="17"/>
      <c r="I38" s="39"/>
      <c r="J38" s="33"/>
      <c r="K38" s="39"/>
      <c r="L38" s="39"/>
      <c r="M38" s="39"/>
      <c r="N38" s="39"/>
      <c r="O38" s="39"/>
      <c r="P38" s="39"/>
      <c r="Q38" s="150">
        <v>42677</v>
      </c>
      <c r="R38" s="17">
        <v>5890</v>
      </c>
      <c r="S38" s="156">
        <v>42724</v>
      </c>
      <c r="T38" s="26">
        <v>5890</v>
      </c>
      <c r="U38" s="156">
        <v>42808</v>
      </c>
      <c r="V38" s="26">
        <v>5890</v>
      </c>
      <c r="W38" s="158">
        <v>42836</v>
      </c>
      <c r="X38" s="398"/>
      <c r="Y38" s="401"/>
      <c r="Z38" s="73">
        <f t="shared" si="1"/>
        <v>23560</v>
      </c>
      <c r="AA38" s="30" t="s">
        <v>71</v>
      </c>
      <c r="AB38" t="s">
        <v>614</v>
      </c>
    </row>
    <row r="39" spans="1:28" x14ac:dyDescent="0.2">
      <c r="A39" s="148">
        <v>33</v>
      </c>
      <c r="B39" s="448" t="s">
        <v>9</v>
      </c>
      <c r="C39" s="448"/>
      <c r="D39" s="448"/>
      <c r="E39" s="449"/>
      <c r="F39" s="426" t="s">
        <v>248</v>
      </c>
      <c r="G39" s="431">
        <v>5890</v>
      </c>
      <c r="H39" s="17"/>
      <c r="I39" s="39"/>
      <c r="J39" s="33"/>
      <c r="K39" s="39"/>
      <c r="L39" s="39"/>
      <c r="M39" s="39"/>
      <c r="N39" s="39"/>
      <c r="O39" s="39"/>
      <c r="P39" s="39"/>
      <c r="Q39" s="150">
        <v>42677</v>
      </c>
      <c r="R39" s="17">
        <v>5890</v>
      </c>
      <c r="S39" s="156">
        <v>42724</v>
      </c>
      <c r="T39" s="26">
        <v>5890</v>
      </c>
      <c r="U39" s="156">
        <v>42808</v>
      </c>
      <c r="V39" s="26">
        <v>5890</v>
      </c>
      <c r="W39" s="158">
        <v>42836</v>
      </c>
      <c r="X39" s="398"/>
      <c r="Y39" s="401"/>
      <c r="Z39" s="73">
        <f t="shared" si="1"/>
        <v>23560</v>
      </c>
      <c r="AA39" s="30" t="s">
        <v>71</v>
      </c>
      <c r="AB39" t="s">
        <v>615</v>
      </c>
    </row>
    <row r="40" spans="1:28" x14ac:dyDescent="0.2">
      <c r="A40" s="148">
        <v>34</v>
      </c>
      <c r="B40" s="448" t="s">
        <v>74</v>
      </c>
      <c r="C40" s="448"/>
      <c r="D40" s="448"/>
      <c r="E40" s="449"/>
      <c r="F40" s="425" t="s">
        <v>249</v>
      </c>
      <c r="G40" s="431">
        <v>5890</v>
      </c>
      <c r="H40" s="17"/>
      <c r="I40" s="39"/>
      <c r="J40" s="33"/>
      <c r="K40" s="39"/>
      <c r="L40" s="39"/>
      <c r="M40" s="39"/>
      <c r="N40" s="39"/>
      <c r="O40" s="39"/>
      <c r="P40" s="39"/>
      <c r="Q40" s="150">
        <v>42689</v>
      </c>
      <c r="R40" s="17">
        <v>5890</v>
      </c>
      <c r="S40" s="156">
        <v>42724</v>
      </c>
      <c r="T40" s="26">
        <v>5890</v>
      </c>
      <c r="U40" s="156">
        <v>42808</v>
      </c>
      <c r="V40" s="26">
        <v>5890</v>
      </c>
      <c r="W40" s="158">
        <v>42836</v>
      </c>
      <c r="X40" s="398"/>
      <c r="Y40" s="401"/>
      <c r="Z40" s="73">
        <f t="shared" si="1"/>
        <v>23560</v>
      </c>
      <c r="AA40" s="30" t="s">
        <v>71</v>
      </c>
      <c r="AB40" t="s">
        <v>616</v>
      </c>
    </row>
    <row r="41" spans="1:28" x14ac:dyDescent="0.2">
      <c r="A41" s="148">
        <v>35</v>
      </c>
      <c r="B41" s="211" t="s">
        <v>354</v>
      </c>
      <c r="C41" s="209"/>
      <c r="D41" s="209"/>
      <c r="E41" s="210"/>
      <c r="F41" s="155" t="s">
        <v>232</v>
      </c>
      <c r="G41" s="69"/>
      <c r="H41" s="17"/>
      <c r="I41" s="39"/>
      <c r="J41" s="33"/>
      <c r="K41" s="39"/>
      <c r="L41" s="39"/>
      <c r="M41" s="39"/>
      <c r="N41" s="39"/>
      <c r="O41" s="39"/>
      <c r="P41" s="39"/>
      <c r="Q41" s="150"/>
      <c r="R41" s="17"/>
      <c r="S41" s="156"/>
      <c r="T41" s="17"/>
      <c r="U41" s="156"/>
      <c r="V41" s="17"/>
      <c r="W41" s="158"/>
      <c r="X41" s="398"/>
      <c r="Y41" s="401"/>
      <c r="Z41" s="73">
        <f t="shared" si="1"/>
        <v>0</v>
      </c>
      <c r="AA41" s="235" t="s">
        <v>71</v>
      </c>
      <c r="AB41" t="s">
        <v>617</v>
      </c>
    </row>
    <row r="42" spans="1:28" x14ac:dyDescent="0.2">
      <c r="A42" s="148">
        <v>36</v>
      </c>
      <c r="B42" s="444" t="s">
        <v>1036</v>
      </c>
      <c r="C42" s="445"/>
      <c r="D42" s="445"/>
      <c r="E42" s="446"/>
      <c r="F42" s="155" t="s">
        <v>1037</v>
      </c>
      <c r="G42" s="69"/>
      <c r="H42" s="17"/>
      <c r="I42" s="39"/>
      <c r="J42" s="33"/>
      <c r="K42" s="39"/>
      <c r="L42" s="39"/>
      <c r="M42" s="39"/>
      <c r="N42" s="39"/>
      <c r="O42" s="39"/>
      <c r="P42" s="39"/>
      <c r="Q42" s="150"/>
      <c r="R42" s="17">
        <v>23450</v>
      </c>
      <c r="S42" s="156">
        <v>42822</v>
      </c>
      <c r="T42" s="17"/>
      <c r="U42" s="156"/>
      <c r="V42" s="17"/>
      <c r="W42" s="158"/>
      <c r="X42" s="398"/>
      <c r="Y42" s="401"/>
      <c r="Z42" s="73">
        <f t="shared" si="1"/>
        <v>23450</v>
      </c>
      <c r="AA42" s="235"/>
    </row>
    <row r="43" spans="1:28" x14ac:dyDescent="0.2">
      <c r="A43" s="148">
        <v>37</v>
      </c>
      <c r="B43" s="456" t="s">
        <v>901</v>
      </c>
      <c r="C43" s="467"/>
      <c r="D43" s="467"/>
      <c r="E43" s="467"/>
      <c r="F43" s="426" t="s">
        <v>257</v>
      </c>
      <c r="G43" s="431">
        <v>5890</v>
      </c>
      <c r="H43" s="17"/>
      <c r="I43" s="39"/>
      <c r="J43" s="33"/>
      <c r="K43" s="39"/>
      <c r="L43" s="39"/>
      <c r="M43" s="39"/>
      <c r="N43" s="39"/>
      <c r="O43" s="39"/>
      <c r="P43" s="39"/>
      <c r="Q43" s="150">
        <v>42677</v>
      </c>
      <c r="R43" s="17">
        <v>5890</v>
      </c>
      <c r="S43" s="156">
        <v>42724</v>
      </c>
      <c r="T43" s="26">
        <v>5890</v>
      </c>
      <c r="U43" s="156">
        <v>42808</v>
      </c>
      <c r="V43" s="26">
        <v>5890</v>
      </c>
      <c r="W43" s="158">
        <v>42836</v>
      </c>
      <c r="X43" s="398">
        <v>1911</v>
      </c>
      <c r="Y43" s="401">
        <v>42836</v>
      </c>
      <c r="Z43" s="73">
        <f t="shared" si="1"/>
        <v>25471</v>
      </c>
      <c r="AA43" s="30" t="s">
        <v>71</v>
      </c>
      <c r="AB43" t="s">
        <v>618</v>
      </c>
    </row>
    <row r="44" spans="1:28" x14ac:dyDescent="0.2">
      <c r="A44" s="148">
        <v>38</v>
      </c>
      <c r="B44" s="447" t="s">
        <v>335</v>
      </c>
      <c r="C44" s="448"/>
      <c r="D44" s="448"/>
      <c r="E44" s="449"/>
      <c r="F44" s="425" t="s">
        <v>250</v>
      </c>
      <c r="G44" s="431">
        <v>5890</v>
      </c>
      <c r="H44" s="26"/>
      <c r="I44" s="45"/>
      <c r="J44" s="42"/>
      <c r="K44" s="45"/>
      <c r="L44" s="45"/>
      <c r="M44" s="45"/>
      <c r="N44" s="45"/>
      <c r="O44" s="45"/>
      <c r="P44" s="45"/>
      <c r="Q44" s="150">
        <v>42677</v>
      </c>
      <c r="R44" s="17">
        <v>5890</v>
      </c>
      <c r="S44" s="156">
        <v>42724</v>
      </c>
      <c r="T44" s="26">
        <v>5890</v>
      </c>
      <c r="U44" s="156">
        <v>42808</v>
      </c>
      <c r="V44" s="26">
        <v>5890</v>
      </c>
      <c r="W44" s="158">
        <v>42836</v>
      </c>
      <c r="X44" s="398">
        <v>1911</v>
      </c>
      <c r="Y44" s="401">
        <v>42836</v>
      </c>
      <c r="Z44" s="73">
        <f t="shared" si="1"/>
        <v>25471</v>
      </c>
      <c r="AA44" s="30" t="s">
        <v>71</v>
      </c>
      <c r="AB44" t="s">
        <v>619</v>
      </c>
    </row>
    <row r="45" spans="1:28" x14ac:dyDescent="0.2">
      <c r="A45" s="148">
        <v>39</v>
      </c>
      <c r="B45" s="448" t="s">
        <v>56</v>
      </c>
      <c r="C45" s="448"/>
      <c r="D45" s="448"/>
      <c r="E45" s="449"/>
      <c r="F45" s="425" t="s">
        <v>148</v>
      </c>
      <c r="G45" s="431">
        <v>5890</v>
      </c>
      <c r="H45" s="17"/>
      <c r="I45" s="39"/>
      <c r="J45" s="33"/>
      <c r="K45" s="39"/>
      <c r="L45" s="39"/>
      <c r="M45" s="39"/>
      <c r="N45" s="39"/>
      <c r="O45" s="39"/>
      <c r="P45" s="39"/>
      <c r="Q45" s="150">
        <v>42677</v>
      </c>
      <c r="R45" s="17">
        <v>5890</v>
      </c>
      <c r="S45" s="156">
        <v>42724</v>
      </c>
      <c r="T45" s="26">
        <v>5890</v>
      </c>
      <c r="U45" s="156">
        <v>42808</v>
      </c>
      <c r="V45" s="26">
        <v>5890</v>
      </c>
      <c r="W45" s="158">
        <v>42836</v>
      </c>
      <c r="X45" s="398">
        <v>1911</v>
      </c>
      <c r="Y45" s="401">
        <v>42836</v>
      </c>
      <c r="Z45" s="73">
        <f t="shared" si="1"/>
        <v>25471</v>
      </c>
      <c r="AA45" s="30" t="s">
        <v>71</v>
      </c>
      <c r="AB45" t="s">
        <v>620</v>
      </c>
    </row>
    <row r="46" spans="1:28" x14ac:dyDescent="0.2">
      <c r="A46" s="148">
        <v>40</v>
      </c>
      <c r="B46" s="449" t="s">
        <v>163</v>
      </c>
      <c r="C46" s="449"/>
      <c r="D46" s="449"/>
      <c r="E46" s="449"/>
      <c r="F46" s="425" t="s">
        <v>251</v>
      </c>
      <c r="G46" s="431">
        <v>5890</v>
      </c>
      <c r="H46" s="17"/>
      <c r="I46" s="39"/>
      <c r="J46" s="33"/>
      <c r="K46" s="39"/>
      <c r="L46" s="39"/>
      <c r="M46" s="39"/>
      <c r="N46" s="39"/>
      <c r="O46" s="39"/>
      <c r="P46" s="39"/>
      <c r="Q46" s="150">
        <v>42677</v>
      </c>
      <c r="R46" s="17">
        <v>5890</v>
      </c>
      <c r="S46" s="156">
        <v>42724</v>
      </c>
      <c r="T46" s="26">
        <v>5890</v>
      </c>
      <c r="U46" s="156">
        <v>42808</v>
      </c>
      <c r="V46" s="26">
        <v>5890</v>
      </c>
      <c r="W46" s="158">
        <v>42836</v>
      </c>
      <c r="X46" s="398"/>
      <c r="Y46" s="401"/>
      <c r="Z46" s="73">
        <f t="shared" si="1"/>
        <v>23560</v>
      </c>
      <c r="AA46" s="30" t="s">
        <v>71</v>
      </c>
      <c r="AB46" t="s">
        <v>621</v>
      </c>
    </row>
    <row r="47" spans="1:28" x14ac:dyDescent="0.2">
      <c r="A47" s="148">
        <v>41</v>
      </c>
      <c r="B47" s="448" t="s">
        <v>1046</v>
      </c>
      <c r="C47" s="448"/>
      <c r="D47" s="448"/>
      <c r="E47" s="449"/>
      <c r="F47" s="425" t="s">
        <v>252</v>
      </c>
      <c r="G47" s="431">
        <v>5890</v>
      </c>
      <c r="H47" s="17"/>
      <c r="I47" s="39"/>
      <c r="J47" s="33"/>
      <c r="K47" s="39"/>
      <c r="L47" s="39"/>
      <c r="M47" s="39"/>
      <c r="N47" s="39"/>
      <c r="O47" s="39"/>
      <c r="P47" s="39"/>
      <c r="Q47" s="150">
        <v>42759</v>
      </c>
      <c r="R47" s="17">
        <v>5890</v>
      </c>
      <c r="S47" s="156">
        <v>42724</v>
      </c>
      <c r="T47" s="26">
        <v>5890</v>
      </c>
      <c r="U47" s="156">
        <v>42808</v>
      </c>
      <c r="V47" s="26">
        <v>5890</v>
      </c>
      <c r="W47" s="158">
        <v>42836</v>
      </c>
      <c r="X47" s="398"/>
      <c r="Y47" s="401"/>
      <c r="Z47" s="73">
        <f t="shared" si="1"/>
        <v>23560</v>
      </c>
      <c r="AA47" s="30" t="s">
        <v>71</v>
      </c>
      <c r="AB47" t="s">
        <v>622</v>
      </c>
    </row>
    <row r="48" spans="1:28" x14ac:dyDescent="0.2">
      <c r="A48" s="148">
        <v>42</v>
      </c>
      <c r="B48" s="448" t="s">
        <v>1047</v>
      </c>
      <c r="C48" s="448"/>
      <c r="D48" s="448"/>
      <c r="E48" s="449"/>
      <c r="F48" s="425" t="s">
        <v>252</v>
      </c>
      <c r="G48" s="431">
        <v>5890</v>
      </c>
      <c r="H48" s="17"/>
      <c r="I48" s="39"/>
      <c r="J48" s="33"/>
      <c r="K48" s="39"/>
      <c r="L48" s="39"/>
      <c r="M48" s="39"/>
      <c r="N48" s="39"/>
      <c r="O48" s="39"/>
      <c r="P48" s="39"/>
      <c r="Q48" s="150">
        <v>42759</v>
      </c>
      <c r="R48" s="17">
        <v>5890</v>
      </c>
      <c r="S48" s="156">
        <v>42724</v>
      </c>
      <c r="T48" s="26">
        <v>5890</v>
      </c>
      <c r="U48" s="156">
        <v>42808</v>
      </c>
      <c r="V48" s="26">
        <v>5890</v>
      </c>
      <c r="W48" s="158">
        <v>42836</v>
      </c>
      <c r="X48" s="398"/>
      <c r="Y48" s="401"/>
      <c r="Z48" s="73">
        <f t="shared" si="1"/>
        <v>23560</v>
      </c>
      <c r="AA48" s="30" t="s">
        <v>71</v>
      </c>
      <c r="AB48" t="s">
        <v>623</v>
      </c>
    </row>
    <row r="49" spans="1:28" s="25" customFormat="1" x14ac:dyDescent="0.2">
      <c r="A49" s="148">
        <v>43</v>
      </c>
      <c r="B49" s="447" t="s">
        <v>307</v>
      </c>
      <c r="C49" s="448"/>
      <c r="D49" s="448"/>
      <c r="E49" s="449"/>
      <c r="F49" s="425" t="s">
        <v>253</v>
      </c>
      <c r="G49" s="431">
        <v>5890</v>
      </c>
      <c r="H49" s="26"/>
      <c r="I49" s="45"/>
      <c r="J49" s="42"/>
      <c r="K49" s="45"/>
      <c r="L49" s="45"/>
      <c r="M49" s="45"/>
      <c r="N49" s="45"/>
      <c r="O49" s="45"/>
      <c r="P49" s="45"/>
      <c r="Q49" s="150">
        <v>42677</v>
      </c>
      <c r="R49" s="17">
        <v>5890</v>
      </c>
      <c r="S49" s="156">
        <v>42724</v>
      </c>
      <c r="T49" s="26">
        <v>5890</v>
      </c>
      <c r="U49" s="156">
        <v>42808</v>
      </c>
      <c r="V49" s="26">
        <v>5890</v>
      </c>
      <c r="W49" s="158">
        <v>42836</v>
      </c>
      <c r="X49" s="398">
        <v>1911</v>
      </c>
      <c r="Y49" s="401">
        <v>42836</v>
      </c>
      <c r="Z49" s="73">
        <f t="shared" si="1"/>
        <v>25471</v>
      </c>
      <c r="AA49" s="30" t="s">
        <v>71</v>
      </c>
      <c r="AB49" s="25" t="s">
        <v>624</v>
      </c>
    </row>
    <row r="50" spans="1:28" x14ac:dyDescent="0.2">
      <c r="A50" s="148">
        <v>44</v>
      </c>
      <c r="B50" s="448" t="s">
        <v>113</v>
      </c>
      <c r="C50" s="448"/>
      <c r="D50" s="448"/>
      <c r="E50" s="449"/>
      <c r="F50" s="425" t="s">
        <v>254</v>
      </c>
      <c r="G50" s="431">
        <v>5890</v>
      </c>
      <c r="H50" s="17"/>
      <c r="I50" s="39"/>
      <c r="J50" s="33"/>
      <c r="K50" s="39"/>
      <c r="L50" s="39"/>
      <c r="M50" s="39"/>
      <c r="N50" s="39"/>
      <c r="O50" s="39"/>
      <c r="P50" s="39"/>
      <c r="Q50" s="150">
        <v>42677</v>
      </c>
      <c r="R50" s="17">
        <v>5890</v>
      </c>
      <c r="S50" s="156">
        <v>42724</v>
      </c>
      <c r="T50" s="26">
        <v>5890</v>
      </c>
      <c r="U50" s="156">
        <v>42808</v>
      </c>
      <c r="V50" s="26">
        <v>5890</v>
      </c>
      <c r="W50" s="158">
        <v>42836</v>
      </c>
      <c r="X50" s="398">
        <v>1911</v>
      </c>
      <c r="Y50" s="401">
        <v>42836</v>
      </c>
      <c r="Z50" s="73">
        <f t="shared" si="1"/>
        <v>25471</v>
      </c>
      <c r="AA50" s="30" t="s">
        <v>71</v>
      </c>
      <c r="AB50" s="25" t="s">
        <v>625</v>
      </c>
    </row>
    <row r="51" spans="1:28" x14ac:dyDescent="0.2">
      <c r="A51" s="148">
        <v>45</v>
      </c>
      <c r="B51" s="448" t="s">
        <v>31</v>
      </c>
      <c r="C51" s="448"/>
      <c r="D51" s="448"/>
      <c r="E51" s="449"/>
      <c r="F51" s="425" t="s">
        <v>255</v>
      </c>
      <c r="G51" s="431">
        <v>5890</v>
      </c>
      <c r="H51" s="17"/>
      <c r="I51" s="39"/>
      <c r="J51" s="33"/>
      <c r="K51" s="39"/>
      <c r="L51" s="39"/>
      <c r="M51" s="39"/>
      <c r="N51" s="39"/>
      <c r="O51" s="39"/>
      <c r="P51" s="39"/>
      <c r="Q51" s="150">
        <v>42677</v>
      </c>
      <c r="R51" s="17">
        <v>5890</v>
      </c>
      <c r="S51" s="156">
        <v>42724</v>
      </c>
      <c r="T51" s="26">
        <v>5890</v>
      </c>
      <c r="U51" s="156">
        <v>42808</v>
      </c>
      <c r="V51" s="26">
        <v>5890</v>
      </c>
      <c r="W51" s="158">
        <v>42836</v>
      </c>
      <c r="X51" s="398">
        <v>1911</v>
      </c>
      <c r="Y51" s="401">
        <v>42836</v>
      </c>
      <c r="Z51" s="73">
        <f t="shared" si="1"/>
        <v>25471</v>
      </c>
      <c r="AA51" s="30" t="s">
        <v>71</v>
      </c>
      <c r="AB51" s="25" t="s">
        <v>626</v>
      </c>
    </row>
    <row r="52" spans="1:28" x14ac:dyDescent="0.2">
      <c r="A52" s="148">
        <v>46</v>
      </c>
      <c r="B52" s="455" t="s">
        <v>129</v>
      </c>
      <c r="C52" s="448"/>
      <c r="D52" s="448"/>
      <c r="E52" s="449"/>
      <c r="F52" s="152" t="s">
        <v>256</v>
      </c>
      <c r="G52" s="69"/>
      <c r="H52" s="17"/>
      <c r="I52" s="39"/>
      <c r="J52" s="33"/>
      <c r="K52" s="39"/>
      <c r="L52" s="39"/>
      <c r="M52" s="39"/>
      <c r="N52" s="39"/>
      <c r="O52" s="39"/>
      <c r="P52" s="39"/>
      <c r="Q52" s="150"/>
      <c r="R52" s="17"/>
      <c r="S52" s="156"/>
      <c r="T52" s="26"/>
      <c r="U52" s="156"/>
      <c r="V52" s="26"/>
      <c r="W52" s="158"/>
      <c r="X52" s="398"/>
      <c r="Y52" s="401"/>
      <c r="Z52" s="73">
        <f t="shared" si="1"/>
        <v>0</v>
      </c>
      <c r="AA52" s="30" t="s">
        <v>71</v>
      </c>
      <c r="AB52" s="25" t="s">
        <v>627</v>
      </c>
    </row>
    <row r="53" spans="1:28" x14ac:dyDescent="0.2">
      <c r="A53" s="148">
        <v>47</v>
      </c>
      <c r="B53" s="468" t="s">
        <v>999</v>
      </c>
      <c r="C53" s="469"/>
      <c r="D53" s="469"/>
      <c r="E53" s="470"/>
      <c r="F53" s="426" t="s">
        <v>1000</v>
      </c>
      <c r="G53" s="431">
        <v>5890</v>
      </c>
      <c r="H53" s="311"/>
      <c r="I53" s="312"/>
      <c r="J53" s="313"/>
      <c r="K53" s="312"/>
      <c r="L53" s="312"/>
      <c r="M53" s="312"/>
      <c r="N53" s="312"/>
      <c r="O53" s="312"/>
      <c r="P53" s="312"/>
      <c r="Q53" s="150">
        <v>42677</v>
      </c>
      <c r="R53" s="17">
        <v>5890</v>
      </c>
      <c r="S53" s="156">
        <v>42724</v>
      </c>
      <c r="T53" s="26">
        <v>5890</v>
      </c>
      <c r="U53" s="156">
        <v>42808</v>
      </c>
      <c r="V53" s="26">
        <v>5890</v>
      </c>
      <c r="W53" s="158">
        <v>42836</v>
      </c>
      <c r="X53" s="398">
        <v>1911</v>
      </c>
      <c r="Y53" s="401">
        <v>42836</v>
      </c>
      <c r="Z53" s="73">
        <f t="shared" si="1"/>
        <v>25471</v>
      </c>
      <c r="AA53" s="235" t="s">
        <v>71</v>
      </c>
      <c r="AB53" s="25"/>
    </row>
    <row r="54" spans="1:28" x14ac:dyDescent="0.2">
      <c r="A54" s="148">
        <v>48</v>
      </c>
      <c r="B54" s="449" t="s">
        <v>110</v>
      </c>
      <c r="C54" s="449"/>
      <c r="D54" s="449"/>
      <c r="E54" s="449"/>
      <c r="F54" s="425" t="s">
        <v>257</v>
      </c>
      <c r="G54" s="431">
        <v>5890</v>
      </c>
      <c r="H54" s="17"/>
      <c r="I54" s="39"/>
      <c r="J54" s="33"/>
      <c r="K54" s="39"/>
      <c r="L54" s="39"/>
      <c r="M54" s="39"/>
      <c r="N54" s="39"/>
      <c r="O54" s="39"/>
      <c r="P54" s="39"/>
      <c r="Q54" s="150">
        <v>42677</v>
      </c>
      <c r="R54" s="17">
        <v>5890</v>
      </c>
      <c r="S54" s="156">
        <v>42724</v>
      </c>
      <c r="T54" s="26">
        <v>5890</v>
      </c>
      <c r="U54" s="156">
        <v>42808</v>
      </c>
      <c r="V54" s="26">
        <v>5890</v>
      </c>
      <c r="W54" s="158">
        <v>42836</v>
      </c>
      <c r="X54" s="398">
        <v>1911</v>
      </c>
      <c r="Y54" s="401">
        <v>42836</v>
      </c>
      <c r="Z54" s="73">
        <f t="shared" si="1"/>
        <v>25471</v>
      </c>
      <c r="AA54" s="30" t="s">
        <v>71</v>
      </c>
      <c r="AB54" s="25" t="s">
        <v>628</v>
      </c>
    </row>
    <row r="55" spans="1:28" s="25" customFormat="1" x14ac:dyDescent="0.2">
      <c r="A55" s="148">
        <v>49</v>
      </c>
      <c r="B55" s="456" t="s">
        <v>297</v>
      </c>
      <c r="C55" s="449"/>
      <c r="D55" s="449"/>
      <c r="E55" s="449"/>
      <c r="F55" s="425" t="s">
        <v>294</v>
      </c>
      <c r="G55" s="431">
        <v>5890</v>
      </c>
      <c r="H55" s="26"/>
      <c r="I55" s="45"/>
      <c r="J55" s="42"/>
      <c r="K55" s="45"/>
      <c r="L55" s="45"/>
      <c r="M55" s="45"/>
      <c r="N55" s="45"/>
      <c r="O55" s="45"/>
      <c r="P55" s="45"/>
      <c r="Q55" s="150">
        <v>42677</v>
      </c>
      <c r="R55" s="17">
        <v>5890</v>
      </c>
      <c r="S55" s="156">
        <v>42724</v>
      </c>
      <c r="T55" s="364">
        <v>5890</v>
      </c>
      <c r="U55" s="156">
        <v>42808</v>
      </c>
      <c r="V55" s="364">
        <v>5890</v>
      </c>
      <c r="W55" s="158">
        <v>42836</v>
      </c>
      <c r="X55" s="398">
        <v>1911</v>
      </c>
      <c r="Y55" s="401">
        <v>42836</v>
      </c>
      <c r="Z55" s="73">
        <f t="shared" si="1"/>
        <v>25471</v>
      </c>
      <c r="AA55" s="30" t="s">
        <v>71</v>
      </c>
      <c r="AB55" s="25" t="s">
        <v>629</v>
      </c>
    </row>
    <row r="56" spans="1:28" x14ac:dyDescent="0.2">
      <c r="A56" s="148">
        <v>50</v>
      </c>
      <c r="B56" s="449" t="s">
        <v>301</v>
      </c>
      <c r="C56" s="449"/>
      <c r="D56" s="449"/>
      <c r="E56" s="449"/>
      <c r="F56" s="425" t="s">
        <v>341</v>
      </c>
      <c r="G56" s="431">
        <v>5890</v>
      </c>
      <c r="H56" s="17"/>
      <c r="I56" s="39"/>
      <c r="J56" s="33"/>
      <c r="K56" s="39"/>
      <c r="L56" s="39"/>
      <c r="M56" s="39"/>
      <c r="N56" s="39"/>
      <c r="O56" s="39"/>
      <c r="P56" s="39"/>
      <c r="Q56" s="150">
        <v>42677</v>
      </c>
      <c r="R56" s="17">
        <v>5890</v>
      </c>
      <c r="S56" s="156">
        <v>42724</v>
      </c>
      <c r="T56" s="26">
        <v>5890</v>
      </c>
      <c r="U56" s="156">
        <v>42808</v>
      </c>
      <c r="V56" s="26">
        <v>5890</v>
      </c>
      <c r="W56" s="158">
        <v>42836</v>
      </c>
      <c r="X56" s="398"/>
      <c r="Y56" s="401"/>
      <c r="Z56" s="73">
        <f t="shared" si="1"/>
        <v>23560</v>
      </c>
      <c r="AA56" s="30" t="s">
        <v>71</v>
      </c>
      <c r="AB56" s="25" t="s">
        <v>630</v>
      </c>
    </row>
    <row r="57" spans="1:28" x14ac:dyDescent="0.2">
      <c r="A57" s="148">
        <v>51</v>
      </c>
      <c r="B57" s="447" t="s">
        <v>336</v>
      </c>
      <c r="C57" s="448"/>
      <c r="D57" s="448"/>
      <c r="E57" s="449"/>
      <c r="F57" s="425" t="s">
        <v>258</v>
      </c>
      <c r="G57" s="431">
        <v>5890</v>
      </c>
      <c r="H57" s="17"/>
      <c r="I57" s="39"/>
      <c r="J57" s="33"/>
      <c r="K57" s="39"/>
      <c r="L57" s="39"/>
      <c r="M57" s="39"/>
      <c r="N57" s="39"/>
      <c r="O57" s="39"/>
      <c r="P57" s="39"/>
      <c r="Q57" s="150">
        <v>42677</v>
      </c>
      <c r="R57" s="17">
        <v>5890</v>
      </c>
      <c r="S57" s="156">
        <v>42724</v>
      </c>
      <c r="T57" s="26">
        <v>5890</v>
      </c>
      <c r="U57" s="156">
        <v>42808</v>
      </c>
      <c r="V57" s="26">
        <v>5890</v>
      </c>
      <c r="W57" s="158">
        <v>42836</v>
      </c>
      <c r="X57" s="398">
        <v>1911</v>
      </c>
      <c r="Y57" s="401">
        <v>42836</v>
      </c>
      <c r="Z57" s="73">
        <f t="shared" si="1"/>
        <v>25471</v>
      </c>
      <c r="AA57" s="30" t="s">
        <v>71</v>
      </c>
      <c r="AB57" s="25" t="s">
        <v>631</v>
      </c>
    </row>
    <row r="58" spans="1:28" x14ac:dyDescent="0.2">
      <c r="A58" s="148">
        <v>52</v>
      </c>
      <c r="B58" s="447" t="s">
        <v>337</v>
      </c>
      <c r="C58" s="448"/>
      <c r="D58" s="448"/>
      <c r="E58" s="449"/>
      <c r="F58" s="425" t="s">
        <v>261</v>
      </c>
      <c r="G58" s="431">
        <v>5890</v>
      </c>
      <c r="H58" s="17"/>
      <c r="I58" s="39"/>
      <c r="J58" s="33"/>
      <c r="K58" s="39"/>
      <c r="L58" s="39"/>
      <c r="M58" s="39"/>
      <c r="N58" s="39"/>
      <c r="O58" s="39"/>
      <c r="P58" s="39"/>
      <c r="Q58" s="150">
        <v>42677</v>
      </c>
      <c r="R58" s="17">
        <v>5890</v>
      </c>
      <c r="S58" s="156">
        <v>42724</v>
      </c>
      <c r="T58" s="26">
        <v>5890</v>
      </c>
      <c r="U58" s="156">
        <v>42808</v>
      </c>
      <c r="V58" s="26">
        <v>5890</v>
      </c>
      <c r="W58" s="158">
        <v>42836</v>
      </c>
      <c r="X58" s="398"/>
      <c r="Y58" s="401"/>
      <c r="Z58" s="73">
        <f t="shared" si="1"/>
        <v>23560</v>
      </c>
      <c r="AA58" s="30" t="s">
        <v>71</v>
      </c>
      <c r="AB58" s="25" t="s">
        <v>632</v>
      </c>
    </row>
    <row r="59" spans="1:28" x14ac:dyDescent="0.2">
      <c r="A59" s="148">
        <v>53</v>
      </c>
      <c r="B59" s="448" t="s">
        <v>11</v>
      </c>
      <c r="C59" s="448"/>
      <c r="D59" s="448"/>
      <c r="E59" s="449"/>
      <c r="F59" s="425" t="s">
        <v>259</v>
      </c>
      <c r="G59" s="431">
        <v>5890</v>
      </c>
      <c r="H59" s="17"/>
      <c r="I59" s="39"/>
      <c r="J59" s="33"/>
      <c r="K59" s="39"/>
      <c r="L59" s="39"/>
      <c r="M59" s="39"/>
      <c r="N59" s="39"/>
      <c r="O59" s="39"/>
      <c r="P59" s="39"/>
      <c r="Q59" s="150">
        <v>42677</v>
      </c>
      <c r="R59" s="17">
        <v>5890</v>
      </c>
      <c r="S59" s="156">
        <v>42724</v>
      </c>
      <c r="T59" s="26">
        <v>5890</v>
      </c>
      <c r="U59" s="156">
        <v>42808</v>
      </c>
      <c r="V59" s="26">
        <v>5890</v>
      </c>
      <c r="W59" s="158">
        <v>42836</v>
      </c>
      <c r="X59" s="398">
        <v>1911</v>
      </c>
      <c r="Y59" s="401">
        <v>42836</v>
      </c>
      <c r="Z59" s="73">
        <f t="shared" si="1"/>
        <v>25471</v>
      </c>
      <c r="AA59" s="30" t="s">
        <v>71</v>
      </c>
      <c r="AB59" s="25" t="s">
        <v>633</v>
      </c>
    </row>
    <row r="60" spans="1:28" x14ac:dyDescent="0.2">
      <c r="A60" s="148">
        <v>54</v>
      </c>
      <c r="B60" s="471" t="s">
        <v>1015</v>
      </c>
      <c r="C60" s="472"/>
      <c r="D60" s="472"/>
      <c r="E60" s="473"/>
      <c r="F60" s="425" t="s">
        <v>339</v>
      </c>
      <c r="G60" s="431">
        <v>11932</v>
      </c>
      <c r="H60" s="17"/>
      <c r="I60" s="39"/>
      <c r="J60" s="33"/>
      <c r="K60" s="39"/>
      <c r="L60" s="39"/>
      <c r="M60" s="39"/>
      <c r="N60" s="39"/>
      <c r="O60" s="39"/>
      <c r="P60" s="39"/>
      <c r="Q60" s="150">
        <v>42677</v>
      </c>
      <c r="R60" s="17">
        <v>11932</v>
      </c>
      <c r="S60" s="156">
        <v>42724</v>
      </c>
      <c r="T60" s="26">
        <v>11932</v>
      </c>
      <c r="U60" s="156">
        <v>42808</v>
      </c>
      <c r="V60" s="26">
        <v>11932</v>
      </c>
      <c r="W60" s="158">
        <v>42836</v>
      </c>
      <c r="X60" s="398">
        <v>1911</v>
      </c>
      <c r="Y60" s="401">
        <v>42836</v>
      </c>
      <c r="Z60" s="73">
        <f t="shared" si="1"/>
        <v>49639</v>
      </c>
      <c r="AA60" s="30"/>
      <c r="AB60" s="25"/>
    </row>
    <row r="61" spans="1:28" x14ac:dyDescent="0.2">
      <c r="A61" s="148">
        <v>55</v>
      </c>
      <c r="B61" s="447" t="s">
        <v>351</v>
      </c>
      <c r="C61" s="448"/>
      <c r="D61" s="448"/>
      <c r="E61" s="449"/>
      <c r="F61" s="425" t="s">
        <v>260</v>
      </c>
      <c r="G61" s="431">
        <v>5890</v>
      </c>
      <c r="H61" s="17"/>
      <c r="I61" s="39"/>
      <c r="J61" s="33"/>
      <c r="K61" s="39"/>
      <c r="L61" s="39"/>
      <c r="M61" s="39"/>
      <c r="N61" s="39"/>
      <c r="O61" s="39"/>
      <c r="P61" s="39"/>
      <c r="Q61" s="150">
        <v>42677</v>
      </c>
      <c r="R61" s="17">
        <v>5890</v>
      </c>
      <c r="S61" s="156">
        <v>42724</v>
      </c>
      <c r="T61" s="26">
        <v>5890</v>
      </c>
      <c r="U61" s="156">
        <v>42808</v>
      </c>
      <c r="V61" s="26">
        <v>5890</v>
      </c>
      <c r="W61" s="158">
        <v>42836</v>
      </c>
      <c r="X61" s="398">
        <v>1911</v>
      </c>
      <c r="Y61" s="401">
        <v>42836</v>
      </c>
      <c r="Z61" s="73">
        <f t="shared" si="1"/>
        <v>25471</v>
      </c>
      <c r="AA61" s="30" t="s">
        <v>71</v>
      </c>
      <c r="AB61" s="25" t="s">
        <v>634</v>
      </c>
    </row>
    <row r="62" spans="1:28" x14ac:dyDescent="0.2">
      <c r="A62" s="148">
        <v>56</v>
      </c>
      <c r="B62" s="448" t="s">
        <v>114</v>
      </c>
      <c r="C62" s="448"/>
      <c r="D62" s="448"/>
      <c r="E62" s="449"/>
      <c r="F62" s="425" t="s">
        <v>251</v>
      </c>
      <c r="G62" s="431">
        <v>5890</v>
      </c>
      <c r="H62" s="17"/>
      <c r="I62" s="39"/>
      <c r="J62" s="33"/>
      <c r="K62" s="39"/>
      <c r="L62" s="39"/>
      <c r="M62" s="39"/>
      <c r="N62" s="39"/>
      <c r="O62" s="39"/>
      <c r="P62" s="39"/>
      <c r="Q62" s="150">
        <v>42677</v>
      </c>
      <c r="R62" s="17">
        <v>5890</v>
      </c>
      <c r="S62" s="156">
        <v>42724</v>
      </c>
      <c r="T62" s="26">
        <v>5890</v>
      </c>
      <c r="U62" s="156">
        <v>42808</v>
      </c>
      <c r="V62" s="26">
        <v>5890</v>
      </c>
      <c r="W62" s="158">
        <v>42836</v>
      </c>
      <c r="X62" s="398"/>
      <c r="Y62" s="401"/>
      <c r="Z62" s="73">
        <f t="shared" si="1"/>
        <v>23560</v>
      </c>
      <c r="AA62" s="30" t="s">
        <v>71</v>
      </c>
      <c r="AB62" s="25" t="s">
        <v>635</v>
      </c>
    </row>
    <row r="63" spans="1:28" x14ac:dyDescent="0.2">
      <c r="A63" s="148">
        <v>57</v>
      </c>
      <c r="B63" s="452" t="s">
        <v>355</v>
      </c>
      <c r="C63" s="457"/>
      <c r="D63" s="457"/>
      <c r="E63" s="456"/>
      <c r="F63" s="155" t="s">
        <v>232</v>
      </c>
      <c r="G63" s="69"/>
      <c r="H63" s="212"/>
      <c r="I63" s="200"/>
      <c r="J63" s="200"/>
      <c r="K63" s="200"/>
      <c r="L63" s="200"/>
      <c r="M63" s="200"/>
      <c r="N63" s="200"/>
      <c r="O63" s="200"/>
      <c r="P63" s="200"/>
      <c r="Q63" s="150"/>
      <c r="R63" s="17"/>
      <c r="S63" s="156"/>
      <c r="T63" s="17"/>
      <c r="U63" s="156"/>
      <c r="V63" s="17"/>
      <c r="W63" s="158"/>
      <c r="X63" s="398"/>
      <c r="Y63" s="401"/>
      <c r="Z63" s="73">
        <f t="shared" si="1"/>
        <v>0</v>
      </c>
      <c r="AA63" s="30" t="s">
        <v>71</v>
      </c>
      <c r="AB63" s="25" t="s">
        <v>636</v>
      </c>
    </row>
    <row r="64" spans="1:28" x14ac:dyDescent="0.2">
      <c r="A64" s="148">
        <v>58</v>
      </c>
      <c r="B64" s="444" t="s">
        <v>1038</v>
      </c>
      <c r="C64" s="445"/>
      <c r="D64" s="445"/>
      <c r="E64" s="446"/>
      <c r="F64" s="155" t="s">
        <v>1037</v>
      </c>
      <c r="G64" s="69"/>
      <c r="H64" s="17"/>
      <c r="I64" s="39"/>
      <c r="J64" s="33"/>
      <c r="K64" s="39"/>
      <c r="L64" s="39"/>
      <c r="M64" s="39"/>
      <c r="N64" s="39"/>
      <c r="O64" s="39"/>
      <c r="P64" s="39"/>
      <c r="Q64" s="150"/>
      <c r="R64" s="17">
        <v>23450</v>
      </c>
      <c r="S64" s="156">
        <v>42822</v>
      </c>
      <c r="T64" s="17"/>
      <c r="U64" s="156"/>
      <c r="V64" s="17"/>
      <c r="W64" s="158"/>
      <c r="X64" s="398"/>
      <c r="Y64" s="401"/>
      <c r="Z64" s="73">
        <f t="shared" si="1"/>
        <v>23450</v>
      </c>
      <c r="AA64" s="235"/>
    </row>
    <row r="65" spans="1:28" x14ac:dyDescent="0.2">
      <c r="A65" s="148">
        <v>59</v>
      </c>
      <c r="B65" s="448" t="s">
        <v>84</v>
      </c>
      <c r="C65" s="448"/>
      <c r="D65" s="448"/>
      <c r="E65" s="449"/>
      <c r="F65" s="425" t="s">
        <v>261</v>
      </c>
      <c r="G65" s="431">
        <v>5890</v>
      </c>
      <c r="H65" s="17"/>
      <c r="I65" s="39"/>
      <c r="J65" s="33"/>
      <c r="K65" s="39"/>
      <c r="L65" s="39"/>
      <c r="M65" s="39"/>
      <c r="N65" s="39"/>
      <c r="O65" s="39"/>
      <c r="P65" s="39"/>
      <c r="Q65" s="150">
        <v>42677</v>
      </c>
      <c r="R65" s="17">
        <v>5890</v>
      </c>
      <c r="S65" s="156">
        <v>42724</v>
      </c>
      <c r="T65" s="26">
        <v>5890</v>
      </c>
      <c r="U65" s="156">
        <v>42808</v>
      </c>
      <c r="V65" s="26">
        <v>5890</v>
      </c>
      <c r="W65" s="158">
        <v>42836</v>
      </c>
      <c r="X65" s="398"/>
      <c r="Y65" s="401"/>
      <c r="Z65" s="73">
        <f t="shared" si="1"/>
        <v>23560</v>
      </c>
      <c r="AA65" s="30" t="s">
        <v>71</v>
      </c>
      <c r="AB65" s="25" t="s">
        <v>600</v>
      </c>
    </row>
    <row r="66" spans="1:28" x14ac:dyDescent="0.2">
      <c r="A66" s="148">
        <v>60</v>
      </c>
      <c r="B66" s="448" t="s">
        <v>75</v>
      </c>
      <c r="C66" s="448"/>
      <c r="D66" s="448"/>
      <c r="E66" s="449"/>
      <c r="F66" s="425" t="s">
        <v>262</v>
      </c>
      <c r="G66" s="431">
        <v>5890</v>
      </c>
      <c r="H66" s="17"/>
      <c r="I66" s="39"/>
      <c r="J66" s="33"/>
      <c r="K66" s="39"/>
      <c r="L66" s="39"/>
      <c r="M66" s="39"/>
      <c r="N66" s="39"/>
      <c r="O66" s="39"/>
      <c r="P66" s="39"/>
      <c r="Q66" s="150">
        <v>42677</v>
      </c>
      <c r="R66" s="17">
        <v>5890</v>
      </c>
      <c r="S66" s="156">
        <v>42724</v>
      </c>
      <c r="T66" s="26">
        <v>5890</v>
      </c>
      <c r="U66" s="156">
        <v>42808</v>
      </c>
      <c r="V66" s="26">
        <v>5890</v>
      </c>
      <c r="W66" s="158">
        <v>42836</v>
      </c>
      <c r="X66" s="398">
        <v>1911</v>
      </c>
      <c r="Y66" s="401">
        <v>42836</v>
      </c>
      <c r="Z66" s="73">
        <f t="shared" si="1"/>
        <v>25471</v>
      </c>
      <c r="AA66" s="30" t="s">
        <v>71</v>
      </c>
      <c r="AB66" s="25" t="s">
        <v>637</v>
      </c>
    </row>
    <row r="67" spans="1:28" s="25" customFormat="1" x14ac:dyDescent="0.2">
      <c r="A67" s="148">
        <v>61</v>
      </c>
      <c r="B67" s="456" t="s">
        <v>290</v>
      </c>
      <c r="C67" s="449"/>
      <c r="D67" s="449"/>
      <c r="E67" s="449"/>
      <c r="F67" s="425" t="s">
        <v>150</v>
      </c>
      <c r="G67" s="431">
        <v>11932</v>
      </c>
      <c r="H67" s="200"/>
      <c r="I67" s="200"/>
      <c r="J67" s="200"/>
      <c r="K67" s="200"/>
      <c r="L67" s="200"/>
      <c r="M67" s="200"/>
      <c r="N67" s="200"/>
      <c r="O67" s="200"/>
      <c r="P67" s="200"/>
      <c r="Q67" s="150">
        <v>42689</v>
      </c>
      <c r="R67" s="17">
        <v>11932</v>
      </c>
      <c r="S67" s="156">
        <v>42724</v>
      </c>
      <c r="T67" s="17">
        <v>11932</v>
      </c>
      <c r="U67" s="156">
        <v>42808</v>
      </c>
      <c r="V67" s="17">
        <v>11932</v>
      </c>
      <c r="W67" s="158">
        <v>42836</v>
      </c>
      <c r="X67" s="398">
        <v>1911</v>
      </c>
      <c r="Y67" s="401">
        <v>42836</v>
      </c>
      <c r="Z67" s="73">
        <f t="shared" si="1"/>
        <v>49639</v>
      </c>
      <c r="AA67" s="30" t="s">
        <v>71</v>
      </c>
      <c r="AB67" s="25" t="s">
        <v>638</v>
      </c>
    </row>
    <row r="68" spans="1:28" x14ac:dyDescent="0.2">
      <c r="A68" s="148">
        <v>62</v>
      </c>
      <c r="B68" s="448" t="s">
        <v>13</v>
      </c>
      <c r="C68" s="448"/>
      <c r="D68" s="448"/>
      <c r="E68" s="449"/>
      <c r="F68" s="425" t="s">
        <v>263</v>
      </c>
      <c r="G68" s="431">
        <v>5890</v>
      </c>
      <c r="H68" s="17"/>
      <c r="I68" s="39"/>
      <c r="J68" s="33"/>
      <c r="K68" s="39"/>
      <c r="L68" s="39"/>
      <c r="M68" s="39"/>
      <c r="N68" s="39"/>
      <c r="O68" s="39"/>
      <c r="P68" s="39"/>
      <c r="Q68" s="150">
        <v>42677</v>
      </c>
      <c r="R68" s="17">
        <v>5890</v>
      </c>
      <c r="S68" s="156">
        <v>42724</v>
      </c>
      <c r="T68" s="26">
        <v>5890</v>
      </c>
      <c r="U68" s="156">
        <v>42808</v>
      </c>
      <c r="V68" s="26">
        <v>5890</v>
      </c>
      <c r="W68" s="158">
        <v>42836</v>
      </c>
      <c r="X68" s="398">
        <v>1911</v>
      </c>
      <c r="Y68" s="401">
        <v>42836</v>
      </c>
      <c r="Z68" s="73">
        <f t="shared" si="1"/>
        <v>25471</v>
      </c>
      <c r="AA68" s="30" t="s">
        <v>71</v>
      </c>
      <c r="AB68" s="25" t="s">
        <v>639</v>
      </c>
    </row>
    <row r="69" spans="1:28" x14ac:dyDescent="0.2">
      <c r="A69" s="148">
        <v>63</v>
      </c>
      <c r="B69" s="447" t="s">
        <v>14</v>
      </c>
      <c r="C69" s="448"/>
      <c r="D69" s="448"/>
      <c r="E69" s="449"/>
      <c r="F69" s="425" t="s">
        <v>265</v>
      </c>
      <c r="G69" s="431">
        <v>5890</v>
      </c>
      <c r="H69" s="17"/>
      <c r="I69" s="39"/>
      <c r="J69" s="33"/>
      <c r="K69" s="39"/>
      <c r="L69" s="39"/>
      <c r="M69" s="39"/>
      <c r="N69" s="39"/>
      <c r="O69" s="39"/>
      <c r="P69" s="39"/>
      <c r="Q69" s="150">
        <v>42677</v>
      </c>
      <c r="R69" s="17">
        <v>5890</v>
      </c>
      <c r="S69" s="156">
        <v>42724</v>
      </c>
      <c r="T69" s="26">
        <v>5890</v>
      </c>
      <c r="U69" s="156">
        <v>42808</v>
      </c>
      <c r="V69" s="26">
        <v>5890</v>
      </c>
      <c r="W69" s="158">
        <v>42836</v>
      </c>
      <c r="X69" s="398">
        <v>1911</v>
      </c>
      <c r="Y69" s="401">
        <v>42836</v>
      </c>
      <c r="Z69" s="73">
        <f t="shared" si="1"/>
        <v>25471</v>
      </c>
      <c r="AA69" s="30" t="s">
        <v>71</v>
      </c>
      <c r="AB69" s="25" t="s">
        <v>640</v>
      </c>
    </row>
    <row r="70" spans="1:28" x14ac:dyDescent="0.2">
      <c r="A70" s="148">
        <v>64</v>
      </c>
      <c r="B70" s="448" t="s">
        <v>115</v>
      </c>
      <c r="C70" s="448"/>
      <c r="D70" s="448"/>
      <c r="E70" s="449"/>
      <c r="F70" s="425" t="s">
        <v>264</v>
      </c>
      <c r="G70" s="431">
        <v>5890</v>
      </c>
      <c r="H70" s="17"/>
      <c r="I70" s="39"/>
      <c r="J70" s="33"/>
      <c r="K70" s="39"/>
      <c r="L70" s="39"/>
      <c r="M70" s="39"/>
      <c r="N70" s="39"/>
      <c r="O70" s="39"/>
      <c r="P70" s="39"/>
      <c r="Q70" s="150">
        <v>42677</v>
      </c>
      <c r="R70" s="17">
        <v>5890</v>
      </c>
      <c r="S70" s="156">
        <v>42724</v>
      </c>
      <c r="T70" s="26">
        <v>5890</v>
      </c>
      <c r="U70" s="156">
        <v>42808</v>
      </c>
      <c r="V70" s="26">
        <v>5890</v>
      </c>
      <c r="W70" s="158">
        <v>42836</v>
      </c>
      <c r="X70" s="398">
        <v>1911</v>
      </c>
      <c r="Y70" s="401">
        <v>42836</v>
      </c>
      <c r="Z70" s="73">
        <f t="shared" ref="Z70:Z109" si="2">SUM(G70,R70,T70,V70,X70)</f>
        <v>25471</v>
      </c>
      <c r="AA70" s="30" t="s">
        <v>71</v>
      </c>
      <c r="AB70" s="25" t="s">
        <v>641</v>
      </c>
    </row>
    <row r="71" spans="1:28" x14ac:dyDescent="0.2">
      <c r="A71" s="148">
        <v>65</v>
      </c>
      <c r="B71" s="452" t="s">
        <v>356</v>
      </c>
      <c r="C71" s="462" t="s">
        <v>206</v>
      </c>
      <c r="D71" s="462"/>
      <c r="E71" s="449"/>
      <c r="F71" s="298" t="s">
        <v>271</v>
      </c>
      <c r="G71" s="431">
        <v>5890</v>
      </c>
      <c r="H71" s="17"/>
      <c r="I71" s="39"/>
      <c r="J71" s="33"/>
      <c r="K71" s="39"/>
      <c r="L71" s="39"/>
      <c r="M71" s="39"/>
      <c r="N71" s="39"/>
      <c r="O71" s="39"/>
      <c r="P71" s="39"/>
      <c r="Q71" s="150">
        <v>42677</v>
      </c>
      <c r="R71" s="17">
        <v>5890</v>
      </c>
      <c r="S71" s="156">
        <v>42724</v>
      </c>
      <c r="T71" s="26">
        <v>5890</v>
      </c>
      <c r="U71" s="156">
        <v>42808</v>
      </c>
      <c r="V71" s="26">
        <v>5890</v>
      </c>
      <c r="W71" s="158">
        <v>42836</v>
      </c>
      <c r="X71" s="398">
        <v>1911</v>
      </c>
      <c r="Y71" s="401">
        <v>42836</v>
      </c>
      <c r="Z71" s="73">
        <f t="shared" si="2"/>
        <v>25471</v>
      </c>
      <c r="AA71" s="30" t="s">
        <v>71</v>
      </c>
      <c r="AB71" s="25" t="s">
        <v>642</v>
      </c>
    </row>
    <row r="72" spans="1:28" x14ac:dyDescent="0.2">
      <c r="A72" s="148">
        <v>66</v>
      </c>
      <c r="B72" s="447" t="s">
        <v>889</v>
      </c>
      <c r="C72" s="448"/>
      <c r="D72" s="448"/>
      <c r="E72" s="449"/>
      <c r="F72" s="425" t="s">
        <v>266</v>
      </c>
      <c r="G72" s="431">
        <v>5890</v>
      </c>
      <c r="H72" s="17"/>
      <c r="I72" s="39"/>
      <c r="J72" s="33"/>
      <c r="K72" s="39"/>
      <c r="L72" s="39"/>
      <c r="M72" s="39"/>
      <c r="N72" s="39"/>
      <c r="O72" s="39"/>
      <c r="P72" s="39"/>
      <c r="Q72" s="150">
        <v>42677</v>
      </c>
      <c r="R72" s="17">
        <v>5890</v>
      </c>
      <c r="S72" s="156">
        <v>42724</v>
      </c>
      <c r="T72" s="26">
        <v>5890</v>
      </c>
      <c r="U72" s="156">
        <v>42808</v>
      </c>
      <c r="V72" s="26">
        <v>5890</v>
      </c>
      <c r="W72" s="158">
        <v>42836</v>
      </c>
      <c r="X72" s="398">
        <v>1911</v>
      </c>
      <c r="Y72" s="401">
        <v>42836</v>
      </c>
      <c r="Z72" s="73">
        <f t="shared" si="2"/>
        <v>25471</v>
      </c>
      <c r="AA72" s="30" t="s">
        <v>71</v>
      </c>
      <c r="AB72" s="25" t="s">
        <v>643</v>
      </c>
    </row>
    <row r="73" spans="1:28" ht="12.75" customHeight="1" x14ac:dyDescent="0.2">
      <c r="A73" s="148">
        <v>67</v>
      </c>
      <c r="B73" s="456" t="s">
        <v>161</v>
      </c>
      <c r="C73" s="449"/>
      <c r="D73" s="449"/>
      <c r="E73" s="449"/>
      <c r="F73" s="425" t="s">
        <v>247</v>
      </c>
      <c r="G73" s="431">
        <v>5890</v>
      </c>
      <c r="H73" s="17"/>
      <c r="I73" s="39"/>
      <c r="J73" s="33"/>
      <c r="K73" s="39"/>
      <c r="L73" s="39"/>
      <c r="M73" s="39"/>
      <c r="N73" s="39"/>
      <c r="O73" s="39"/>
      <c r="P73" s="39"/>
      <c r="Q73" s="150">
        <v>42677</v>
      </c>
      <c r="R73" s="17">
        <v>5890</v>
      </c>
      <c r="S73" s="156">
        <v>42724</v>
      </c>
      <c r="T73" s="26">
        <v>5890</v>
      </c>
      <c r="U73" s="156">
        <v>42808</v>
      </c>
      <c r="V73" s="26">
        <v>5890</v>
      </c>
      <c r="W73" s="158">
        <v>42836</v>
      </c>
      <c r="X73" s="398"/>
      <c r="Y73" s="401"/>
      <c r="Z73" s="73">
        <f t="shared" si="2"/>
        <v>23560</v>
      </c>
      <c r="AA73" s="30" t="s">
        <v>71</v>
      </c>
      <c r="AB73" s="25" t="s">
        <v>644</v>
      </c>
    </row>
    <row r="74" spans="1:28" x14ac:dyDescent="0.2">
      <c r="A74" s="148">
        <v>68</v>
      </c>
      <c r="B74" s="448" t="s">
        <v>292</v>
      </c>
      <c r="C74" s="448"/>
      <c r="D74" s="448"/>
      <c r="E74" s="449"/>
      <c r="F74" s="425" t="s">
        <v>267</v>
      </c>
      <c r="G74" s="431">
        <v>11932</v>
      </c>
      <c r="H74" s="26"/>
      <c r="I74" s="45"/>
      <c r="J74" s="42"/>
      <c r="K74" s="45"/>
      <c r="L74" s="45"/>
      <c r="M74" s="45"/>
      <c r="N74" s="45"/>
      <c r="O74" s="45"/>
      <c r="P74" s="45"/>
      <c r="Q74" s="150">
        <v>42677</v>
      </c>
      <c r="R74" s="17">
        <v>11932</v>
      </c>
      <c r="S74" s="156">
        <v>42724</v>
      </c>
      <c r="T74" s="17">
        <v>11932</v>
      </c>
      <c r="U74" s="156">
        <v>42808</v>
      </c>
      <c r="V74" s="17">
        <v>11932</v>
      </c>
      <c r="W74" s="158">
        <v>42836</v>
      </c>
      <c r="X74" s="398">
        <v>1911</v>
      </c>
      <c r="Y74" s="401">
        <v>42836</v>
      </c>
      <c r="Z74" s="73">
        <f t="shared" si="2"/>
        <v>49639</v>
      </c>
      <c r="AA74" s="30" t="s">
        <v>71</v>
      </c>
      <c r="AB74" s="25" t="s">
        <v>645</v>
      </c>
    </row>
    <row r="75" spans="1:28" x14ac:dyDescent="0.2">
      <c r="A75" s="148">
        <v>69</v>
      </c>
      <c r="B75" s="447" t="s">
        <v>160</v>
      </c>
      <c r="C75" s="448"/>
      <c r="D75" s="448"/>
      <c r="E75" s="449"/>
      <c r="F75" s="426" t="s">
        <v>257</v>
      </c>
      <c r="G75" s="431">
        <v>5890</v>
      </c>
      <c r="H75" s="17"/>
      <c r="I75" s="39"/>
      <c r="J75" s="33"/>
      <c r="K75" s="39"/>
      <c r="L75" s="39"/>
      <c r="M75" s="39"/>
      <c r="N75" s="39"/>
      <c r="O75" s="39"/>
      <c r="P75" s="39"/>
      <c r="Q75" s="150">
        <v>42677</v>
      </c>
      <c r="R75" s="17">
        <v>5890</v>
      </c>
      <c r="S75" s="156">
        <v>42724</v>
      </c>
      <c r="T75" s="26">
        <v>5890</v>
      </c>
      <c r="U75" s="156">
        <v>42808</v>
      </c>
      <c r="V75" s="26">
        <v>5890</v>
      </c>
      <c r="W75" s="158">
        <v>42836</v>
      </c>
      <c r="X75" s="398">
        <v>1911</v>
      </c>
      <c r="Y75" s="401">
        <v>42836</v>
      </c>
      <c r="Z75" s="73">
        <f t="shared" si="2"/>
        <v>25471</v>
      </c>
      <c r="AA75" s="30" t="s">
        <v>71</v>
      </c>
      <c r="AB75" s="25" t="s">
        <v>646</v>
      </c>
    </row>
    <row r="76" spans="1:28" x14ac:dyDescent="0.2">
      <c r="A76" s="148">
        <v>70</v>
      </c>
      <c r="B76" s="448" t="s">
        <v>116</v>
      </c>
      <c r="C76" s="448"/>
      <c r="D76" s="448"/>
      <c r="E76" s="449"/>
      <c r="F76" s="425" t="s">
        <v>268</v>
      </c>
      <c r="G76" s="431">
        <v>5890</v>
      </c>
      <c r="H76" s="17"/>
      <c r="I76" s="39"/>
      <c r="J76" s="33"/>
      <c r="K76" s="39"/>
      <c r="L76" s="39"/>
      <c r="M76" s="39"/>
      <c r="N76" s="39"/>
      <c r="O76" s="39"/>
      <c r="P76" s="39"/>
      <c r="Q76" s="150">
        <v>42689</v>
      </c>
      <c r="R76" s="17">
        <v>5890</v>
      </c>
      <c r="S76" s="156">
        <v>42724</v>
      </c>
      <c r="T76" s="26">
        <v>5890</v>
      </c>
      <c r="U76" s="156">
        <v>42808</v>
      </c>
      <c r="V76" s="26">
        <v>5890</v>
      </c>
      <c r="W76" s="158">
        <v>42836</v>
      </c>
      <c r="X76" s="398">
        <v>1911</v>
      </c>
      <c r="Y76" s="401">
        <v>42836</v>
      </c>
      <c r="Z76" s="73">
        <f t="shared" si="2"/>
        <v>25471</v>
      </c>
      <c r="AA76" s="30" t="s">
        <v>71</v>
      </c>
      <c r="AB76" s="25" t="s">
        <v>647</v>
      </c>
    </row>
    <row r="77" spans="1:28" x14ac:dyDescent="0.2">
      <c r="A77" s="148">
        <v>71</v>
      </c>
      <c r="B77" s="448" t="s">
        <v>117</v>
      </c>
      <c r="C77" s="448"/>
      <c r="D77" s="448"/>
      <c r="E77" s="449"/>
      <c r="F77" s="425" t="s">
        <v>903</v>
      </c>
      <c r="G77" s="431">
        <v>11932</v>
      </c>
      <c r="H77" s="17"/>
      <c r="I77" s="39"/>
      <c r="J77" s="33"/>
      <c r="K77" s="39"/>
      <c r="L77" s="39"/>
      <c r="M77" s="39"/>
      <c r="N77" s="39"/>
      <c r="O77" s="39"/>
      <c r="P77" s="39"/>
      <c r="Q77" s="150">
        <v>42677</v>
      </c>
      <c r="R77" s="17">
        <v>11932</v>
      </c>
      <c r="S77" s="156">
        <v>42724</v>
      </c>
      <c r="T77" s="17">
        <v>11932</v>
      </c>
      <c r="U77" s="156">
        <v>42808</v>
      </c>
      <c r="V77" s="17">
        <v>11932</v>
      </c>
      <c r="W77" s="158">
        <v>42836</v>
      </c>
      <c r="X77" s="398"/>
      <c r="Y77" s="401"/>
      <c r="Z77" s="73">
        <f t="shared" si="2"/>
        <v>47728</v>
      </c>
      <c r="AA77" s="30" t="s">
        <v>71</v>
      </c>
      <c r="AB77" s="25" t="s">
        <v>648</v>
      </c>
    </row>
    <row r="78" spans="1:28" x14ac:dyDescent="0.2">
      <c r="A78" s="148">
        <v>72</v>
      </c>
      <c r="B78" s="452" t="s">
        <v>316</v>
      </c>
      <c r="C78" s="453"/>
      <c r="D78" s="453"/>
      <c r="E78" s="454"/>
      <c r="F78" s="426" t="s">
        <v>339</v>
      </c>
      <c r="G78" s="431">
        <v>11932</v>
      </c>
      <c r="H78" s="17"/>
      <c r="I78" s="39"/>
      <c r="J78" s="33"/>
      <c r="K78" s="39"/>
      <c r="L78" s="39"/>
      <c r="M78" s="39"/>
      <c r="N78" s="39"/>
      <c r="O78" s="39"/>
      <c r="P78" s="39"/>
      <c r="Q78" s="150">
        <v>42677</v>
      </c>
      <c r="R78" s="17">
        <v>11932</v>
      </c>
      <c r="S78" s="156">
        <v>42724</v>
      </c>
      <c r="T78" s="17">
        <v>11932</v>
      </c>
      <c r="U78" s="156">
        <v>42808</v>
      </c>
      <c r="V78" s="17">
        <v>11932</v>
      </c>
      <c r="W78" s="158">
        <v>42836</v>
      </c>
      <c r="X78" s="398">
        <v>1911</v>
      </c>
      <c r="Y78" s="401">
        <v>42836</v>
      </c>
      <c r="Z78" s="73">
        <f t="shared" si="2"/>
        <v>49639</v>
      </c>
      <c r="AA78" s="30" t="s">
        <v>71</v>
      </c>
      <c r="AB78" s="25" t="s">
        <v>649</v>
      </c>
    </row>
    <row r="79" spans="1:28" x14ac:dyDescent="0.2">
      <c r="A79" s="148">
        <v>73</v>
      </c>
      <c r="B79" s="448" t="s">
        <v>19</v>
      </c>
      <c r="C79" s="448"/>
      <c r="D79" s="448"/>
      <c r="E79" s="449"/>
      <c r="F79" s="425" t="s">
        <v>238</v>
      </c>
      <c r="G79" s="431">
        <v>5890</v>
      </c>
      <c r="H79" s="17"/>
      <c r="I79" s="39"/>
      <c r="J79" s="33"/>
      <c r="K79" s="39"/>
      <c r="L79" s="39"/>
      <c r="M79" s="39"/>
      <c r="N79" s="39"/>
      <c r="O79" s="39"/>
      <c r="P79" s="39"/>
      <c r="Q79" s="150">
        <v>42689</v>
      </c>
      <c r="R79" s="17">
        <v>5890</v>
      </c>
      <c r="S79" s="156">
        <v>42724</v>
      </c>
      <c r="T79" s="26">
        <v>5890</v>
      </c>
      <c r="U79" s="156">
        <v>42808</v>
      </c>
      <c r="V79" s="26">
        <v>5890</v>
      </c>
      <c r="W79" s="158">
        <v>42836</v>
      </c>
      <c r="X79" s="398"/>
      <c r="Y79" s="401"/>
      <c r="Z79" s="73">
        <f t="shared" si="2"/>
        <v>23560</v>
      </c>
      <c r="AA79" s="30" t="s">
        <v>71</v>
      </c>
      <c r="AB79" s="25" t="s">
        <v>650</v>
      </c>
    </row>
    <row r="80" spans="1:28" x14ac:dyDescent="0.2">
      <c r="A80" s="148">
        <v>74</v>
      </c>
      <c r="B80" s="448" t="s">
        <v>99</v>
      </c>
      <c r="C80" s="448"/>
      <c r="D80" s="448"/>
      <c r="E80" s="449"/>
      <c r="F80" s="425" t="s">
        <v>269</v>
      </c>
      <c r="G80" s="431">
        <v>5890</v>
      </c>
      <c r="H80" s="17"/>
      <c r="I80" s="39"/>
      <c r="J80" s="33"/>
      <c r="K80" s="39"/>
      <c r="L80" s="39"/>
      <c r="M80" s="39"/>
      <c r="N80" s="39"/>
      <c r="O80" s="39"/>
      <c r="P80" s="39"/>
      <c r="Q80" s="150">
        <v>42677</v>
      </c>
      <c r="R80" s="17">
        <v>5890</v>
      </c>
      <c r="S80" s="156">
        <v>42724</v>
      </c>
      <c r="T80" s="26">
        <v>5890</v>
      </c>
      <c r="U80" s="156">
        <v>42808</v>
      </c>
      <c r="V80" s="26">
        <v>5890</v>
      </c>
      <c r="W80" s="158">
        <v>42836</v>
      </c>
      <c r="X80" s="398">
        <v>1911</v>
      </c>
      <c r="Y80" s="401">
        <v>42836</v>
      </c>
      <c r="Z80" s="73">
        <f t="shared" si="2"/>
        <v>25471</v>
      </c>
      <c r="AA80" s="30" t="s">
        <v>71</v>
      </c>
      <c r="AB80" s="25" t="s">
        <v>651</v>
      </c>
    </row>
    <row r="81" spans="1:28" x14ac:dyDescent="0.2">
      <c r="A81" s="148">
        <v>75</v>
      </c>
      <c r="B81" s="452" t="s">
        <v>652</v>
      </c>
      <c r="C81" s="453"/>
      <c r="D81" s="453"/>
      <c r="E81" s="454"/>
      <c r="F81" s="298" t="s">
        <v>211</v>
      </c>
      <c r="G81" s="431">
        <v>5890</v>
      </c>
      <c r="H81" s="17"/>
      <c r="I81" s="39"/>
      <c r="J81" s="39"/>
      <c r="K81" s="39"/>
      <c r="L81" s="39"/>
      <c r="M81" s="39"/>
      <c r="N81" s="39"/>
      <c r="O81" s="39"/>
      <c r="P81" s="39"/>
      <c r="Q81" s="150">
        <v>42689</v>
      </c>
      <c r="R81" s="17">
        <v>5890</v>
      </c>
      <c r="S81" s="156">
        <v>42724</v>
      </c>
      <c r="T81" s="26">
        <v>5890</v>
      </c>
      <c r="U81" s="156">
        <v>42808</v>
      </c>
      <c r="V81" s="26">
        <v>5890</v>
      </c>
      <c r="W81" s="158">
        <v>42836</v>
      </c>
      <c r="X81" s="398">
        <v>1911</v>
      </c>
      <c r="Y81" s="401">
        <v>42836</v>
      </c>
      <c r="Z81" s="73">
        <f t="shared" si="2"/>
        <v>25471</v>
      </c>
      <c r="AA81" s="30" t="s">
        <v>71</v>
      </c>
      <c r="AB81" s="215" t="s">
        <v>896</v>
      </c>
    </row>
    <row r="82" spans="1:28" s="25" customFormat="1" x14ac:dyDescent="0.2">
      <c r="A82" s="148">
        <v>76</v>
      </c>
      <c r="B82" s="447" t="s">
        <v>291</v>
      </c>
      <c r="C82" s="448"/>
      <c r="D82" s="448"/>
      <c r="E82" s="449"/>
      <c r="F82" s="425" t="s">
        <v>150</v>
      </c>
      <c r="G82" s="431">
        <v>11932</v>
      </c>
      <c r="H82" s="200"/>
      <c r="I82" s="200"/>
      <c r="J82" s="200"/>
      <c r="K82" s="200"/>
      <c r="L82" s="200"/>
      <c r="M82" s="200"/>
      <c r="N82" s="200"/>
      <c r="O82" s="200"/>
      <c r="P82" s="200"/>
      <c r="Q82" s="150">
        <v>42689</v>
      </c>
      <c r="R82" s="17">
        <v>11932</v>
      </c>
      <c r="S82" s="156">
        <v>42724</v>
      </c>
      <c r="T82" s="17">
        <v>11932</v>
      </c>
      <c r="U82" s="156">
        <v>42808</v>
      </c>
      <c r="V82" s="17">
        <v>11932</v>
      </c>
      <c r="W82" s="158">
        <v>42836</v>
      </c>
      <c r="X82" s="398">
        <v>1911</v>
      </c>
      <c r="Y82" s="401">
        <v>42836</v>
      </c>
      <c r="Z82" s="73">
        <f t="shared" si="2"/>
        <v>49639</v>
      </c>
      <c r="AA82" s="31" t="s">
        <v>71</v>
      </c>
      <c r="AB82" s="165" t="s">
        <v>653</v>
      </c>
    </row>
    <row r="83" spans="1:28" x14ac:dyDescent="0.2">
      <c r="A83" s="148">
        <v>77</v>
      </c>
      <c r="B83" s="448" t="s">
        <v>20</v>
      </c>
      <c r="C83" s="448"/>
      <c r="D83" s="448"/>
      <c r="E83" s="449"/>
      <c r="F83" s="425" t="s">
        <v>270</v>
      </c>
      <c r="G83" s="431">
        <v>5890</v>
      </c>
      <c r="H83" s="17"/>
      <c r="I83" s="39"/>
      <c r="J83" s="33"/>
      <c r="K83" s="39"/>
      <c r="L83" s="39"/>
      <c r="M83" s="39"/>
      <c r="N83" s="39"/>
      <c r="O83" s="39"/>
      <c r="P83" s="39"/>
      <c r="Q83" s="150">
        <v>42677</v>
      </c>
      <c r="R83" s="17">
        <v>5890</v>
      </c>
      <c r="S83" s="156">
        <v>42724</v>
      </c>
      <c r="T83" s="26">
        <v>5890</v>
      </c>
      <c r="U83" s="156">
        <v>42808</v>
      </c>
      <c r="V83" s="26">
        <v>5890</v>
      </c>
      <c r="W83" s="158">
        <v>42836</v>
      </c>
      <c r="X83" s="398">
        <v>1911</v>
      </c>
      <c r="Y83" s="401">
        <v>42836</v>
      </c>
      <c r="Z83" s="73">
        <f t="shared" si="2"/>
        <v>25471</v>
      </c>
      <c r="AA83" s="30" t="s">
        <v>71</v>
      </c>
      <c r="AB83" s="165" t="s">
        <v>654</v>
      </c>
    </row>
    <row r="84" spans="1:28" x14ac:dyDescent="0.2">
      <c r="A84" s="148">
        <v>78</v>
      </c>
      <c r="B84" s="452" t="s">
        <v>312</v>
      </c>
      <c r="C84" s="462" t="s">
        <v>309</v>
      </c>
      <c r="D84" s="462" t="s">
        <v>309</v>
      </c>
      <c r="E84" s="449" t="s">
        <v>309</v>
      </c>
      <c r="F84" s="425" t="s">
        <v>271</v>
      </c>
      <c r="G84" s="431">
        <v>5890</v>
      </c>
      <c r="H84" s="17"/>
      <c r="I84" s="39"/>
      <c r="J84" s="33"/>
      <c r="K84" s="39"/>
      <c r="L84" s="39"/>
      <c r="M84" s="39"/>
      <c r="N84" s="39"/>
      <c r="O84" s="39"/>
      <c r="P84" s="39"/>
      <c r="Q84" s="150">
        <v>42677</v>
      </c>
      <c r="R84" s="17">
        <v>5890</v>
      </c>
      <c r="S84" s="156">
        <v>42724</v>
      </c>
      <c r="T84" s="26">
        <v>5890</v>
      </c>
      <c r="U84" s="156">
        <v>42808</v>
      </c>
      <c r="V84" s="26">
        <v>5890</v>
      </c>
      <c r="W84" s="158">
        <v>42836</v>
      </c>
      <c r="X84" s="398">
        <v>1911</v>
      </c>
      <c r="Y84" s="401">
        <v>42836</v>
      </c>
      <c r="Z84" s="73">
        <f t="shared" si="2"/>
        <v>25471</v>
      </c>
      <c r="AA84" s="30" t="s">
        <v>71</v>
      </c>
      <c r="AB84" s="165" t="s">
        <v>655</v>
      </c>
    </row>
    <row r="85" spans="1:28" x14ac:dyDescent="0.2">
      <c r="A85" s="148">
        <v>79</v>
      </c>
      <c r="B85" s="452" t="s">
        <v>311</v>
      </c>
      <c r="C85" s="462" t="s">
        <v>310</v>
      </c>
      <c r="D85" s="462" t="s">
        <v>310</v>
      </c>
      <c r="E85" s="449" t="s">
        <v>310</v>
      </c>
      <c r="F85" s="425" t="s">
        <v>271</v>
      </c>
      <c r="G85" s="431">
        <v>5890</v>
      </c>
      <c r="H85" s="17"/>
      <c r="I85" s="39"/>
      <c r="J85" s="33"/>
      <c r="K85" s="39"/>
      <c r="L85" s="39"/>
      <c r="M85" s="39"/>
      <c r="N85" s="39"/>
      <c r="O85" s="39"/>
      <c r="P85" s="39"/>
      <c r="Q85" s="150">
        <v>42677</v>
      </c>
      <c r="R85" s="17">
        <v>5890</v>
      </c>
      <c r="S85" s="156">
        <v>42724</v>
      </c>
      <c r="T85" s="26">
        <v>5890</v>
      </c>
      <c r="U85" s="156">
        <v>42808</v>
      </c>
      <c r="V85" s="26">
        <v>5890</v>
      </c>
      <c r="W85" s="158">
        <v>42836</v>
      </c>
      <c r="X85" s="398">
        <v>1911</v>
      </c>
      <c r="Y85" s="401">
        <v>42836</v>
      </c>
      <c r="Z85" s="73">
        <f t="shared" si="2"/>
        <v>25471</v>
      </c>
      <c r="AA85" s="30" t="s">
        <v>71</v>
      </c>
      <c r="AB85" s="165" t="s">
        <v>656</v>
      </c>
    </row>
    <row r="86" spans="1:28" x14ac:dyDescent="0.2">
      <c r="A86" s="148">
        <v>80</v>
      </c>
      <c r="B86" s="448" t="s">
        <v>87</v>
      </c>
      <c r="C86" s="448"/>
      <c r="D86" s="448"/>
      <c r="E86" s="449"/>
      <c r="F86" s="425" t="s">
        <v>315</v>
      </c>
      <c r="G86" s="431">
        <v>5890</v>
      </c>
      <c r="H86" s="17"/>
      <c r="I86" s="39"/>
      <c r="J86" s="33"/>
      <c r="K86" s="39"/>
      <c r="L86" s="39"/>
      <c r="M86" s="39"/>
      <c r="N86" s="39"/>
      <c r="O86" s="39"/>
      <c r="P86" s="39"/>
      <c r="Q86" s="150">
        <v>42677</v>
      </c>
      <c r="R86" s="17">
        <v>5890</v>
      </c>
      <c r="S86" s="156">
        <v>42724</v>
      </c>
      <c r="T86" s="26">
        <v>5890</v>
      </c>
      <c r="U86" s="156">
        <v>42808</v>
      </c>
      <c r="V86" s="26">
        <v>5890</v>
      </c>
      <c r="W86" s="158">
        <v>42836</v>
      </c>
      <c r="X86" s="398">
        <v>1911</v>
      </c>
      <c r="Y86" s="401">
        <v>42836</v>
      </c>
      <c r="Z86" s="73">
        <f t="shared" si="2"/>
        <v>25471</v>
      </c>
      <c r="AA86" s="30" t="s">
        <v>71</v>
      </c>
      <c r="AB86" s="165" t="s">
        <v>657</v>
      </c>
    </row>
    <row r="87" spans="1:28" x14ac:dyDescent="0.2">
      <c r="A87" s="148">
        <v>81</v>
      </c>
      <c r="B87" s="448" t="s">
        <v>88</v>
      </c>
      <c r="C87" s="448"/>
      <c r="D87" s="448"/>
      <c r="E87" s="449"/>
      <c r="F87" s="425" t="s">
        <v>272</v>
      </c>
      <c r="G87" s="431">
        <v>11932</v>
      </c>
      <c r="H87" s="17"/>
      <c r="I87" s="39"/>
      <c r="J87" s="33"/>
      <c r="K87" s="39"/>
      <c r="L87" s="39"/>
      <c r="M87" s="39"/>
      <c r="N87" s="39"/>
      <c r="O87" s="39"/>
      <c r="P87" s="39"/>
      <c r="Q87" s="150">
        <v>42677</v>
      </c>
      <c r="R87" s="17">
        <v>11932</v>
      </c>
      <c r="S87" s="156">
        <v>42724</v>
      </c>
      <c r="T87" s="17">
        <v>11932</v>
      </c>
      <c r="U87" s="156">
        <v>42808</v>
      </c>
      <c r="V87" s="17">
        <v>11932</v>
      </c>
      <c r="W87" s="158">
        <v>42836</v>
      </c>
      <c r="X87" s="398">
        <v>1911</v>
      </c>
      <c r="Y87" s="401">
        <v>42836</v>
      </c>
      <c r="Z87" s="73">
        <f t="shared" si="2"/>
        <v>49639</v>
      </c>
      <c r="AA87" s="30" t="s">
        <v>71</v>
      </c>
      <c r="AB87" s="165" t="s">
        <v>658</v>
      </c>
    </row>
    <row r="88" spans="1:28" x14ac:dyDescent="0.2">
      <c r="A88" s="148">
        <v>82</v>
      </c>
      <c r="B88" s="448" t="s">
        <v>44</v>
      </c>
      <c r="C88" s="448"/>
      <c r="D88" s="448"/>
      <c r="E88" s="449"/>
      <c r="F88" s="425" t="s">
        <v>273</v>
      </c>
      <c r="G88" s="431">
        <v>5890</v>
      </c>
      <c r="H88" s="17"/>
      <c r="I88" s="39"/>
      <c r="J88" s="33"/>
      <c r="K88" s="39"/>
      <c r="L88" s="39"/>
      <c r="M88" s="39"/>
      <c r="N88" s="39"/>
      <c r="O88" s="39"/>
      <c r="P88" s="39"/>
      <c r="Q88" s="150">
        <v>42677</v>
      </c>
      <c r="R88" s="17">
        <v>5890</v>
      </c>
      <c r="S88" s="156">
        <v>42724</v>
      </c>
      <c r="T88" s="26">
        <v>5890</v>
      </c>
      <c r="U88" s="156">
        <v>42808</v>
      </c>
      <c r="V88" s="26">
        <v>5890</v>
      </c>
      <c r="W88" s="158">
        <v>42836</v>
      </c>
      <c r="X88" s="398">
        <v>1911</v>
      </c>
      <c r="Y88" s="401">
        <v>42836</v>
      </c>
      <c r="Z88" s="73">
        <f t="shared" si="2"/>
        <v>25471</v>
      </c>
      <c r="AA88" s="30" t="s">
        <v>71</v>
      </c>
      <c r="AB88" s="165" t="s">
        <v>659</v>
      </c>
    </row>
    <row r="89" spans="1:28" x14ac:dyDescent="0.2">
      <c r="A89" s="148">
        <v>83</v>
      </c>
      <c r="B89" s="448" t="s">
        <v>52</v>
      </c>
      <c r="C89" s="448"/>
      <c r="D89" s="448"/>
      <c r="E89" s="449"/>
      <c r="F89" s="425" t="s">
        <v>274</v>
      </c>
      <c r="G89" s="431">
        <v>5890</v>
      </c>
      <c r="H89" s="17"/>
      <c r="I89" s="39"/>
      <c r="J89" s="33"/>
      <c r="K89" s="39"/>
      <c r="L89" s="39"/>
      <c r="M89" s="39"/>
      <c r="N89" s="39"/>
      <c r="O89" s="39"/>
      <c r="P89" s="39"/>
      <c r="Q89" s="150">
        <v>42677</v>
      </c>
      <c r="R89" s="17">
        <v>5890</v>
      </c>
      <c r="S89" s="156">
        <v>42724</v>
      </c>
      <c r="T89" s="26">
        <v>5890</v>
      </c>
      <c r="U89" s="156">
        <v>42808</v>
      </c>
      <c r="V89" s="26">
        <v>5890</v>
      </c>
      <c r="W89" s="158">
        <v>42836</v>
      </c>
      <c r="X89" s="398"/>
      <c r="Y89" s="401"/>
      <c r="Z89" s="73">
        <f t="shared" si="2"/>
        <v>23560</v>
      </c>
      <c r="AA89" s="30" t="s">
        <v>71</v>
      </c>
      <c r="AB89" s="165" t="s">
        <v>660</v>
      </c>
    </row>
    <row r="90" spans="1:28" x14ac:dyDescent="0.2">
      <c r="A90" s="148">
        <v>84</v>
      </c>
      <c r="B90" s="448" t="s">
        <v>21</v>
      </c>
      <c r="C90" s="448"/>
      <c r="D90" s="448"/>
      <c r="E90" s="449"/>
      <c r="F90" s="429" t="s">
        <v>275</v>
      </c>
      <c r="G90" s="431">
        <v>5890</v>
      </c>
      <c r="H90" s="17"/>
      <c r="I90" s="39"/>
      <c r="J90" s="33"/>
      <c r="K90" s="39"/>
      <c r="L90" s="39"/>
      <c r="M90" s="39"/>
      <c r="N90" s="39"/>
      <c r="O90" s="39"/>
      <c r="P90" s="39"/>
      <c r="Q90" s="150">
        <v>42677</v>
      </c>
      <c r="R90" s="17">
        <v>5890</v>
      </c>
      <c r="S90" s="156">
        <v>42724</v>
      </c>
      <c r="T90" s="26">
        <v>5890</v>
      </c>
      <c r="U90" s="156">
        <v>42808</v>
      </c>
      <c r="V90" s="26">
        <v>5890</v>
      </c>
      <c r="W90" s="158">
        <v>42836</v>
      </c>
      <c r="X90" s="398">
        <v>1911</v>
      </c>
      <c r="Y90" s="401">
        <v>42836</v>
      </c>
      <c r="Z90" s="73">
        <f t="shared" si="2"/>
        <v>25471</v>
      </c>
      <c r="AA90" s="30" t="s">
        <v>71</v>
      </c>
      <c r="AB90" s="165" t="s">
        <v>661</v>
      </c>
    </row>
    <row r="91" spans="1:28" x14ac:dyDescent="0.2">
      <c r="A91" s="148">
        <v>85</v>
      </c>
      <c r="B91" s="448" t="s">
        <v>22</v>
      </c>
      <c r="C91" s="448"/>
      <c r="D91" s="448"/>
      <c r="E91" s="449"/>
      <c r="F91" s="425" t="s">
        <v>276</v>
      </c>
      <c r="G91" s="431">
        <v>5890</v>
      </c>
      <c r="H91" s="17"/>
      <c r="I91" s="39"/>
      <c r="J91" s="33"/>
      <c r="K91" s="39"/>
      <c r="L91" s="39"/>
      <c r="M91" s="39"/>
      <c r="N91" s="39"/>
      <c r="O91" s="39"/>
      <c r="P91" s="39"/>
      <c r="Q91" s="150">
        <v>42689</v>
      </c>
      <c r="R91" s="17">
        <v>5890</v>
      </c>
      <c r="S91" s="156">
        <v>42724</v>
      </c>
      <c r="T91" s="26">
        <v>5890</v>
      </c>
      <c r="U91" s="156">
        <v>42808</v>
      </c>
      <c r="V91" s="26">
        <v>5890</v>
      </c>
      <c r="W91" s="158">
        <v>42836</v>
      </c>
      <c r="X91" s="398">
        <v>1911</v>
      </c>
      <c r="Y91" s="401">
        <v>42836</v>
      </c>
      <c r="Z91" s="73">
        <f t="shared" si="2"/>
        <v>25471</v>
      </c>
      <c r="AA91" s="30" t="s">
        <v>71</v>
      </c>
      <c r="AB91" s="165" t="s">
        <v>662</v>
      </c>
    </row>
    <row r="92" spans="1:28" x14ac:dyDescent="0.2">
      <c r="A92" s="148">
        <v>86</v>
      </c>
      <c r="B92" s="448" t="s">
        <v>100</v>
      </c>
      <c r="C92" s="448"/>
      <c r="D92" s="448"/>
      <c r="E92" s="449"/>
      <c r="F92" s="425" t="s">
        <v>277</v>
      </c>
      <c r="G92" s="431">
        <v>5890</v>
      </c>
      <c r="H92" s="17"/>
      <c r="I92" s="39"/>
      <c r="J92" s="33"/>
      <c r="K92" s="39"/>
      <c r="L92" s="39"/>
      <c r="M92" s="39"/>
      <c r="N92" s="39"/>
      <c r="O92" s="39"/>
      <c r="P92" s="39"/>
      <c r="Q92" s="150">
        <v>42677</v>
      </c>
      <c r="R92" s="17">
        <v>5890</v>
      </c>
      <c r="S92" s="156">
        <v>42724</v>
      </c>
      <c r="T92" s="26">
        <v>5890</v>
      </c>
      <c r="U92" s="156">
        <v>42808</v>
      </c>
      <c r="V92" s="26">
        <v>5890</v>
      </c>
      <c r="W92" s="158">
        <v>42836</v>
      </c>
      <c r="X92" s="398"/>
      <c r="Y92" s="401"/>
      <c r="Z92" s="73">
        <f t="shared" si="2"/>
        <v>23560</v>
      </c>
      <c r="AA92" s="30" t="s">
        <v>71</v>
      </c>
      <c r="AB92" s="165" t="s">
        <v>663</v>
      </c>
    </row>
    <row r="93" spans="1:28" x14ac:dyDescent="0.2">
      <c r="A93" s="148">
        <v>87</v>
      </c>
      <c r="B93" s="452" t="s">
        <v>348</v>
      </c>
      <c r="C93" s="448"/>
      <c r="D93" s="448"/>
      <c r="E93" s="449"/>
      <c r="F93" s="426" t="s">
        <v>347</v>
      </c>
      <c r="G93" s="431">
        <v>5890</v>
      </c>
      <c r="H93" s="17"/>
      <c r="I93" s="39"/>
      <c r="J93" s="33"/>
      <c r="K93" s="39"/>
      <c r="L93" s="39"/>
      <c r="M93" s="39"/>
      <c r="N93" s="39"/>
      <c r="O93" s="39"/>
      <c r="P93" s="39"/>
      <c r="Q93" s="150">
        <v>42677</v>
      </c>
      <c r="R93" s="17">
        <v>5890</v>
      </c>
      <c r="S93" s="156">
        <v>42724</v>
      </c>
      <c r="T93" s="26">
        <v>5890</v>
      </c>
      <c r="U93" s="156">
        <v>42808</v>
      </c>
      <c r="V93" s="26">
        <v>5890</v>
      </c>
      <c r="W93" s="158">
        <v>42836</v>
      </c>
      <c r="X93" s="398"/>
      <c r="Y93" s="401"/>
      <c r="Z93" s="73">
        <f t="shared" si="2"/>
        <v>23560</v>
      </c>
      <c r="AA93" s="30" t="s">
        <v>71</v>
      </c>
      <c r="AB93" s="165" t="s">
        <v>664</v>
      </c>
    </row>
    <row r="94" spans="1:28" x14ac:dyDescent="0.2">
      <c r="A94" s="148">
        <v>88</v>
      </c>
      <c r="B94" s="462" t="s">
        <v>47</v>
      </c>
      <c r="C94" s="462"/>
      <c r="D94" s="462"/>
      <c r="E94" s="462"/>
      <c r="F94" s="428" t="s">
        <v>283</v>
      </c>
      <c r="G94" s="434">
        <v>11932</v>
      </c>
      <c r="H94" s="24"/>
      <c r="I94" s="24"/>
      <c r="J94" s="24"/>
      <c r="K94" s="24"/>
      <c r="L94" s="24"/>
      <c r="M94" s="24"/>
      <c r="N94" s="24"/>
      <c r="O94" s="24"/>
      <c r="P94" s="24"/>
      <c r="Q94" s="150">
        <v>42677</v>
      </c>
      <c r="R94" s="17">
        <v>11932</v>
      </c>
      <c r="S94" s="156">
        <v>42724</v>
      </c>
      <c r="T94" s="33">
        <v>11932</v>
      </c>
      <c r="U94" s="156">
        <v>42808</v>
      </c>
      <c r="V94" s="33">
        <v>11932</v>
      </c>
      <c r="W94" s="158">
        <v>42836</v>
      </c>
      <c r="X94" s="398">
        <v>1911</v>
      </c>
      <c r="Y94" s="401">
        <v>42836</v>
      </c>
      <c r="Z94" s="73">
        <f t="shared" si="2"/>
        <v>49639</v>
      </c>
      <c r="AA94" s="30" t="s">
        <v>71</v>
      </c>
      <c r="AB94" s="165" t="s">
        <v>679</v>
      </c>
    </row>
    <row r="95" spans="1:28" x14ac:dyDescent="0.2">
      <c r="A95" s="148">
        <v>89</v>
      </c>
      <c r="B95" s="452" t="s">
        <v>313</v>
      </c>
      <c r="C95" s="453"/>
      <c r="D95" s="453"/>
      <c r="E95" s="454"/>
      <c r="F95" s="426" t="s">
        <v>305</v>
      </c>
      <c r="G95" s="431">
        <v>5890</v>
      </c>
      <c r="H95" s="17"/>
      <c r="I95" s="39"/>
      <c r="J95" s="33"/>
      <c r="K95" s="39"/>
      <c r="L95" s="39"/>
      <c r="M95" s="39"/>
      <c r="N95" s="39"/>
      <c r="O95" s="39"/>
      <c r="P95" s="39"/>
      <c r="Q95" s="150">
        <v>42689</v>
      </c>
      <c r="R95" s="17">
        <v>5890</v>
      </c>
      <c r="S95" s="156">
        <v>42724</v>
      </c>
      <c r="T95" s="26">
        <v>5890</v>
      </c>
      <c r="U95" s="156">
        <v>42808</v>
      </c>
      <c r="V95" s="26">
        <v>5890</v>
      </c>
      <c r="W95" s="158">
        <v>42836</v>
      </c>
      <c r="X95" s="398">
        <v>1911</v>
      </c>
      <c r="Y95" s="401">
        <v>42836</v>
      </c>
      <c r="Z95" s="73">
        <f t="shared" si="2"/>
        <v>25471</v>
      </c>
      <c r="AA95" s="30" t="s">
        <v>71</v>
      </c>
      <c r="AB95" s="165" t="s">
        <v>665</v>
      </c>
    </row>
    <row r="96" spans="1:28" x14ac:dyDescent="0.2">
      <c r="A96" s="148">
        <v>90</v>
      </c>
      <c r="B96" s="452" t="s">
        <v>65</v>
      </c>
      <c r="C96" s="453"/>
      <c r="D96" s="453"/>
      <c r="E96" s="454"/>
      <c r="F96" s="426" t="s">
        <v>305</v>
      </c>
      <c r="G96" s="431">
        <v>5890</v>
      </c>
      <c r="H96" s="17"/>
      <c r="I96" s="39"/>
      <c r="J96" s="33"/>
      <c r="K96" s="39"/>
      <c r="L96" s="39"/>
      <c r="M96" s="39"/>
      <c r="N96" s="39"/>
      <c r="O96" s="39"/>
      <c r="P96" s="39"/>
      <c r="Q96" s="150">
        <v>42689</v>
      </c>
      <c r="R96" s="17">
        <v>5890</v>
      </c>
      <c r="S96" s="156">
        <v>42724</v>
      </c>
      <c r="T96" s="26">
        <v>5890</v>
      </c>
      <c r="U96" s="156">
        <v>42808</v>
      </c>
      <c r="V96" s="26">
        <v>5890</v>
      </c>
      <c r="W96" s="158">
        <v>42836</v>
      </c>
      <c r="X96" s="398">
        <v>1911</v>
      </c>
      <c r="Y96" s="401">
        <v>42836</v>
      </c>
      <c r="Z96" s="73">
        <f t="shared" si="2"/>
        <v>25471</v>
      </c>
      <c r="AA96" s="30" t="s">
        <v>71</v>
      </c>
      <c r="AB96" s="165" t="s">
        <v>666</v>
      </c>
    </row>
    <row r="97" spans="1:28" x14ac:dyDescent="0.2">
      <c r="A97" s="148">
        <v>91</v>
      </c>
      <c r="B97" s="448" t="s">
        <v>33</v>
      </c>
      <c r="C97" s="448"/>
      <c r="D97" s="448"/>
      <c r="E97" s="449"/>
      <c r="F97" s="425" t="s">
        <v>278</v>
      </c>
      <c r="G97" s="431">
        <v>5890</v>
      </c>
      <c r="H97" s="17"/>
      <c r="I97" s="39"/>
      <c r="J97" s="33"/>
      <c r="K97" s="39"/>
      <c r="L97" s="39"/>
      <c r="M97" s="39"/>
      <c r="N97" s="39"/>
      <c r="O97" s="39"/>
      <c r="P97" s="39"/>
      <c r="Q97" s="150">
        <v>42677</v>
      </c>
      <c r="R97" s="17">
        <v>5890</v>
      </c>
      <c r="S97" s="156">
        <v>42724</v>
      </c>
      <c r="T97" s="26">
        <v>5890</v>
      </c>
      <c r="U97" s="156">
        <v>42808</v>
      </c>
      <c r="V97" s="26">
        <v>5890</v>
      </c>
      <c r="W97" s="158">
        <v>42836</v>
      </c>
      <c r="X97" s="398">
        <v>1911</v>
      </c>
      <c r="Y97" s="401">
        <v>42836</v>
      </c>
      <c r="Z97" s="73">
        <f t="shared" si="2"/>
        <v>25471</v>
      </c>
      <c r="AA97" s="30" t="s">
        <v>71</v>
      </c>
      <c r="AB97" s="165" t="s">
        <v>667</v>
      </c>
    </row>
    <row r="98" spans="1:28" x14ac:dyDescent="0.2">
      <c r="A98" s="148">
        <v>92</v>
      </c>
      <c r="B98" s="448" t="s">
        <v>34</v>
      </c>
      <c r="C98" s="448"/>
      <c r="D98" s="448"/>
      <c r="E98" s="449"/>
      <c r="F98" s="425" t="s">
        <v>1041</v>
      </c>
      <c r="G98" s="431">
        <v>5890</v>
      </c>
      <c r="H98" s="17"/>
      <c r="I98" s="39"/>
      <c r="J98" s="33"/>
      <c r="K98" s="39"/>
      <c r="L98" s="39"/>
      <c r="M98" s="39"/>
      <c r="N98" s="39"/>
      <c r="O98" s="39"/>
      <c r="P98" s="39"/>
      <c r="Q98" s="150">
        <v>42677</v>
      </c>
      <c r="R98" s="17">
        <v>5890</v>
      </c>
      <c r="S98" s="156">
        <v>42724</v>
      </c>
      <c r="T98" s="26">
        <v>5890</v>
      </c>
      <c r="U98" s="156">
        <v>42808</v>
      </c>
      <c r="V98" s="26">
        <v>5890</v>
      </c>
      <c r="W98" s="158">
        <v>42836</v>
      </c>
      <c r="X98" s="398">
        <v>1911</v>
      </c>
      <c r="Y98" s="401">
        <v>42836</v>
      </c>
      <c r="Z98" s="73">
        <f t="shared" si="2"/>
        <v>25471</v>
      </c>
      <c r="AA98" s="30" t="s">
        <v>71</v>
      </c>
      <c r="AB98" s="165" t="s">
        <v>668</v>
      </c>
    </row>
    <row r="99" spans="1:28" x14ac:dyDescent="0.2">
      <c r="A99" s="148">
        <v>93</v>
      </c>
      <c r="B99" s="449" t="s">
        <v>302</v>
      </c>
      <c r="C99" s="449"/>
      <c r="D99" s="449"/>
      <c r="E99" s="449"/>
      <c r="F99" s="425" t="s">
        <v>303</v>
      </c>
      <c r="G99" s="431">
        <v>5890</v>
      </c>
      <c r="H99" s="17"/>
      <c r="I99" s="39"/>
      <c r="J99" s="33"/>
      <c r="K99" s="39"/>
      <c r="L99" s="39"/>
      <c r="M99" s="39"/>
      <c r="N99" s="39"/>
      <c r="O99" s="39"/>
      <c r="P99" s="39"/>
      <c r="Q99" s="150">
        <v>42677</v>
      </c>
      <c r="R99" s="17">
        <v>5890</v>
      </c>
      <c r="S99" s="156">
        <v>42724</v>
      </c>
      <c r="T99" s="26">
        <v>5890</v>
      </c>
      <c r="U99" s="156">
        <v>42808</v>
      </c>
      <c r="V99" s="26">
        <v>5890</v>
      </c>
      <c r="W99" s="158">
        <v>42836</v>
      </c>
      <c r="X99" s="398">
        <v>1911</v>
      </c>
      <c r="Y99" s="401">
        <v>42836</v>
      </c>
      <c r="Z99" s="73">
        <f t="shared" si="2"/>
        <v>25471</v>
      </c>
      <c r="AA99" s="30" t="s">
        <v>71</v>
      </c>
      <c r="AB99" s="165" t="s">
        <v>669</v>
      </c>
    </row>
    <row r="100" spans="1:28" x14ac:dyDescent="0.2">
      <c r="A100" s="148">
        <v>94</v>
      </c>
      <c r="B100" s="452" t="s">
        <v>887</v>
      </c>
      <c r="C100" s="453"/>
      <c r="D100" s="453"/>
      <c r="E100" s="454"/>
      <c r="F100" s="426" t="s">
        <v>890</v>
      </c>
      <c r="G100" s="431">
        <v>5890</v>
      </c>
      <c r="H100" s="17"/>
      <c r="I100" s="39"/>
      <c r="J100" s="33"/>
      <c r="K100" s="39"/>
      <c r="L100" s="39"/>
      <c r="M100" s="39"/>
      <c r="N100" s="39"/>
      <c r="O100" s="39"/>
      <c r="P100" s="39"/>
      <c r="Q100" s="150">
        <v>42677</v>
      </c>
      <c r="R100" s="17">
        <v>5890</v>
      </c>
      <c r="S100" s="156">
        <v>42724</v>
      </c>
      <c r="T100" s="26">
        <v>5890</v>
      </c>
      <c r="U100" s="156">
        <v>42808</v>
      </c>
      <c r="V100" s="26">
        <v>5890</v>
      </c>
      <c r="W100" s="158">
        <v>42836</v>
      </c>
      <c r="X100" s="398"/>
      <c r="Y100" s="401"/>
      <c r="Z100" s="73">
        <f t="shared" si="2"/>
        <v>23560</v>
      </c>
      <c r="AA100" s="235" t="s">
        <v>71</v>
      </c>
      <c r="AB100" s="165" t="s">
        <v>897</v>
      </c>
    </row>
    <row r="101" spans="1:28" x14ac:dyDescent="0.2">
      <c r="A101" s="148">
        <v>95</v>
      </c>
      <c r="B101" s="448" t="s">
        <v>886</v>
      </c>
      <c r="C101" s="448"/>
      <c r="D101" s="448"/>
      <c r="E101" s="449"/>
      <c r="F101" s="425" t="s">
        <v>279</v>
      </c>
      <c r="G101" s="431">
        <v>5890</v>
      </c>
      <c r="H101" s="26"/>
      <c r="I101" s="45"/>
      <c r="J101" s="42"/>
      <c r="K101" s="45"/>
      <c r="L101" s="45"/>
      <c r="M101" s="45"/>
      <c r="N101" s="45"/>
      <c r="O101" s="45"/>
      <c r="P101" s="45"/>
      <c r="Q101" s="150">
        <v>42677</v>
      </c>
      <c r="R101" s="17">
        <v>5890</v>
      </c>
      <c r="S101" s="156">
        <v>42724</v>
      </c>
      <c r="T101" s="26">
        <v>5890</v>
      </c>
      <c r="U101" s="156">
        <v>42808</v>
      </c>
      <c r="V101" s="26">
        <v>5890</v>
      </c>
      <c r="W101" s="158">
        <v>42836</v>
      </c>
      <c r="X101" s="398">
        <v>1911</v>
      </c>
      <c r="Y101" s="401">
        <v>42836</v>
      </c>
      <c r="Z101" s="73">
        <f t="shared" si="2"/>
        <v>25471</v>
      </c>
      <c r="AA101" s="30" t="s">
        <v>71</v>
      </c>
      <c r="AB101" s="165" t="s">
        <v>670</v>
      </c>
    </row>
    <row r="102" spans="1:28" s="25" customFormat="1" x14ac:dyDescent="0.2">
      <c r="A102" s="148">
        <v>96</v>
      </c>
      <c r="B102" s="447" t="s">
        <v>381</v>
      </c>
      <c r="C102" s="448"/>
      <c r="D102" s="448"/>
      <c r="E102" s="449"/>
      <c r="F102" s="425" t="s">
        <v>345</v>
      </c>
      <c r="G102" s="431">
        <v>5890</v>
      </c>
      <c r="H102" s="17"/>
      <c r="I102" s="39"/>
      <c r="J102" s="33"/>
      <c r="K102" s="39"/>
      <c r="L102" s="39"/>
      <c r="M102" s="39"/>
      <c r="N102" s="39"/>
      <c r="O102" s="39"/>
      <c r="P102" s="39"/>
      <c r="Q102" s="150">
        <v>42677</v>
      </c>
      <c r="R102" s="17">
        <v>5890</v>
      </c>
      <c r="S102" s="156">
        <v>42724</v>
      </c>
      <c r="T102" s="26">
        <v>5890</v>
      </c>
      <c r="U102" s="156">
        <v>42808</v>
      </c>
      <c r="V102" s="26">
        <v>5890</v>
      </c>
      <c r="W102" s="158">
        <v>42836</v>
      </c>
      <c r="X102" s="398"/>
      <c r="Y102" s="401"/>
      <c r="Z102" s="73">
        <f t="shared" si="2"/>
        <v>23560</v>
      </c>
      <c r="AA102" s="31" t="s">
        <v>71</v>
      </c>
      <c r="AB102" s="165" t="s">
        <v>671</v>
      </c>
    </row>
    <row r="103" spans="1:28" s="25" customFormat="1" x14ac:dyDescent="0.2">
      <c r="A103" s="148">
        <v>97</v>
      </c>
      <c r="B103" s="449" t="s">
        <v>151</v>
      </c>
      <c r="C103" s="449"/>
      <c r="D103" s="449"/>
      <c r="E103" s="449"/>
      <c r="F103" s="425" t="s">
        <v>150</v>
      </c>
      <c r="G103" s="431">
        <v>11932</v>
      </c>
      <c r="H103" s="200"/>
      <c r="I103" s="200"/>
      <c r="J103" s="200"/>
      <c r="K103" s="200"/>
      <c r="L103" s="200"/>
      <c r="M103" s="200"/>
      <c r="N103" s="200"/>
      <c r="O103" s="200"/>
      <c r="P103" s="200"/>
      <c r="Q103" s="150">
        <v>42689</v>
      </c>
      <c r="R103" s="17">
        <v>11932</v>
      </c>
      <c r="S103" s="156">
        <v>42724</v>
      </c>
      <c r="T103" s="17">
        <v>11932</v>
      </c>
      <c r="U103" s="156">
        <v>42808</v>
      </c>
      <c r="V103" s="17">
        <v>11932</v>
      </c>
      <c r="W103" s="158">
        <v>42836</v>
      </c>
      <c r="X103" s="398">
        <v>1911</v>
      </c>
      <c r="Y103" s="401">
        <v>42836</v>
      </c>
      <c r="Z103" s="73">
        <f t="shared" si="2"/>
        <v>49639</v>
      </c>
      <c r="AA103" s="31" t="s">
        <v>71</v>
      </c>
      <c r="AB103" s="165" t="s">
        <v>672</v>
      </c>
    </row>
    <row r="104" spans="1:28" x14ac:dyDescent="0.2">
      <c r="A104" s="148">
        <v>98</v>
      </c>
      <c r="B104" s="448" t="s">
        <v>35</v>
      </c>
      <c r="C104" s="448"/>
      <c r="D104" s="448"/>
      <c r="E104" s="449"/>
      <c r="F104" s="425" t="s">
        <v>280</v>
      </c>
      <c r="G104" s="431">
        <v>5890</v>
      </c>
      <c r="H104" s="17"/>
      <c r="I104" s="39"/>
      <c r="J104" s="33"/>
      <c r="K104" s="39"/>
      <c r="L104" s="39"/>
      <c r="M104" s="39"/>
      <c r="N104" s="39"/>
      <c r="O104" s="39"/>
      <c r="P104" s="39"/>
      <c r="Q104" s="150">
        <v>42677</v>
      </c>
      <c r="R104" s="17">
        <v>5890</v>
      </c>
      <c r="S104" s="156">
        <v>42724</v>
      </c>
      <c r="T104" s="26">
        <v>5890</v>
      </c>
      <c r="U104" s="156">
        <v>42808</v>
      </c>
      <c r="V104" s="26">
        <v>5890</v>
      </c>
      <c r="W104" s="158">
        <v>42836</v>
      </c>
      <c r="X104" s="398">
        <v>1911</v>
      </c>
      <c r="Y104" s="401">
        <v>42836</v>
      </c>
      <c r="Z104" s="73">
        <f t="shared" si="2"/>
        <v>25471</v>
      </c>
      <c r="AA104" s="31" t="s">
        <v>71</v>
      </c>
      <c r="AB104" s="165" t="s">
        <v>673</v>
      </c>
    </row>
    <row r="105" spans="1:28" x14ac:dyDescent="0.2">
      <c r="A105" s="148">
        <v>99</v>
      </c>
      <c r="B105" s="449" t="s">
        <v>157</v>
      </c>
      <c r="C105" s="449"/>
      <c r="D105" s="449"/>
      <c r="E105" s="449"/>
      <c r="F105" s="425" t="s">
        <v>158</v>
      </c>
      <c r="G105" s="431">
        <v>11932</v>
      </c>
      <c r="H105" s="17"/>
      <c r="I105" s="39"/>
      <c r="J105" s="33"/>
      <c r="K105" s="39"/>
      <c r="L105" s="39"/>
      <c r="M105" s="39"/>
      <c r="N105" s="39"/>
      <c r="O105" s="39"/>
      <c r="P105" s="39"/>
      <c r="Q105" s="150">
        <v>42677</v>
      </c>
      <c r="R105" s="17">
        <v>5890</v>
      </c>
      <c r="S105" s="156">
        <v>42724</v>
      </c>
      <c r="T105" s="26">
        <v>5890</v>
      </c>
      <c r="U105" s="156">
        <v>42808</v>
      </c>
      <c r="V105" s="26">
        <v>5890</v>
      </c>
      <c r="W105" s="158">
        <v>42836</v>
      </c>
      <c r="X105" s="398"/>
      <c r="Y105" s="401"/>
      <c r="Z105" s="73">
        <f t="shared" si="2"/>
        <v>29602</v>
      </c>
      <c r="AA105" s="31" t="s">
        <v>71</v>
      </c>
      <c r="AB105" s="165" t="s">
        <v>674</v>
      </c>
    </row>
    <row r="106" spans="1:28" x14ac:dyDescent="0.2">
      <c r="A106" s="148">
        <v>100</v>
      </c>
      <c r="B106" s="448" t="s">
        <v>23</v>
      </c>
      <c r="C106" s="448"/>
      <c r="D106" s="448"/>
      <c r="E106" s="449"/>
      <c r="F106" s="425" t="s">
        <v>281</v>
      </c>
      <c r="G106" s="431">
        <v>5890</v>
      </c>
      <c r="H106" s="17"/>
      <c r="I106" s="39"/>
      <c r="J106" s="33"/>
      <c r="K106" s="39"/>
      <c r="L106" s="39"/>
      <c r="M106" s="39"/>
      <c r="N106" s="39"/>
      <c r="O106" s="39"/>
      <c r="P106" s="39"/>
      <c r="Q106" s="150">
        <v>42677</v>
      </c>
      <c r="R106" s="17">
        <v>5890</v>
      </c>
      <c r="S106" s="156">
        <v>42724</v>
      </c>
      <c r="T106" s="26">
        <v>5890</v>
      </c>
      <c r="U106" s="156">
        <v>42808</v>
      </c>
      <c r="V106" s="26">
        <v>5890</v>
      </c>
      <c r="W106" s="158">
        <v>42836</v>
      </c>
      <c r="X106" s="398">
        <v>1911</v>
      </c>
      <c r="Y106" s="401">
        <v>42836</v>
      </c>
      <c r="Z106" s="73">
        <f t="shared" si="2"/>
        <v>25471</v>
      </c>
      <c r="AA106" s="31" t="s">
        <v>71</v>
      </c>
      <c r="AB106" s="165" t="s">
        <v>675</v>
      </c>
    </row>
    <row r="107" spans="1:28" x14ac:dyDescent="0.2">
      <c r="A107" s="148">
        <v>101</v>
      </c>
      <c r="B107" s="448" t="s">
        <v>24</v>
      </c>
      <c r="C107" s="448"/>
      <c r="D107" s="448"/>
      <c r="E107" s="449"/>
      <c r="F107" s="425" t="s">
        <v>231</v>
      </c>
      <c r="G107" s="431">
        <v>5890</v>
      </c>
      <c r="H107" s="17"/>
      <c r="I107" s="39"/>
      <c r="J107" s="33"/>
      <c r="K107" s="39"/>
      <c r="L107" s="39"/>
      <c r="M107" s="39"/>
      <c r="N107" s="39"/>
      <c r="O107" s="39"/>
      <c r="P107" s="39"/>
      <c r="Q107" s="150">
        <v>42677</v>
      </c>
      <c r="R107" s="17">
        <v>5890</v>
      </c>
      <c r="S107" s="156">
        <v>42724</v>
      </c>
      <c r="T107" s="26">
        <v>5890</v>
      </c>
      <c r="U107" s="156">
        <v>42808</v>
      </c>
      <c r="V107" s="26">
        <v>5890</v>
      </c>
      <c r="W107" s="158">
        <v>42836</v>
      </c>
      <c r="X107" s="398"/>
      <c r="Y107" s="401"/>
      <c r="Z107" s="73">
        <f t="shared" si="2"/>
        <v>23560</v>
      </c>
      <c r="AA107" s="31" t="s">
        <v>71</v>
      </c>
      <c r="AB107" s="165" t="s">
        <v>676</v>
      </c>
    </row>
    <row r="108" spans="1:28" x14ac:dyDescent="0.2">
      <c r="A108" s="148">
        <v>102</v>
      </c>
      <c r="B108" s="455" t="s">
        <v>66</v>
      </c>
      <c r="C108" s="453"/>
      <c r="D108" s="453"/>
      <c r="E108" s="454"/>
      <c r="F108" s="299" t="s">
        <v>305</v>
      </c>
      <c r="G108" s="431">
        <v>5890</v>
      </c>
      <c r="H108" s="17"/>
      <c r="I108" s="39"/>
      <c r="J108" s="33"/>
      <c r="K108" s="39"/>
      <c r="L108" s="39"/>
      <c r="M108" s="39"/>
      <c r="N108" s="39"/>
      <c r="O108" s="39"/>
      <c r="P108" s="39"/>
      <c r="Q108" s="150">
        <v>42689</v>
      </c>
      <c r="R108" s="17">
        <v>5890</v>
      </c>
      <c r="S108" s="156">
        <v>42724</v>
      </c>
      <c r="T108" s="26">
        <v>5890</v>
      </c>
      <c r="U108" s="156">
        <v>42808</v>
      </c>
      <c r="V108" s="26">
        <v>5890</v>
      </c>
      <c r="W108" s="158">
        <v>42836</v>
      </c>
      <c r="X108" s="398">
        <v>1911</v>
      </c>
      <c r="Y108" s="401">
        <v>42836</v>
      </c>
      <c r="Z108" s="73">
        <f t="shared" si="2"/>
        <v>25471</v>
      </c>
      <c r="AA108" s="30" t="s">
        <v>71</v>
      </c>
      <c r="AB108" s="165" t="s">
        <v>677</v>
      </c>
    </row>
    <row r="109" spans="1:28" ht="13.5" thickBot="1" x14ac:dyDescent="0.25">
      <c r="A109" s="148">
        <v>103</v>
      </c>
      <c r="B109" s="464" t="s">
        <v>338</v>
      </c>
      <c r="C109" s="465"/>
      <c r="D109" s="465"/>
      <c r="E109" s="466"/>
      <c r="F109" s="430" t="s">
        <v>282</v>
      </c>
      <c r="G109" s="433">
        <v>5890</v>
      </c>
      <c r="H109" s="135"/>
      <c r="I109" s="289"/>
      <c r="J109" s="290"/>
      <c r="K109" s="289"/>
      <c r="L109" s="289"/>
      <c r="M109" s="289"/>
      <c r="N109" s="289"/>
      <c r="O109" s="289"/>
      <c r="P109" s="289"/>
      <c r="Q109" s="150">
        <v>42677</v>
      </c>
      <c r="R109" s="17">
        <v>5890</v>
      </c>
      <c r="S109" s="156">
        <v>42724</v>
      </c>
      <c r="T109" s="276">
        <v>5890</v>
      </c>
      <c r="U109" s="156">
        <v>42808</v>
      </c>
      <c r="V109" s="276">
        <v>5890</v>
      </c>
      <c r="W109" s="158">
        <v>42836</v>
      </c>
      <c r="X109" s="398"/>
      <c r="Y109" s="401"/>
      <c r="Z109" s="73">
        <f t="shared" si="2"/>
        <v>23560</v>
      </c>
      <c r="AA109" s="55" t="s">
        <v>71</v>
      </c>
      <c r="AB109" s="277" t="s">
        <v>678</v>
      </c>
    </row>
    <row r="110" spans="1:28" ht="13.5" thickBot="1" x14ac:dyDescent="0.25">
      <c r="A110" s="15"/>
      <c r="B110" t="s">
        <v>149</v>
      </c>
      <c r="E110" s="35"/>
      <c r="F110" s="81" t="s">
        <v>54</v>
      </c>
      <c r="G110" s="82">
        <f>SUM(G7:G109)</f>
        <v>668306</v>
      </c>
      <c r="H110" s="82">
        <f t="shared" ref="H110:L110" si="3">SUM(H7:H109)</f>
        <v>0</v>
      </c>
      <c r="I110" s="82">
        <f t="shared" si="3"/>
        <v>0</v>
      </c>
      <c r="J110" s="82">
        <f t="shared" si="3"/>
        <v>0</v>
      </c>
      <c r="K110" s="82">
        <f t="shared" si="3"/>
        <v>0</v>
      </c>
      <c r="L110" s="82">
        <f t="shared" si="3"/>
        <v>0</v>
      </c>
      <c r="M110" s="82">
        <f>SUM(M92,M32)</f>
        <v>0</v>
      </c>
      <c r="N110" s="82" t="e">
        <f>SUM(#REF!)</f>
        <v>#REF!</v>
      </c>
      <c r="O110" s="82">
        <f>SUM(O119,O120)</f>
        <v>0</v>
      </c>
      <c r="P110" s="83" t="e">
        <f>SUM(I110:O110)</f>
        <v>#REF!</v>
      </c>
      <c r="Q110" s="24"/>
      <c r="R110" s="135">
        <f>SUM(R1:R109)</f>
        <v>732724</v>
      </c>
      <c r="S110" s="24"/>
      <c r="T110" s="135">
        <f>SUM(T7:T109)</f>
        <v>674044</v>
      </c>
      <c r="U110" s="24"/>
      <c r="V110" s="135">
        <f>SUM(V7:V109)</f>
        <v>674044</v>
      </c>
      <c r="W110" s="24"/>
      <c r="X110" s="135">
        <f>SUM(X7:X109)</f>
        <v>120393</v>
      </c>
      <c r="Y110" s="404"/>
      <c r="Z110" s="196">
        <f>SUM(Z7:Z109)</f>
        <v>2869511</v>
      </c>
    </row>
    <row r="111" spans="1:28" ht="13.5" thickTop="1" x14ac:dyDescent="0.2">
      <c r="Q111" s="15"/>
      <c r="S111" s="15"/>
      <c r="U111" s="15"/>
      <c r="V111" s="15"/>
      <c r="W111" s="15"/>
      <c r="X111" s="396"/>
      <c r="Y111" s="404"/>
    </row>
    <row r="112" spans="1:28" x14ac:dyDescent="0.2">
      <c r="G112" s="17"/>
      <c r="H112" s="43"/>
      <c r="V112" s="71"/>
    </row>
    <row r="113" spans="1:28" x14ac:dyDescent="0.2">
      <c r="B113" s="463"/>
      <c r="C113" s="453"/>
      <c r="D113" s="453"/>
      <c r="E113" s="28">
        <f>SUM(Z7:Z21,Z23:Z34,Z36:Z109)</f>
        <v>2796312</v>
      </c>
      <c r="F113" s="204" t="s">
        <v>71</v>
      </c>
      <c r="G113" s="17"/>
      <c r="H113" s="43"/>
      <c r="R113" s="136"/>
      <c r="V113" s="17"/>
      <c r="Z113" s="24"/>
    </row>
    <row r="114" spans="1:28" x14ac:dyDescent="0.2">
      <c r="E114" s="28">
        <f>SUM(Z22,Z35)</f>
        <v>73199</v>
      </c>
      <c r="F114" s="175" t="s">
        <v>70</v>
      </c>
      <c r="G114" s="17"/>
      <c r="H114" s="43"/>
      <c r="Q114" s="15"/>
      <c r="R114" s="176"/>
      <c r="T114" s="17"/>
      <c r="U114" s="15"/>
      <c r="W114" s="15"/>
      <c r="X114" s="396"/>
      <c r="Y114" s="404"/>
      <c r="Z114" s="73">
        <f>SUM(G110,R110,T110,V110,X110)</f>
        <v>2869511</v>
      </c>
    </row>
    <row r="115" spans="1:28" ht="13.5" thickBot="1" x14ac:dyDescent="0.25">
      <c r="E115" s="193">
        <f>SUM(E113:E114)</f>
        <v>2869511</v>
      </c>
      <c r="F115" s="216"/>
      <c r="G115"/>
      <c r="H115" s="19"/>
      <c r="Q115" s="15"/>
      <c r="U115" s="15"/>
      <c r="V115" s="15"/>
      <c r="W115" s="15"/>
      <c r="X115" s="396"/>
      <c r="Y115" s="404"/>
      <c r="AB115" s="28"/>
    </row>
    <row r="116" spans="1:28" ht="13.5" thickTop="1" x14ac:dyDescent="0.2">
      <c r="F116" s="17"/>
      <c r="P116" s="15"/>
      <c r="T116" s="15"/>
      <c r="U116" s="15"/>
      <c r="V116" s="24"/>
      <c r="W116" s="168"/>
      <c r="X116" s="396"/>
      <c r="Y116" s="404"/>
      <c r="Z116"/>
    </row>
    <row r="117" spans="1:28" x14ac:dyDescent="0.2">
      <c r="E117" s="175"/>
      <c r="F117" s="19"/>
      <c r="G117"/>
      <c r="W117" s="28"/>
      <c r="Z117"/>
    </row>
    <row r="119" spans="1:28" x14ac:dyDescent="0.2">
      <c r="A119" s="148"/>
      <c r="B119" s="447"/>
      <c r="C119" s="448"/>
      <c r="D119" s="448"/>
      <c r="E119" s="449"/>
      <c r="F119" s="152"/>
      <c r="G119" s="69"/>
      <c r="H119" s="17"/>
      <c r="I119" s="39"/>
      <c r="J119" s="33"/>
      <c r="K119" s="39"/>
      <c r="L119" s="39"/>
      <c r="M119" s="39"/>
      <c r="N119" s="39"/>
      <c r="O119" s="39"/>
      <c r="P119" s="39"/>
      <c r="Q119" s="150"/>
      <c r="R119" s="17"/>
      <c r="S119" s="156"/>
      <c r="T119" s="26"/>
      <c r="U119" s="156"/>
      <c r="V119" s="26"/>
      <c r="W119" s="158"/>
      <c r="X119" s="397"/>
      <c r="Y119" s="400"/>
      <c r="Z119" s="17"/>
      <c r="AA119" s="30"/>
      <c r="AB119" s="25"/>
    </row>
    <row r="120" spans="1:28" x14ac:dyDescent="0.2">
      <c r="A120" s="278"/>
      <c r="B120" s="460"/>
      <c r="C120" s="461"/>
      <c r="D120" s="461"/>
      <c r="E120" s="461"/>
      <c r="F120" s="286"/>
      <c r="G120" s="280"/>
      <c r="H120" s="281"/>
      <c r="I120" s="281"/>
      <c r="J120" s="281"/>
      <c r="K120" s="281"/>
      <c r="L120" s="281"/>
      <c r="M120" s="281"/>
      <c r="N120" s="281"/>
      <c r="O120" s="281"/>
      <c r="P120" s="281"/>
      <c r="Q120" s="282"/>
      <c r="R120" s="281"/>
      <c r="S120" s="283"/>
      <c r="T120" s="284"/>
      <c r="U120" s="283"/>
      <c r="V120" s="284"/>
      <c r="W120" s="285"/>
      <c r="X120" s="399"/>
      <c r="Y120" s="402"/>
      <c r="Z120" s="281"/>
      <c r="AA120" s="278"/>
      <c r="AB120" s="279"/>
    </row>
    <row r="121" spans="1:28" x14ac:dyDescent="0.2">
      <c r="F121" s="175"/>
    </row>
    <row r="132" spans="7:27" x14ac:dyDescent="0.2">
      <c r="G132"/>
      <c r="Z132"/>
      <c r="AA132" s="43"/>
    </row>
    <row r="133" spans="7:27" x14ac:dyDescent="0.2">
      <c r="G133"/>
      <c r="Z133"/>
      <c r="AA133" s="43"/>
    </row>
  </sheetData>
  <mergeCells count="105">
    <mergeCell ref="B71:E71"/>
    <mergeCell ref="B79:E79"/>
    <mergeCell ref="B74:E74"/>
    <mergeCell ref="B81:E81"/>
    <mergeCell ref="B16:E16"/>
    <mergeCell ref="B33:E33"/>
    <mergeCell ref="B58:E58"/>
    <mergeCell ref="B69:E69"/>
    <mergeCell ref="B35:E35"/>
    <mergeCell ref="B31:E31"/>
    <mergeCell ref="B32:E32"/>
    <mergeCell ref="B47:E47"/>
    <mergeCell ref="B48:E48"/>
    <mergeCell ref="B49:E49"/>
    <mergeCell ref="B23:E23"/>
    <mergeCell ref="B68:E68"/>
    <mergeCell ref="B80:E80"/>
    <mergeCell ref="B19:E19"/>
    <mergeCell ref="B46:E46"/>
    <mergeCell ref="B30:E30"/>
    <mergeCell ref="B36:E36"/>
    <mergeCell ref="B65:E65"/>
    <mergeCell ref="B66:E66"/>
    <mergeCell ref="B37:E37"/>
    <mergeCell ref="B51:E51"/>
    <mergeCell ref="B14:E14"/>
    <mergeCell ref="B43:E43"/>
    <mergeCell ref="B61:E61"/>
    <mergeCell ref="B62:E62"/>
    <mergeCell ref="B40:E40"/>
    <mergeCell ref="B59:E59"/>
    <mergeCell ref="B56:E56"/>
    <mergeCell ref="B55:E55"/>
    <mergeCell ref="B57:E57"/>
    <mergeCell ref="B39:E39"/>
    <mergeCell ref="B34:E34"/>
    <mergeCell ref="B44:E44"/>
    <mergeCell ref="B45:E45"/>
    <mergeCell ref="B52:E52"/>
    <mergeCell ref="B54:E54"/>
    <mergeCell ref="B38:E38"/>
    <mergeCell ref="B53:E53"/>
    <mergeCell ref="B60:E60"/>
    <mergeCell ref="B42:E42"/>
    <mergeCell ref="B29:E29"/>
    <mergeCell ref="B25:E25"/>
    <mergeCell ref="C2:D2"/>
    <mergeCell ref="B99:E99"/>
    <mergeCell ref="B120:E120"/>
    <mergeCell ref="B100:E100"/>
    <mergeCell ref="B88:E88"/>
    <mergeCell ref="B89:E89"/>
    <mergeCell ref="B72:E72"/>
    <mergeCell ref="B82:E82"/>
    <mergeCell ref="B76:E76"/>
    <mergeCell ref="B73:E73"/>
    <mergeCell ref="B78:E78"/>
    <mergeCell ref="B77:E77"/>
    <mergeCell ref="B75:E75"/>
    <mergeCell ref="B86:E86"/>
    <mergeCell ref="B85:E85"/>
    <mergeCell ref="B84:E84"/>
    <mergeCell ref="B83:E83"/>
    <mergeCell ref="B113:D113"/>
    <mergeCell ref="B94:E94"/>
    <mergeCell ref="B104:E104"/>
    <mergeCell ref="B106:E106"/>
    <mergeCell ref="B107:E107"/>
    <mergeCell ref="B105:E105"/>
    <mergeCell ref="B109:E109"/>
    <mergeCell ref="B11:E11"/>
    <mergeCell ref="B7:E7"/>
    <mergeCell ref="B10:E10"/>
    <mergeCell ref="B12:E12"/>
    <mergeCell ref="B9:E9"/>
    <mergeCell ref="B13:E13"/>
    <mergeCell ref="B21:E21"/>
    <mergeCell ref="B17:E17"/>
    <mergeCell ref="B18:E18"/>
    <mergeCell ref="B15:E15"/>
    <mergeCell ref="B8:E8"/>
    <mergeCell ref="B64:E64"/>
    <mergeCell ref="B119:E119"/>
    <mergeCell ref="B20:E20"/>
    <mergeCell ref="B26:E26"/>
    <mergeCell ref="B28:E28"/>
    <mergeCell ref="B27:E27"/>
    <mergeCell ref="B22:E22"/>
    <mergeCell ref="B90:E90"/>
    <mergeCell ref="B91:E91"/>
    <mergeCell ref="B70:E70"/>
    <mergeCell ref="B87:E87"/>
    <mergeCell ref="B103:E103"/>
    <mergeCell ref="B92:E92"/>
    <mergeCell ref="B97:E97"/>
    <mergeCell ref="B98:E98"/>
    <mergeCell ref="B95:E95"/>
    <mergeCell ref="B96:E96"/>
    <mergeCell ref="B93:E93"/>
    <mergeCell ref="B101:E101"/>
    <mergeCell ref="B108:E108"/>
    <mergeCell ref="B102:E102"/>
    <mergeCell ref="B67:E67"/>
    <mergeCell ref="B63:E63"/>
    <mergeCell ref="B50:E50"/>
  </mergeCells>
  <phoneticPr fontId="4" type="noConversion"/>
  <printOptions gridLines="1"/>
  <pageMargins left="0" right="0" top="0" bottom="0" header="0" footer="0"/>
  <pageSetup scale="77" fitToHeight="0" orientation="landscape" r:id="rId1"/>
  <headerFooter>
    <oddFooter>&amp;LDonna Cassell&amp;CPage &amp;P&amp;R07/01/2011</oddFooter>
  </headerFooter>
  <rowBreaks count="2" manualBreakCount="2">
    <brk id="58" max="16383" man="1"/>
    <brk id="11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V111"/>
  <sheetViews>
    <sheetView topLeftCell="A61" zoomScale="85" zoomScaleNormal="85" workbookViewId="0">
      <pane xSplit="3" topLeftCell="H1" activePane="topRight" state="frozen"/>
      <selection pane="topRight" activeCell="C104" sqref="C104"/>
    </sheetView>
  </sheetViews>
  <sheetFormatPr defaultRowHeight="12.75" x14ac:dyDescent="0.2"/>
  <cols>
    <col min="1" max="1" width="4.7109375" customWidth="1"/>
    <col min="2" max="2" width="48.28515625" customWidth="1"/>
    <col min="3" max="4" width="13.28515625" style="35" customWidth="1"/>
    <col min="5" max="5" width="8.7109375" style="35" customWidth="1"/>
    <col min="6" max="6" width="11.42578125" style="33" customWidth="1"/>
    <col min="7" max="7" width="9" style="24" customWidth="1"/>
    <col min="8" max="8" width="10.7109375" style="67" customWidth="1"/>
    <col min="9" max="9" width="8.7109375" style="24" customWidth="1"/>
    <col min="10" max="10" width="12.28515625" style="67" customWidth="1"/>
    <col min="11" max="11" width="8.7109375" style="24" customWidth="1"/>
    <col min="12" max="12" width="10.5703125" style="67" customWidth="1"/>
    <col min="13" max="13" width="9" style="24" customWidth="1"/>
    <col min="14" max="14" width="10.7109375" style="24" customWidth="1"/>
    <col min="15" max="15" width="8.7109375" style="24" customWidth="1"/>
    <col min="16" max="16" width="11.7109375" style="24" customWidth="1"/>
    <col min="17" max="17" width="9.28515625" style="24" customWidth="1"/>
    <col min="18" max="18" width="13.7109375" style="30" customWidth="1"/>
    <col min="19" max="19" width="10.42578125" style="30" customWidth="1"/>
    <col min="20" max="20" width="7.28515625" style="251" customWidth="1"/>
  </cols>
  <sheetData>
    <row r="1" spans="1:20" x14ac:dyDescent="0.2">
      <c r="B1" s="1" t="s">
        <v>380</v>
      </c>
    </row>
    <row r="2" spans="1:20" ht="19.5" thickBot="1" x14ac:dyDescent="0.35">
      <c r="B2" s="187" t="s">
        <v>474</v>
      </c>
      <c r="F2" s="154"/>
      <c r="H2" s="275"/>
    </row>
    <row r="3" spans="1:20" ht="22.35" customHeight="1" thickBot="1" x14ac:dyDescent="0.35">
      <c r="B3" s="301" t="s">
        <v>681</v>
      </c>
      <c r="C3" s="129" t="s">
        <v>106</v>
      </c>
      <c r="D3" s="226" t="s">
        <v>475</v>
      </c>
      <c r="E3" s="226" t="s">
        <v>375</v>
      </c>
      <c r="F3" s="90" t="s">
        <v>476</v>
      </c>
      <c r="G3" s="90" t="s">
        <v>122</v>
      </c>
      <c r="H3" s="90" t="s">
        <v>476</v>
      </c>
      <c r="I3" s="112" t="s">
        <v>122</v>
      </c>
      <c r="J3" s="112" t="s">
        <v>477</v>
      </c>
      <c r="K3" s="112" t="s">
        <v>122</v>
      </c>
      <c r="L3" s="112" t="s">
        <v>904</v>
      </c>
      <c r="M3" s="112" t="s">
        <v>122</v>
      </c>
      <c r="N3" s="112" t="s">
        <v>1001</v>
      </c>
      <c r="O3" s="112" t="s">
        <v>1002</v>
      </c>
      <c r="P3" s="112" t="s">
        <v>1001</v>
      </c>
      <c r="Q3" s="112" t="s">
        <v>1003</v>
      </c>
      <c r="R3" s="53" t="s">
        <v>72</v>
      </c>
      <c r="S3" s="57"/>
    </row>
    <row r="4" spans="1:20" ht="20.25" x14ac:dyDescent="0.3">
      <c r="B4" s="75"/>
      <c r="C4" s="205"/>
      <c r="D4" s="230" t="s">
        <v>379</v>
      </c>
      <c r="E4" s="227" t="s">
        <v>376</v>
      </c>
      <c r="F4" s="89" t="s">
        <v>379</v>
      </c>
      <c r="G4" s="94" t="s">
        <v>287</v>
      </c>
      <c r="H4" s="274" t="s">
        <v>891</v>
      </c>
      <c r="I4" s="113" t="s">
        <v>287</v>
      </c>
      <c r="J4" s="113" t="s">
        <v>379</v>
      </c>
      <c r="K4" s="113" t="s">
        <v>287</v>
      </c>
      <c r="L4" s="113" t="s">
        <v>379</v>
      </c>
      <c r="M4" s="113" t="s">
        <v>287</v>
      </c>
      <c r="N4" s="320">
        <v>3726</v>
      </c>
      <c r="O4" s="319" t="s">
        <v>123</v>
      </c>
      <c r="P4" s="320">
        <v>3744</v>
      </c>
      <c r="Q4" s="319" t="s">
        <v>123</v>
      </c>
      <c r="R4" s="95" t="s">
        <v>62</v>
      </c>
      <c r="S4" s="54" t="s">
        <v>73</v>
      </c>
    </row>
    <row r="5" spans="1:20" ht="13.5" thickBot="1" x14ac:dyDescent="0.25">
      <c r="B5" s="273" t="s">
        <v>885</v>
      </c>
      <c r="C5" s="138"/>
      <c r="D5" s="233" t="s">
        <v>55</v>
      </c>
      <c r="E5" s="233" t="s">
        <v>377</v>
      </c>
      <c r="F5" s="88" t="s">
        <v>55</v>
      </c>
      <c r="G5" s="88" t="s">
        <v>123</v>
      </c>
      <c r="H5" s="199" t="s">
        <v>892</v>
      </c>
      <c r="I5" s="199" t="s">
        <v>123</v>
      </c>
      <c r="J5" s="199" t="s">
        <v>109</v>
      </c>
      <c r="K5" s="199" t="s">
        <v>123</v>
      </c>
      <c r="L5" s="199" t="s">
        <v>109</v>
      </c>
      <c r="M5" s="199" t="s">
        <v>123</v>
      </c>
      <c r="N5" s="199"/>
      <c r="O5" s="199"/>
      <c r="P5" s="199"/>
      <c r="Q5" s="199"/>
      <c r="R5" s="55"/>
      <c r="S5" s="55" t="s">
        <v>71</v>
      </c>
    </row>
    <row r="6" spans="1:20" ht="13.5" thickBot="1" x14ac:dyDescent="0.25">
      <c r="A6" s="35"/>
      <c r="B6" s="5" t="s">
        <v>369</v>
      </c>
      <c r="C6" s="50"/>
      <c r="D6" s="50"/>
      <c r="E6" s="50"/>
      <c r="F6" s="52"/>
      <c r="G6" s="52"/>
      <c r="H6" s="102"/>
      <c r="I6" s="52"/>
      <c r="J6" s="102"/>
      <c r="K6" s="52"/>
      <c r="L6" s="102"/>
      <c r="M6" s="52"/>
      <c r="N6" s="52"/>
      <c r="O6" s="52"/>
      <c r="P6" s="52"/>
      <c r="Q6" s="52"/>
    </row>
    <row r="7" spans="1:20" x14ac:dyDescent="0.2">
      <c r="A7" s="148">
        <v>1</v>
      </c>
      <c r="B7" s="25" t="s">
        <v>67</v>
      </c>
      <c r="C7" s="171" t="s">
        <v>164</v>
      </c>
      <c r="D7" s="228">
        <v>1791.5</v>
      </c>
      <c r="E7" s="141">
        <v>42241</v>
      </c>
      <c r="F7" s="228">
        <v>1791.5</v>
      </c>
      <c r="G7" s="271">
        <v>42283</v>
      </c>
      <c r="H7" s="45">
        <v>709.56</v>
      </c>
      <c r="I7" s="158">
        <v>42276</v>
      </c>
      <c r="J7" s="42">
        <v>1791.5</v>
      </c>
      <c r="K7" s="158">
        <v>42318</v>
      </c>
      <c r="L7" s="42"/>
      <c r="M7" s="158"/>
      <c r="N7" s="321"/>
      <c r="O7" s="158"/>
      <c r="P7" s="321"/>
      <c r="Q7" s="158"/>
      <c r="R7" s="33">
        <f>SUM(D7,F7,H7,J7,L7,N7,P7)</f>
        <v>6084.0599999999995</v>
      </c>
      <c r="S7" s="30" t="s">
        <v>71</v>
      </c>
      <c r="T7" s="251" t="s">
        <v>390</v>
      </c>
    </row>
    <row r="8" spans="1:20" x14ac:dyDescent="0.2">
      <c r="A8" s="148">
        <v>2</v>
      </c>
      <c r="B8" s="41" t="s">
        <v>343</v>
      </c>
      <c r="C8" s="171" t="s">
        <v>173</v>
      </c>
      <c r="D8" s="42">
        <v>2005.74</v>
      </c>
      <c r="E8" s="141">
        <v>42241</v>
      </c>
      <c r="F8" s="228">
        <v>1414.97</v>
      </c>
      <c r="G8" s="271">
        <v>42293</v>
      </c>
      <c r="H8" s="45"/>
      <c r="I8" s="141"/>
      <c r="J8" s="42">
        <v>3926.03</v>
      </c>
      <c r="K8" s="158">
        <v>42318</v>
      </c>
      <c r="L8" s="42"/>
      <c r="M8" s="141"/>
      <c r="N8" s="322"/>
      <c r="O8" s="141"/>
      <c r="P8" s="321"/>
      <c r="Q8" s="141"/>
      <c r="R8" s="33">
        <f t="shared" ref="R8:R37" si="0">SUM(D8,F8,H8,J8,L8,N8)</f>
        <v>7346.74</v>
      </c>
      <c r="S8" s="30" t="s">
        <v>71</v>
      </c>
      <c r="T8" s="263" t="s">
        <v>441</v>
      </c>
    </row>
    <row r="9" spans="1:20" x14ac:dyDescent="0.2">
      <c r="A9" s="148">
        <v>3</v>
      </c>
      <c r="B9" s="25" t="s">
        <v>101</v>
      </c>
      <c r="C9" s="171" t="s">
        <v>165</v>
      </c>
      <c r="D9" s="267">
        <v>0</v>
      </c>
      <c r="E9" s="141"/>
      <c r="F9" s="228">
        <f>2279.86+3655.2</f>
        <v>5935.0599999999995</v>
      </c>
      <c r="G9" s="271">
        <v>42269</v>
      </c>
      <c r="H9" s="45"/>
      <c r="I9" s="158"/>
      <c r="J9" s="42">
        <v>2222.5300000000002</v>
      </c>
      <c r="K9" s="158">
        <v>42306</v>
      </c>
      <c r="L9" s="42"/>
      <c r="M9" s="158"/>
      <c r="N9" s="321"/>
      <c r="O9" s="158"/>
      <c r="P9" s="321"/>
      <c r="Q9" s="158"/>
      <c r="R9" s="33">
        <f t="shared" si="0"/>
        <v>8157.59</v>
      </c>
      <c r="S9" s="30" t="s">
        <v>71</v>
      </c>
      <c r="T9" s="263" t="s">
        <v>442</v>
      </c>
    </row>
    <row r="10" spans="1:20" x14ac:dyDescent="0.2">
      <c r="A10" s="148">
        <v>4</v>
      </c>
      <c r="B10" s="165" t="s">
        <v>284</v>
      </c>
      <c r="C10" s="171" t="s">
        <v>300</v>
      </c>
      <c r="D10" s="228">
        <v>2567.14</v>
      </c>
      <c r="E10" s="141">
        <v>42241</v>
      </c>
      <c r="F10" s="228">
        <v>1056.04</v>
      </c>
      <c r="G10" s="271">
        <v>42283</v>
      </c>
      <c r="H10" s="45"/>
      <c r="I10" s="158"/>
      <c r="J10" s="42">
        <v>215.23</v>
      </c>
      <c r="K10" s="158">
        <v>42306</v>
      </c>
      <c r="L10" s="42"/>
      <c r="M10" s="158"/>
      <c r="N10" s="321"/>
      <c r="O10" s="158"/>
      <c r="P10" s="321"/>
      <c r="Q10" s="158"/>
      <c r="R10" s="33">
        <f t="shared" si="0"/>
        <v>3838.41</v>
      </c>
      <c r="S10" s="192" t="s">
        <v>71</v>
      </c>
      <c r="T10" s="251" t="s">
        <v>391</v>
      </c>
    </row>
    <row r="11" spans="1:20" x14ac:dyDescent="0.2">
      <c r="A11" s="148">
        <v>5</v>
      </c>
      <c r="B11" s="25" t="s">
        <v>145</v>
      </c>
      <c r="C11" s="171" t="s">
        <v>166</v>
      </c>
      <c r="D11" s="228">
        <v>1743.26</v>
      </c>
      <c r="E11" s="141">
        <v>42241</v>
      </c>
      <c r="F11" s="228">
        <v>2027.18</v>
      </c>
      <c r="G11" s="271">
        <v>42283</v>
      </c>
      <c r="H11" s="45">
        <v>300</v>
      </c>
      <c r="I11" s="158">
        <v>42276</v>
      </c>
      <c r="J11" s="42">
        <v>375.45</v>
      </c>
      <c r="K11" s="158">
        <v>42318</v>
      </c>
      <c r="L11" s="42"/>
      <c r="M11" s="158"/>
      <c r="N11" s="321"/>
      <c r="O11" s="158"/>
      <c r="P11" s="321"/>
      <c r="Q11" s="158"/>
      <c r="R11" s="33">
        <f t="shared" si="0"/>
        <v>4445.8900000000003</v>
      </c>
      <c r="S11" s="30" t="s">
        <v>71</v>
      </c>
      <c r="T11" s="263" t="s">
        <v>443</v>
      </c>
    </row>
    <row r="12" spans="1:20" x14ac:dyDescent="0.2">
      <c r="A12" s="148">
        <v>6</v>
      </c>
      <c r="B12" s="165" t="s">
        <v>333</v>
      </c>
      <c r="C12" s="171" t="s">
        <v>280</v>
      </c>
      <c r="D12" s="228">
        <v>2419.5300000000002</v>
      </c>
      <c r="E12" s="141">
        <v>42241</v>
      </c>
      <c r="F12" s="228">
        <v>8356.6</v>
      </c>
      <c r="G12" s="271">
        <v>42283</v>
      </c>
      <c r="H12" s="45"/>
      <c r="I12" s="158"/>
      <c r="J12" s="42">
        <v>1383.84</v>
      </c>
      <c r="K12" s="158">
        <v>42306</v>
      </c>
      <c r="L12" s="42"/>
      <c r="M12" s="158"/>
      <c r="N12" s="321"/>
      <c r="O12" s="158"/>
      <c r="P12" s="321"/>
      <c r="Q12" s="158"/>
      <c r="R12" s="33">
        <f t="shared" si="0"/>
        <v>12159.970000000001</v>
      </c>
      <c r="S12" s="30" t="s">
        <v>71</v>
      </c>
      <c r="T12" s="263" t="s">
        <v>444</v>
      </c>
    </row>
    <row r="13" spans="1:20" x14ac:dyDescent="0.2">
      <c r="A13" s="148">
        <v>7</v>
      </c>
      <c r="B13" s="25" t="s">
        <v>89</v>
      </c>
      <c r="C13" s="171" t="s">
        <v>168</v>
      </c>
      <c r="D13" s="228">
        <v>1916.66</v>
      </c>
      <c r="E13" s="141">
        <v>42241</v>
      </c>
      <c r="F13" s="228">
        <v>2063.12</v>
      </c>
      <c r="G13" s="271">
        <v>42283</v>
      </c>
      <c r="H13" s="45">
        <v>300</v>
      </c>
      <c r="I13" s="158">
        <v>42276</v>
      </c>
      <c r="J13" s="42">
        <v>2403.92</v>
      </c>
      <c r="K13" s="158">
        <v>42306</v>
      </c>
      <c r="L13" s="42"/>
      <c r="M13" s="158"/>
      <c r="N13" s="321"/>
      <c r="O13" s="158"/>
      <c r="P13" s="321"/>
      <c r="Q13" s="158"/>
      <c r="R13" s="33">
        <f t="shared" si="0"/>
        <v>6683.7</v>
      </c>
      <c r="S13" s="30" t="s">
        <v>71</v>
      </c>
      <c r="T13" s="251" t="s">
        <v>392</v>
      </c>
    </row>
    <row r="14" spans="1:20" x14ac:dyDescent="0.2">
      <c r="A14" s="148">
        <v>8</v>
      </c>
      <c r="B14" s="25" t="s">
        <v>317</v>
      </c>
      <c r="C14" s="300">
        <v>453028421</v>
      </c>
      <c r="D14" s="228"/>
      <c r="E14" s="141"/>
      <c r="F14" s="228"/>
      <c r="G14" s="271"/>
      <c r="H14" s="45"/>
      <c r="I14" s="158"/>
      <c r="J14" s="42"/>
      <c r="K14" s="158"/>
      <c r="L14" s="42"/>
      <c r="M14" s="158"/>
      <c r="N14" s="321"/>
      <c r="O14" s="158"/>
      <c r="P14" s="321"/>
      <c r="Q14" s="158"/>
      <c r="R14" s="33">
        <f t="shared" si="0"/>
        <v>0</v>
      </c>
    </row>
    <row r="15" spans="1:20" x14ac:dyDescent="0.2">
      <c r="A15" s="148">
        <v>9</v>
      </c>
      <c r="B15" s="25" t="s">
        <v>48</v>
      </c>
      <c r="C15" s="171" t="s">
        <v>169</v>
      </c>
      <c r="D15" s="228">
        <v>2459.8000000000002</v>
      </c>
      <c r="E15" s="141">
        <v>42241</v>
      </c>
      <c r="F15" s="228">
        <f>0+482.51</f>
        <v>482.51</v>
      </c>
      <c r="G15" s="271">
        <v>42269</v>
      </c>
      <c r="H15" s="45"/>
      <c r="I15" s="158"/>
      <c r="J15" s="42"/>
      <c r="K15" s="158"/>
      <c r="L15" s="42"/>
      <c r="M15" s="158"/>
      <c r="N15" s="321"/>
      <c r="O15" s="158"/>
      <c r="P15" s="321"/>
      <c r="Q15" s="158"/>
      <c r="R15" s="33">
        <f t="shared" si="0"/>
        <v>2942.3100000000004</v>
      </c>
      <c r="S15" s="30" t="s">
        <v>71</v>
      </c>
      <c r="T15" s="263" t="s">
        <v>445</v>
      </c>
    </row>
    <row r="16" spans="1:20" s="25" customFormat="1" x14ac:dyDescent="0.2">
      <c r="A16" s="148">
        <v>10</v>
      </c>
      <c r="B16" s="25" t="s">
        <v>0</v>
      </c>
      <c r="C16" s="171" t="s">
        <v>170</v>
      </c>
      <c r="D16" s="228">
        <v>2388.39</v>
      </c>
      <c r="E16" s="141">
        <v>42241</v>
      </c>
      <c r="F16" s="228">
        <v>1592.01</v>
      </c>
      <c r="G16" s="271">
        <v>42269</v>
      </c>
      <c r="H16" s="45"/>
      <c r="I16" s="158"/>
      <c r="J16" s="42">
        <v>1592</v>
      </c>
      <c r="K16" s="158">
        <v>42306</v>
      </c>
      <c r="L16" s="42"/>
      <c r="M16" s="158"/>
      <c r="N16" s="321"/>
      <c r="O16" s="158"/>
      <c r="P16" s="321"/>
      <c r="Q16" s="158"/>
      <c r="R16" s="33">
        <f t="shared" si="0"/>
        <v>5572.4</v>
      </c>
      <c r="S16" s="31" t="s">
        <v>71</v>
      </c>
      <c r="T16" s="264" t="s">
        <v>446</v>
      </c>
    </row>
    <row r="17" spans="1:20" x14ac:dyDescent="0.2">
      <c r="A17" s="148">
        <v>11</v>
      </c>
      <c r="B17" s="215" t="s">
        <v>907</v>
      </c>
      <c r="C17" s="300">
        <v>464116929</v>
      </c>
      <c r="D17" s="228"/>
      <c r="E17" s="141"/>
      <c r="F17" s="228"/>
      <c r="G17" s="271"/>
      <c r="H17" s="45"/>
      <c r="I17" s="158"/>
      <c r="J17" s="42"/>
      <c r="K17" s="158"/>
      <c r="L17" s="42"/>
      <c r="M17" s="158"/>
      <c r="N17" s="321"/>
      <c r="O17" s="158"/>
      <c r="P17" s="321"/>
      <c r="Q17" s="158"/>
      <c r="R17" s="33">
        <f t="shared" si="0"/>
        <v>0</v>
      </c>
      <c r="T17" s="263"/>
    </row>
    <row r="18" spans="1:20" s="25" customFormat="1" x14ac:dyDescent="0.2">
      <c r="A18" s="148">
        <v>12</v>
      </c>
      <c r="B18" s="25" t="s">
        <v>1</v>
      </c>
      <c r="C18" s="171" t="s">
        <v>228</v>
      </c>
      <c r="D18" s="228">
        <v>2718.63</v>
      </c>
      <c r="E18" s="141">
        <v>42241</v>
      </c>
      <c r="F18" s="228">
        <v>1812.42</v>
      </c>
      <c r="G18" s="271">
        <v>42269</v>
      </c>
      <c r="H18" s="45">
        <v>4602</v>
      </c>
      <c r="I18" s="158">
        <v>42276</v>
      </c>
      <c r="J18" s="42">
        <v>1811.96</v>
      </c>
      <c r="K18" s="158">
        <v>42318</v>
      </c>
      <c r="L18" s="42"/>
      <c r="M18" s="158"/>
      <c r="N18" s="321"/>
      <c r="O18" s="158"/>
      <c r="P18" s="321"/>
      <c r="Q18" s="158"/>
      <c r="R18" s="33">
        <f t="shared" si="0"/>
        <v>10945.009999999998</v>
      </c>
      <c r="S18" s="31" t="s">
        <v>71</v>
      </c>
      <c r="T18" s="264" t="s">
        <v>447</v>
      </c>
    </row>
    <row r="19" spans="1:20" x14ac:dyDescent="0.2">
      <c r="A19" s="148">
        <v>13</v>
      </c>
      <c r="B19" s="215" t="s">
        <v>362</v>
      </c>
      <c r="C19" s="171" t="s">
        <v>363</v>
      </c>
      <c r="D19" s="228">
        <v>2500</v>
      </c>
      <c r="E19" s="141">
        <v>42241</v>
      </c>
      <c r="F19" s="228">
        <v>2500</v>
      </c>
      <c r="G19" s="271">
        <v>42283</v>
      </c>
      <c r="H19" s="45">
        <v>1887.6</v>
      </c>
      <c r="I19" s="158">
        <v>42276</v>
      </c>
      <c r="J19" s="42">
        <v>3249.34</v>
      </c>
      <c r="K19" s="158">
        <v>42306</v>
      </c>
      <c r="L19" s="302">
        <v>-1666</v>
      </c>
      <c r="M19" s="158">
        <v>42666</v>
      </c>
      <c r="N19" s="321"/>
      <c r="O19" s="158"/>
      <c r="P19" s="321"/>
      <c r="Q19" s="158"/>
      <c r="R19" s="33">
        <f>SUM(D19,F19,H19,J19,L19,N19)</f>
        <v>8470.94</v>
      </c>
      <c r="S19" s="235" t="s">
        <v>71</v>
      </c>
      <c r="T19" s="251" t="s">
        <v>393</v>
      </c>
    </row>
    <row r="20" spans="1:20" s="25" customFormat="1" x14ac:dyDescent="0.2">
      <c r="A20" s="148">
        <v>14</v>
      </c>
      <c r="B20" s="25" t="s">
        <v>61</v>
      </c>
      <c r="C20" s="171" t="s">
        <v>171</v>
      </c>
      <c r="D20" s="228">
        <v>1491.8</v>
      </c>
      <c r="E20" s="141">
        <v>42241</v>
      </c>
      <c r="F20" s="228">
        <v>2676.35</v>
      </c>
      <c r="G20" s="271">
        <v>42269</v>
      </c>
      <c r="H20" s="45"/>
      <c r="I20" s="158"/>
      <c r="J20" s="42">
        <v>699.49</v>
      </c>
      <c r="K20" s="158">
        <v>42306</v>
      </c>
      <c r="L20" s="42"/>
      <c r="M20" s="158"/>
      <c r="N20" s="321"/>
      <c r="O20" s="158"/>
      <c r="P20" s="321"/>
      <c r="Q20" s="158"/>
      <c r="R20" s="33">
        <f t="shared" si="0"/>
        <v>4867.6399999999994</v>
      </c>
      <c r="S20" s="31" t="s">
        <v>71</v>
      </c>
      <c r="T20" s="264" t="s">
        <v>448</v>
      </c>
    </row>
    <row r="21" spans="1:20" x14ac:dyDescent="0.2">
      <c r="A21" s="148">
        <v>15</v>
      </c>
      <c r="B21" s="25" t="s">
        <v>64</v>
      </c>
      <c r="C21" s="171" t="s">
        <v>172</v>
      </c>
      <c r="D21" s="228">
        <v>1678.3</v>
      </c>
      <c r="E21" s="141">
        <v>42241</v>
      </c>
      <c r="F21" s="228">
        <v>1678.3</v>
      </c>
      <c r="G21" s="271">
        <v>42269</v>
      </c>
      <c r="H21" s="45"/>
      <c r="I21" s="158"/>
      <c r="J21" s="42">
        <v>2517.4499999999998</v>
      </c>
      <c r="K21" s="158">
        <v>42306</v>
      </c>
      <c r="L21" s="42"/>
      <c r="M21" s="158"/>
      <c r="N21" s="321"/>
      <c r="O21" s="158"/>
      <c r="P21" s="321"/>
      <c r="Q21" s="158"/>
      <c r="R21" s="33">
        <f t="shared" si="0"/>
        <v>5874.0499999999993</v>
      </c>
      <c r="S21" s="30" t="s">
        <v>71</v>
      </c>
      <c r="T21" s="251" t="s">
        <v>394</v>
      </c>
    </row>
    <row r="22" spans="1:20" x14ac:dyDescent="0.2">
      <c r="A22" s="148">
        <v>16</v>
      </c>
      <c r="B22" s="25" t="s">
        <v>36</v>
      </c>
      <c r="C22" s="171" t="s">
        <v>174</v>
      </c>
      <c r="D22" s="228">
        <v>2066.4899999999998</v>
      </c>
      <c r="E22" s="141">
        <v>42241</v>
      </c>
      <c r="F22" s="228">
        <v>2061.6799999999998</v>
      </c>
      <c r="G22" s="271">
        <v>42283</v>
      </c>
      <c r="H22" s="45">
        <v>300</v>
      </c>
      <c r="I22" s="158">
        <v>42276</v>
      </c>
      <c r="J22" s="42">
        <v>1895.42</v>
      </c>
      <c r="K22" s="158">
        <v>42306</v>
      </c>
      <c r="L22" s="42"/>
      <c r="M22" s="158"/>
      <c r="N22" s="321"/>
      <c r="O22" s="158"/>
      <c r="P22" s="321"/>
      <c r="Q22" s="158"/>
      <c r="R22" s="33">
        <f t="shared" si="0"/>
        <v>6323.59</v>
      </c>
      <c r="S22" s="30" t="s">
        <v>71</v>
      </c>
      <c r="T22" s="263" t="s">
        <v>449</v>
      </c>
    </row>
    <row r="23" spans="1:20" x14ac:dyDescent="0.2">
      <c r="A23" s="148">
        <v>17</v>
      </c>
      <c r="B23" s="25" t="s">
        <v>102</v>
      </c>
      <c r="C23" s="171" t="s">
        <v>175</v>
      </c>
      <c r="D23" s="228">
        <v>139.65</v>
      </c>
      <c r="E23" s="141">
        <v>42241</v>
      </c>
      <c r="F23" s="228"/>
      <c r="G23" s="271"/>
      <c r="H23" s="45">
        <v>276.60000000000002</v>
      </c>
      <c r="I23" s="158">
        <v>42276</v>
      </c>
      <c r="J23" s="42"/>
      <c r="K23" s="158"/>
      <c r="L23" s="42"/>
      <c r="M23" s="158"/>
      <c r="N23" s="321"/>
      <c r="O23" s="158"/>
      <c r="P23" s="321"/>
      <c r="Q23" s="158"/>
      <c r="R23" s="33">
        <f t="shared" si="0"/>
        <v>416.25</v>
      </c>
      <c r="S23" s="30" t="s">
        <v>71</v>
      </c>
      <c r="T23" s="251" t="s">
        <v>396</v>
      </c>
    </row>
    <row r="24" spans="1:20" s="25" customFormat="1" x14ac:dyDescent="0.2">
      <c r="A24" s="148">
        <v>18</v>
      </c>
      <c r="B24" s="165" t="s">
        <v>357</v>
      </c>
      <c r="C24" s="171" t="s">
        <v>176</v>
      </c>
      <c r="D24" s="228">
        <v>942.35</v>
      </c>
      <c r="E24" s="141">
        <v>42241</v>
      </c>
      <c r="F24" s="228"/>
      <c r="G24" s="271"/>
      <c r="H24" s="45"/>
      <c r="I24" s="158"/>
      <c r="J24" s="42">
        <v>3103.07</v>
      </c>
      <c r="K24" s="158">
        <v>42306</v>
      </c>
      <c r="L24" s="42">
        <v>1049.31</v>
      </c>
      <c r="M24" s="158">
        <v>42318</v>
      </c>
      <c r="N24" s="321"/>
      <c r="O24" s="158"/>
      <c r="P24" s="321"/>
      <c r="Q24" s="158"/>
      <c r="R24" s="33">
        <f t="shared" si="0"/>
        <v>5094.7299999999996</v>
      </c>
      <c r="S24" s="98" t="s">
        <v>70</v>
      </c>
      <c r="T24" s="252">
        <v>536900</v>
      </c>
    </row>
    <row r="25" spans="1:20" x14ac:dyDescent="0.2">
      <c r="A25" s="148">
        <v>19</v>
      </c>
      <c r="B25" s="25" t="s">
        <v>90</v>
      </c>
      <c r="C25" s="171" t="s">
        <v>177</v>
      </c>
      <c r="D25" s="228">
        <v>1787</v>
      </c>
      <c r="E25" s="141">
        <v>42241</v>
      </c>
      <c r="F25" s="228">
        <v>1787</v>
      </c>
      <c r="G25" s="271">
        <v>42269</v>
      </c>
      <c r="H25" s="45"/>
      <c r="I25" s="158"/>
      <c r="J25" s="42">
        <v>1786</v>
      </c>
      <c r="K25" s="158">
        <v>42306</v>
      </c>
      <c r="L25" s="42"/>
      <c r="M25" s="158"/>
      <c r="N25" s="321"/>
      <c r="O25" s="158"/>
      <c r="P25" s="321"/>
      <c r="Q25" s="158"/>
      <c r="R25" s="33">
        <f t="shared" si="0"/>
        <v>5360</v>
      </c>
      <c r="S25" s="30" t="s">
        <v>71</v>
      </c>
      <c r="T25" s="263" t="s">
        <v>450</v>
      </c>
    </row>
    <row r="26" spans="1:20" s="25" customFormat="1" x14ac:dyDescent="0.2">
      <c r="A26" s="148">
        <v>20</v>
      </c>
      <c r="B26" s="25" t="s">
        <v>3</v>
      </c>
      <c r="C26" s="171" t="s">
        <v>178</v>
      </c>
      <c r="D26" s="228">
        <v>1415.17</v>
      </c>
      <c r="E26" s="141">
        <v>42241</v>
      </c>
      <c r="F26" s="228">
        <v>1826.76</v>
      </c>
      <c r="G26" s="271">
        <v>42283</v>
      </c>
      <c r="H26" s="45"/>
      <c r="I26" s="158"/>
      <c r="J26" s="42">
        <v>1856.54</v>
      </c>
      <c r="K26" s="158">
        <v>42306</v>
      </c>
      <c r="L26" s="42"/>
      <c r="M26" s="158"/>
      <c r="N26" s="321"/>
      <c r="O26" s="158"/>
      <c r="P26" s="321"/>
      <c r="Q26" s="158"/>
      <c r="R26" s="33">
        <f t="shared" si="0"/>
        <v>5098.47</v>
      </c>
      <c r="S26" s="31" t="s">
        <v>71</v>
      </c>
      <c r="T26" s="264" t="s">
        <v>451</v>
      </c>
    </row>
    <row r="27" spans="1:20" x14ac:dyDescent="0.2">
      <c r="A27" s="148">
        <v>21</v>
      </c>
      <c r="B27" s="25" t="s">
        <v>29</v>
      </c>
      <c r="C27" s="171" t="s">
        <v>884</v>
      </c>
      <c r="D27" s="228">
        <v>1065.26</v>
      </c>
      <c r="E27" s="141">
        <v>42241</v>
      </c>
      <c r="F27" s="228">
        <v>910.95</v>
      </c>
      <c r="G27" s="271">
        <v>42269</v>
      </c>
      <c r="H27" s="45">
        <v>249.6</v>
      </c>
      <c r="I27" s="158">
        <v>42276</v>
      </c>
      <c r="J27" s="42"/>
      <c r="K27" s="158"/>
      <c r="L27" s="42"/>
      <c r="M27" s="158"/>
      <c r="N27" s="321"/>
      <c r="O27" s="158"/>
      <c r="P27" s="321"/>
      <c r="Q27" s="158"/>
      <c r="R27" s="33">
        <f t="shared" si="0"/>
        <v>2225.81</v>
      </c>
      <c r="S27" s="30" t="s">
        <v>71</v>
      </c>
      <c r="T27" s="251" t="s">
        <v>397</v>
      </c>
    </row>
    <row r="28" spans="1:20" x14ac:dyDescent="0.2">
      <c r="A28" s="148">
        <v>22</v>
      </c>
      <c r="B28" s="25" t="s">
        <v>38</v>
      </c>
      <c r="C28" s="171" t="s">
        <v>179</v>
      </c>
      <c r="D28" s="228">
        <v>1467.58</v>
      </c>
      <c r="E28" s="141">
        <v>42241</v>
      </c>
      <c r="F28" s="228">
        <v>1529.35</v>
      </c>
      <c r="G28" s="271">
        <v>42269</v>
      </c>
      <c r="H28" s="45"/>
      <c r="I28" s="158"/>
      <c r="J28" s="42">
        <v>1752.5</v>
      </c>
      <c r="K28" s="158">
        <v>42306</v>
      </c>
      <c r="L28" s="42"/>
      <c r="M28" s="158"/>
      <c r="N28" s="321"/>
      <c r="O28" s="158"/>
      <c r="P28" s="321"/>
      <c r="Q28" s="158"/>
      <c r="R28" s="33">
        <f t="shared" si="0"/>
        <v>4749.43</v>
      </c>
      <c r="S28" s="30" t="s">
        <v>71</v>
      </c>
      <c r="T28" s="251" t="s">
        <v>398</v>
      </c>
    </row>
    <row r="29" spans="1:20" x14ac:dyDescent="0.2">
      <c r="A29" s="148">
        <v>23</v>
      </c>
      <c r="B29" s="25" t="s">
        <v>81</v>
      </c>
      <c r="C29" s="171" t="s">
        <v>180</v>
      </c>
      <c r="D29" s="228">
        <v>1772.77</v>
      </c>
      <c r="E29" s="141">
        <v>42241</v>
      </c>
      <c r="F29" s="228">
        <v>1772.77</v>
      </c>
      <c r="G29" s="271">
        <v>42269</v>
      </c>
      <c r="H29" s="45"/>
      <c r="I29" s="158"/>
      <c r="J29" s="42">
        <v>1772.72</v>
      </c>
      <c r="K29" s="158">
        <v>42306</v>
      </c>
      <c r="L29" s="42"/>
      <c r="M29" s="158"/>
      <c r="N29" s="321"/>
      <c r="O29" s="158"/>
      <c r="P29" s="321"/>
      <c r="Q29" s="158"/>
      <c r="R29" s="33">
        <f t="shared" si="0"/>
        <v>5318.26</v>
      </c>
      <c r="S29" s="30" t="s">
        <v>71</v>
      </c>
      <c r="T29" s="251" t="s">
        <v>399</v>
      </c>
    </row>
    <row r="30" spans="1:20" x14ac:dyDescent="0.2">
      <c r="A30" s="148">
        <v>24</v>
      </c>
      <c r="B30" s="25" t="s">
        <v>5</v>
      </c>
      <c r="C30" s="171" t="s">
        <v>181</v>
      </c>
      <c r="D30" s="228">
        <v>3084.87</v>
      </c>
      <c r="E30" s="141">
        <v>42241</v>
      </c>
      <c r="F30" s="228">
        <v>2161.13</v>
      </c>
      <c r="G30" s="271">
        <v>42283</v>
      </c>
      <c r="H30" s="45">
        <v>270</v>
      </c>
      <c r="I30" s="158">
        <v>42276</v>
      </c>
      <c r="J30" s="42">
        <v>1085.98</v>
      </c>
      <c r="K30" s="158">
        <v>42318</v>
      </c>
      <c r="L30" s="42"/>
      <c r="M30" s="158"/>
      <c r="N30" s="321"/>
      <c r="O30" s="158"/>
      <c r="P30" s="321"/>
      <c r="Q30" s="158"/>
      <c r="R30" s="33">
        <f t="shared" si="0"/>
        <v>6601.98</v>
      </c>
      <c r="S30" s="30" t="s">
        <v>71</v>
      </c>
      <c r="T30" s="263" t="s">
        <v>452</v>
      </c>
    </row>
    <row r="31" spans="1:20" s="25" customFormat="1" x14ac:dyDescent="0.2">
      <c r="A31" s="148">
        <v>25</v>
      </c>
      <c r="B31" s="25" t="s">
        <v>118</v>
      </c>
      <c r="C31" s="171" t="s">
        <v>182</v>
      </c>
      <c r="D31" s="267">
        <v>0</v>
      </c>
      <c r="E31" s="141"/>
      <c r="F31" s="228"/>
      <c r="G31" s="271"/>
      <c r="H31" s="45"/>
      <c r="I31" s="158"/>
      <c r="J31" s="42"/>
      <c r="K31" s="158"/>
      <c r="L31" s="42"/>
      <c r="M31" s="158"/>
      <c r="N31" s="321"/>
      <c r="O31" s="158"/>
      <c r="P31" s="321"/>
      <c r="Q31" s="158"/>
      <c r="R31" s="33">
        <f t="shared" si="0"/>
        <v>0</v>
      </c>
      <c r="S31" s="248" t="s">
        <v>70</v>
      </c>
      <c r="T31" s="252">
        <v>536900</v>
      </c>
    </row>
    <row r="32" spans="1:20" x14ac:dyDescent="0.2">
      <c r="A32" s="148">
        <v>26</v>
      </c>
      <c r="B32" s="25" t="s">
        <v>39</v>
      </c>
      <c r="C32" s="171" t="s">
        <v>183</v>
      </c>
      <c r="D32" s="267">
        <v>2391.08</v>
      </c>
      <c r="E32" s="141">
        <v>42241</v>
      </c>
      <c r="F32" s="228">
        <v>729.14</v>
      </c>
      <c r="G32" s="271">
        <v>42269</v>
      </c>
      <c r="H32" s="45"/>
      <c r="I32" s="158"/>
      <c r="J32" s="42"/>
      <c r="K32" s="158"/>
      <c r="L32" s="42"/>
      <c r="M32" s="158"/>
      <c r="N32" s="321"/>
      <c r="O32" s="158"/>
      <c r="P32" s="321"/>
      <c r="Q32" s="158"/>
      <c r="R32" s="33">
        <f t="shared" si="0"/>
        <v>3120.22</v>
      </c>
      <c r="S32" s="30" t="s">
        <v>71</v>
      </c>
      <c r="T32" s="263" t="s">
        <v>401</v>
      </c>
    </row>
    <row r="33" spans="1:20" x14ac:dyDescent="0.2">
      <c r="A33" s="148">
        <v>27</v>
      </c>
      <c r="B33" s="25" t="s">
        <v>288</v>
      </c>
      <c r="C33" s="171" t="s">
        <v>184</v>
      </c>
      <c r="D33" s="228">
        <v>1998.03</v>
      </c>
      <c r="E33" s="141">
        <v>42241</v>
      </c>
      <c r="F33" s="228">
        <v>3489.15</v>
      </c>
      <c r="G33" s="271">
        <v>42269</v>
      </c>
      <c r="H33" s="45"/>
      <c r="I33" s="158"/>
      <c r="J33" s="42">
        <v>1245.0899999999999</v>
      </c>
      <c r="K33" s="158">
        <v>42318</v>
      </c>
      <c r="L33" s="42"/>
      <c r="M33" s="158"/>
      <c r="N33" s="321"/>
      <c r="O33" s="158"/>
      <c r="P33" s="321"/>
      <c r="Q33" s="158"/>
      <c r="R33" s="33">
        <f t="shared" si="0"/>
        <v>6732.27</v>
      </c>
      <c r="S33" s="30" t="s">
        <v>71</v>
      </c>
      <c r="T33" s="251" t="s">
        <v>400</v>
      </c>
    </row>
    <row r="34" spans="1:20" x14ac:dyDescent="0.2">
      <c r="A34" s="148">
        <v>28</v>
      </c>
      <c r="B34" s="25" t="s">
        <v>121</v>
      </c>
      <c r="C34" s="171" t="s">
        <v>185</v>
      </c>
      <c r="D34" s="228">
        <v>2045.63</v>
      </c>
      <c r="E34" s="141">
        <v>42241</v>
      </c>
      <c r="F34" s="228">
        <v>3617.68</v>
      </c>
      <c r="G34" s="271">
        <v>42269</v>
      </c>
      <c r="H34" s="45">
        <v>102.4</v>
      </c>
      <c r="I34" s="158">
        <v>42276</v>
      </c>
      <c r="J34" s="42">
        <v>1993.79</v>
      </c>
      <c r="K34" s="158">
        <v>42318</v>
      </c>
      <c r="L34" s="42"/>
      <c r="M34" s="158"/>
      <c r="N34" s="321"/>
      <c r="O34" s="158"/>
      <c r="P34" s="321"/>
      <c r="Q34" s="158"/>
      <c r="R34" s="33">
        <f t="shared" si="0"/>
        <v>7759.4999999999991</v>
      </c>
      <c r="S34" s="85" t="s">
        <v>70</v>
      </c>
      <c r="T34" s="251">
        <v>536900</v>
      </c>
    </row>
    <row r="35" spans="1:20" x14ac:dyDescent="0.2">
      <c r="A35" s="148">
        <v>29</v>
      </c>
      <c r="B35" s="25" t="s">
        <v>7</v>
      </c>
      <c r="C35" s="171" t="s">
        <v>186</v>
      </c>
      <c r="D35" s="228">
        <v>1372.05</v>
      </c>
      <c r="E35" s="141">
        <v>42241</v>
      </c>
      <c r="F35" s="228"/>
      <c r="G35" s="271"/>
      <c r="H35" s="45"/>
      <c r="I35" s="158"/>
      <c r="J35" s="42">
        <v>5012.29</v>
      </c>
      <c r="K35" s="158">
        <v>42306</v>
      </c>
      <c r="L35" s="42"/>
      <c r="M35" s="158"/>
      <c r="N35" s="321"/>
      <c r="O35" s="158"/>
      <c r="P35" s="321"/>
      <c r="Q35" s="158"/>
      <c r="R35" s="33">
        <f t="shared" si="0"/>
        <v>6384.34</v>
      </c>
      <c r="S35" s="30" t="s">
        <v>71</v>
      </c>
      <c r="T35" s="251" t="s">
        <v>401</v>
      </c>
    </row>
    <row r="36" spans="1:20" s="25" customFormat="1" x14ac:dyDescent="0.2">
      <c r="A36" s="148">
        <v>30</v>
      </c>
      <c r="B36" s="25" t="s">
        <v>127</v>
      </c>
      <c r="C36" s="171" t="s">
        <v>898</v>
      </c>
      <c r="D36" s="228">
        <v>4786.84</v>
      </c>
      <c r="E36" s="141">
        <v>42241</v>
      </c>
      <c r="F36" s="228">
        <v>4960.99</v>
      </c>
      <c r="G36" s="271">
        <v>42269</v>
      </c>
      <c r="H36" s="45">
        <v>4603</v>
      </c>
      <c r="I36" s="158">
        <v>42276</v>
      </c>
      <c r="J36" s="42">
        <v>3542.91</v>
      </c>
      <c r="K36" s="158">
        <v>42318</v>
      </c>
      <c r="L36" s="42"/>
      <c r="M36" s="158"/>
      <c r="N36" s="321"/>
      <c r="O36" s="158"/>
      <c r="P36" s="321"/>
      <c r="Q36" s="158"/>
      <c r="R36" s="33">
        <f t="shared" si="0"/>
        <v>17893.739999999998</v>
      </c>
      <c r="S36" s="31" t="s">
        <v>71</v>
      </c>
      <c r="T36" s="252" t="s">
        <v>402</v>
      </c>
    </row>
    <row r="37" spans="1:20" s="25" customFormat="1" x14ac:dyDescent="0.2">
      <c r="A37" s="148">
        <v>31</v>
      </c>
      <c r="B37" s="25" t="s">
        <v>95</v>
      </c>
      <c r="C37" s="171" t="s">
        <v>248</v>
      </c>
      <c r="D37" s="228">
        <v>2034.75</v>
      </c>
      <c r="E37" s="141">
        <v>42241</v>
      </c>
      <c r="F37" s="228"/>
      <c r="G37" s="271"/>
      <c r="H37" s="45"/>
      <c r="I37" s="158"/>
      <c r="J37" s="42">
        <v>2034.75</v>
      </c>
      <c r="K37" s="158">
        <v>42306</v>
      </c>
      <c r="L37" s="42">
        <v>2034.75</v>
      </c>
      <c r="M37" s="158">
        <v>42318</v>
      </c>
      <c r="N37" s="321"/>
      <c r="O37" s="158"/>
      <c r="P37" s="321"/>
      <c r="Q37" s="158"/>
      <c r="R37" s="33">
        <f t="shared" si="0"/>
        <v>6104.25</v>
      </c>
      <c r="S37" s="31" t="s">
        <v>71</v>
      </c>
      <c r="T37" s="264" t="s">
        <v>453</v>
      </c>
    </row>
    <row r="38" spans="1:20" s="25" customFormat="1" x14ac:dyDescent="0.2">
      <c r="A38" s="148">
        <v>32</v>
      </c>
      <c r="B38" s="165" t="s">
        <v>440</v>
      </c>
      <c r="C38" s="171" t="s">
        <v>248</v>
      </c>
      <c r="D38" s="228">
        <v>13377.28</v>
      </c>
      <c r="E38" s="141">
        <v>42241</v>
      </c>
      <c r="F38" s="228">
        <v>13819.71</v>
      </c>
      <c r="G38" s="271">
        <v>42269</v>
      </c>
      <c r="H38" s="45">
        <v>400</v>
      </c>
      <c r="I38" s="158">
        <v>42276</v>
      </c>
      <c r="J38" s="42">
        <v>17782.830000000002</v>
      </c>
      <c r="K38" s="158">
        <v>42306</v>
      </c>
      <c r="L38" s="42"/>
      <c r="M38" s="158"/>
      <c r="N38" s="321"/>
      <c r="O38" s="158"/>
      <c r="P38" s="327">
        <v>24225.93</v>
      </c>
      <c r="Q38" s="158">
        <v>42380</v>
      </c>
      <c r="R38" s="33">
        <f>SUM(D38,F38,H38,J38,L38,N38,P38)</f>
        <v>69605.75</v>
      </c>
      <c r="S38" s="31" t="s">
        <v>71</v>
      </c>
      <c r="T38" s="264" t="s">
        <v>454</v>
      </c>
    </row>
    <row r="39" spans="1:20" x14ac:dyDescent="0.2">
      <c r="A39" s="148">
        <v>33</v>
      </c>
      <c r="B39" s="25" t="s">
        <v>10</v>
      </c>
      <c r="C39" s="171" t="s">
        <v>188</v>
      </c>
      <c r="D39" s="228">
        <v>1672.51</v>
      </c>
      <c r="E39" s="141">
        <v>42241</v>
      </c>
      <c r="F39" s="228">
        <v>2569.6799999999998</v>
      </c>
      <c r="G39" s="271">
        <v>42283</v>
      </c>
      <c r="H39" s="45">
        <v>212.4</v>
      </c>
      <c r="I39" s="158">
        <v>42276</v>
      </c>
      <c r="J39" s="42"/>
      <c r="K39" s="158"/>
      <c r="L39" s="42"/>
      <c r="M39" s="158"/>
      <c r="N39" s="321"/>
      <c r="O39" s="158"/>
      <c r="P39" s="321"/>
      <c r="Q39" s="158"/>
      <c r="R39" s="33">
        <f t="shared" ref="R39:R69" si="1">SUM(D39,F39,H39,J39,L39,N39)</f>
        <v>4454.5899999999992</v>
      </c>
      <c r="S39" s="30" t="s">
        <v>71</v>
      </c>
      <c r="T39" s="263" t="s">
        <v>680</v>
      </c>
    </row>
    <row r="40" spans="1:20" s="25" customFormat="1" x14ac:dyDescent="0.2">
      <c r="A40" s="148">
        <v>34</v>
      </c>
      <c r="B40" s="25" t="s">
        <v>120</v>
      </c>
      <c r="C40" s="171" t="s">
        <v>189</v>
      </c>
      <c r="D40" s="267">
        <v>0</v>
      </c>
      <c r="E40" s="141"/>
      <c r="F40" s="228">
        <v>4253.6000000000004</v>
      </c>
      <c r="G40" s="271">
        <v>42283</v>
      </c>
      <c r="H40" s="45"/>
      <c r="I40" s="158"/>
      <c r="J40" s="42">
        <v>3384.04</v>
      </c>
      <c r="K40" s="158">
        <v>42318</v>
      </c>
      <c r="L40" s="42"/>
      <c r="M40" s="158"/>
      <c r="N40" s="321"/>
      <c r="O40" s="158"/>
      <c r="P40" s="321"/>
      <c r="Q40" s="158"/>
      <c r="R40" s="33">
        <f t="shared" si="1"/>
        <v>7637.64</v>
      </c>
      <c r="S40" s="85" t="s">
        <v>70</v>
      </c>
      <c r="T40" s="252">
        <v>536900</v>
      </c>
    </row>
    <row r="41" spans="1:20" x14ac:dyDescent="0.2">
      <c r="A41" s="148">
        <v>35</v>
      </c>
      <c r="B41" s="25" t="s">
        <v>60</v>
      </c>
      <c r="C41" s="171" t="s">
        <v>190</v>
      </c>
      <c r="D41" s="228">
        <v>353.03</v>
      </c>
      <c r="E41" s="141">
        <v>42241</v>
      </c>
      <c r="F41" s="228">
        <v>1047.52</v>
      </c>
      <c r="G41" s="271">
        <v>42283</v>
      </c>
      <c r="H41" s="45"/>
      <c r="I41" s="158"/>
      <c r="J41" s="42">
        <v>555.54999999999995</v>
      </c>
      <c r="K41" s="158">
        <v>42306</v>
      </c>
      <c r="L41" s="42"/>
      <c r="M41" s="158"/>
      <c r="N41" s="321"/>
      <c r="O41" s="158"/>
      <c r="P41" s="321"/>
      <c r="Q41" s="158"/>
      <c r="R41" s="33">
        <f t="shared" si="1"/>
        <v>1956.1</v>
      </c>
      <c r="S41" s="30" t="s">
        <v>71</v>
      </c>
      <c r="T41" s="263" t="s">
        <v>455</v>
      </c>
    </row>
    <row r="42" spans="1:20" x14ac:dyDescent="0.2">
      <c r="A42" s="148">
        <v>36</v>
      </c>
      <c r="B42" s="25" t="s">
        <v>96</v>
      </c>
      <c r="C42" s="171" t="s">
        <v>191</v>
      </c>
      <c r="D42" s="228">
        <v>1715.7</v>
      </c>
      <c r="E42" s="141">
        <v>42241</v>
      </c>
      <c r="F42" s="228">
        <v>1715.69</v>
      </c>
      <c r="G42" s="271">
        <v>42269</v>
      </c>
      <c r="H42" s="45">
        <v>250</v>
      </c>
      <c r="I42" s="158">
        <v>42276</v>
      </c>
      <c r="J42" s="42">
        <v>1715.73</v>
      </c>
      <c r="K42" s="158">
        <v>42306</v>
      </c>
      <c r="L42" s="42"/>
      <c r="M42" s="158"/>
      <c r="N42" s="321"/>
      <c r="O42" s="158"/>
      <c r="P42" s="321"/>
      <c r="Q42" s="158"/>
      <c r="R42" s="33">
        <f t="shared" si="1"/>
        <v>5397.1200000000008</v>
      </c>
      <c r="S42" s="30" t="s">
        <v>71</v>
      </c>
      <c r="T42" s="251" t="s">
        <v>403</v>
      </c>
    </row>
    <row r="43" spans="1:20" s="25" customFormat="1" x14ac:dyDescent="0.2">
      <c r="A43" s="148">
        <v>37</v>
      </c>
      <c r="B43" s="25" t="s">
        <v>40</v>
      </c>
      <c r="C43" s="171" t="s">
        <v>192</v>
      </c>
      <c r="D43" s="228">
        <v>1763.07</v>
      </c>
      <c r="E43" s="141">
        <v>42241</v>
      </c>
      <c r="F43" s="228">
        <v>1763.15</v>
      </c>
      <c r="G43" s="271">
        <v>42269</v>
      </c>
      <c r="H43" s="45"/>
      <c r="I43" s="158"/>
      <c r="J43" s="42">
        <v>1757.15</v>
      </c>
      <c r="K43" s="158">
        <v>42306</v>
      </c>
      <c r="L43" s="42"/>
      <c r="M43" s="158"/>
      <c r="N43" s="321"/>
      <c r="O43" s="158"/>
      <c r="P43" s="321"/>
      <c r="Q43" s="158"/>
      <c r="R43" s="33">
        <f t="shared" si="1"/>
        <v>5283.3700000000008</v>
      </c>
      <c r="S43" s="31" t="s">
        <v>71</v>
      </c>
      <c r="T43" s="264" t="s">
        <v>456</v>
      </c>
    </row>
    <row r="44" spans="1:20" x14ac:dyDescent="0.2">
      <c r="A44" s="148">
        <v>38</v>
      </c>
      <c r="B44" s="165" t="s">
        <v>359</v>
      </c>
      <c r="C44" s="171" t="s">
        <v>193</v>
      </c>
      <c r="D44" s="228">
        <v>2350.4699999999998</v>
      </c>
      <c r="E44" s="141">
        <v>42241</v>
      </c>
      <c r="F44" s="228">
        <v>2353.04</v>
      </c>
      <c r="G44" s="271">
        <v>42269</v>
      </c>
      <c r="H44" s="45">
        <v>154.80000000000001</v>
      </c>
      <c r="I44" s="158">
        <v>42276</v>
      </c>
      <c r="J44" s="42">
        <v>2062.15</v>
      </c>
      <c r="K44" s="158">
        <v>42306</v>
      </c>
      <c r="L44" s="42">
        <v>3633.1</v>
      </c>
      <c r="M44" s="158">
        <v>42318</v>
      </c>
      <c r="N44" s="302">
        <v>-3633.1</v>
      </c>
      <c r="O44" s="158">
        <v>42339</v>
      </c>
      <c r="P44" s="321"/>
      <c r="Q44" s="158"/>
      <c r="R44" s="33">
        <f t="shared" si="1"/>
        <v>6920.4600000000009</v>
      </c>
      <c r="S44" s="30" t="s">
        <v>71</v>
      </c>
      <c r="T44" s="251" t="s">
        <v>404</v>
      </c>
    </row>
    <row r="45" spans="1:20" x14ac:dyDescent="0.2">
      <c r="A45" s="148">
        <v>39</v>
      </c>
      <c r="B45" s="165" t="s">
        <v>908</v>
      </c>
      <c r="C45" s="300">
        <v>566001468</v>
      </c>
      <c r="D45" s="228"/>
      <c r="E45" s="141"/>
      <c r="F45" s="228"/>
      <c r="G45" s="271"/>
      <c r="H45" s="45"/>
      <c r="I45" s="158"/>
      <c r="J45" s="42"/>
      <c r="K45" s="158"/>
      <c r="L45" s="42"/>
      <c r="M45" s="158"/>
      <c r="N45" s="321"/>
      <c r="O45" s="158"/>
      <c r="P45" s="321"/>
      <c r="Q45" s="158"/>
      <c r="R45" s="33">
        <f t="shared" si="1"/>
        <v>0</v>
      </c>
    </row>
    <row r="46" spans="1:20" x14ac:dyDescent="0.2">
      <c r="A46" s="148">
        <v>40</v>
      </c>
      <c r="B46" s="165" t="s">
        <v>378</v>
      </c>
      <c r="C46" s="171" t="s">
        <v>364</v>
      </c>
      <c r="D46" s="228">
        <v>2172.08</v>
      </c>
      <c r="E46" s="141">
        <v>42241</v>
      </c>
      <c r="F46" s="228">
        <f>2316.29+2751.71+2435.04</f>
        <v>7503.04</v>
      </c>
      <c r="G46" s="271">
        <v>42269</v>
      </c>
      <c r="H46" s="45">
        <v>159</v>
      </c>
      <c r="I46" s="158">
        <v>42276</v>
      </c>
      <c r="J46" s="42">
        <v>3810.78</v>
      </c>
      <c r="K46" s="158">
        <v>42306</v>
      </c>
      <c r="L46" s="42"/>
      <c r="M46" s="158"/>
      <c r="N46" s="321"/>
      <c r="O46" s="158"/>
      <c r="P46" s="321"/>
      <c r="Q46" s="158"/>
      <c r="R46" s="33">
        <f t="shared" si="1"/>
        <v>13644.9</v>
      </c>
      <c r="S46" s="235" t="s">
        <v>71</v>
      </c>
      <c r="T46" s="251" t="s">
        <v>405</v>
      </c>
    </row>
    <row r="47" spans="1:20" s="25" customFormat="1" x14ac:dyDescent="0.2">
      <c r="A47" s="148">
        <v>41</v>
      </c>
      <c r="B47" s="165" t="s">
        <v>319</v>
      </c>
      <c r="C47" s="171" t="s">
        <v>194</v>
      </c>
      <c r="D47" s="228">
        <v>2081.64</v>
      </c>
      <c r="E47" s="141">
        <v>42241</v>
      </c>
      <c r="F47" s="228">
        <v>1836.98</v>
      </c>
      <c r="G47" s="271">
        <v>42269</v>
      </c>
      <c r="H47" s="45"/>
      <c r="I47" s="158"/>
      <c r="J47" s="42"/>
      <c r="K47" s="158"/>
      <c r="L47" s="42"/>
      <c r="M47" s="158"/>
      <c r="N47" s="327">
        <v>3182.14</v>
      </c>
      <c r="O47" s="158">
        <v>42354</v>
      </c>
      <c r="P47" s="321"/>
      <c r="Q47" s="158"/>
      <c r="R47" s="33">
        <f t="shared" si="1"/>
        <v>7100.76</v>
      </c>
      <c r="S47" s="31" t="s">
        <v>71</v>
      </c>
      <c r="T47" s="252" t="s">
        <v>406</v>
      </c>
    </row>
    <row r="48" spans="1:20" x14ac:dyDescent="0.2">
      <c r="A48" s="148">
        <v>42</v>
      </c>
      <c r="B48" s="25" t="s">
        <v>135</v>
      </c>
      <c r="C48" s="171" t="s">
        <v>195</v>
      </c>
      <c r="D48" s="228">
        <v>1845.89</v>
      </c>
      <c r="E48" s="141">
        <v>42241</v>
      </c>
      <c r="F48" s="228">
        <v>1691.91</v>
      </c>
      <c r="G48" s="271">
        <v>42283</v>
      </c>
      <c r="H48" s="45">
        <v>300</v>
      </c>
      <c r="I48" s="158">
        <v>42276</v>
      </c>
      <c r="J48" s="42"/>
      <c r="K48" s="158"/>
      <c r="L48" s="42"/>
      <c r="M48" s="158"/>
      <c r="N48" s="321"/>
      <c r="O48" s="158"/>
      <c r="P48" s="321"/>
      <c r="Q48" s="158"/>
      <c r="R48" s="33">
        <f t="shared" si="1"/>
        <v>3837.8</v>
      </c>
      <c r="S48" s="30" t="s">
        <v>71</v>
      </c>
      <c r="T48" s="252" t="s">
        <v>395</v>
      </c>
    </row>
    <row r="49" spans="1:20" x14ac:dyDescent="0.2">
      <c r="A49" s="148">
        <v>43</v>
      </c>
      <c r="B49" s="25" t="s">
        <v>82</v>
      </c>
      <c r="C49" s="171" t="s">
        <v>196</v>
      </c>
      <c r="D49" s="228">
        <v>306.18</v>
      </c>
      <c r="E49" s="141">
        <v>42241</v>
      </c>
      <c r="F49" s="228">
        <v>246.14</v>
      </c>
      <c r="G49" s="271">
        <v>42269</v>
      </c>
      <c r="H49" s="45"/>
      <c r="I49" s="158"/>
      <c r="J49" s="42"/>
      <c r="K49" s="158"/>
      <c r="L49" s="42"/>
      <c r="M49" s="158"/>
      <c r="N49" s="321"/>
      <c r="O49" s="158"/>
      <c r="P49" s="321"/>
      <c r="Q49" s="158"/>
      <c r="R49" s="33">
        <f t="shared" si="1"/>
        <v>552.31999999999994</v>
      </c>
      <c r="S49" s="30" t="s">
        <v>71</v>
      </c>
      <c r="T49" s="263" t="s">
        <v>457</v>
      </c>
    </row>
    <row r="50" spans="1:20" x14ac:dyDescent="0.2">
      <c r="A50" s="148">
        <v>44</v>
      </c>
      <c r="B50" s="25" t="s">
        <v>41</v>
      </c>
      <c r="C50" s="171" t="s">
        <v>295</v>
      </c>
      <c r="D50" s="228">
        <v>1727.22</v>
      </c>
      <c r="E50" s="141">
        <v>42241</v>
      </c>
      <c r="F50" s="228">
        <v>1727.22</v>
      </c>
      <c r="G50" s="271">
        <v>42269</v>
      </c>
      <c r="H50" s="45"/>
      <c r="I50" s="158"/>
      <c r="J50" s="42">
        <v>1728.78</v>
      </c>
      <c r="K50" s="158">
        <v>42306</v>
      </c>
      <c r="L50" s="42"/>
      <c r="M50" s="158"/>
      <c r="N50" s="321"/>
      <c r="O50" s="158"/>
      <c r="P50" s="321"/>
      <c r="Q50" s="158"/>
      <c r="R50" s="33">
        <f t="shared" si="1"/>
        <v>5183.22</v>
      </c>
      <c r="S50" s="30" t="s">
        <v>71</v>
      </c>
      <c r="T50" s="263" t="s">
        <v>458</v>
      </c>
    </row>
    <row r="51" spans="1:20" s="25" customFormat="1" x14ac:dyDescent="0.2">
      <c r="A51" s="148">
        <v>45</v>
      </c>
      <c r="B51" s="41" t="s">
        <v>320</v>
      </c>
      <c r="C51" s="171" t="s">
        <v>294</v>
      </c>
      <c r="D51" s="228">
        <v>4396.93</v>
      </c>
      <c r="E51" s="141">
        <v>42241</v>
      </c>
      <c r="F51" s="228">
        <v>3565.7</v>
      </c>
      <c r="G51" s="271">
        <v>42269</v>
      </c>
      <c r="H51" s="45">
        <v>300</v>
      </c>
      <c r="I51" s="158">
        <v>42276</v>
      </c>
      <c r="J51" s="42">
        <v>9925.2000000000007</v>
      </c>
      <c r="K51" s="158">
        <v>42318</v>
      </c>
      <c r="L51" s="302">
        <v>-3565.7</v>
      </c>
      <c r="M51" s="158">
        <v>42340</v>
      </c>
      <c r="N51" s="321"/>
      <c r="O51" s="158"/>
      <c r="P51" s="321"/>
      <c r="Q51" s="158"/>
      <c r="R51" s="33">
        <f>SUM(D51,F51,H51,J51,L51,N51)</f>
        <v>14622.130000000001</v>
      </c>
      <c r="S51" s="30" t="s">
        <v>71</v>
      </c>
      <c r="T51" s="264" t="s">
        <v>459</v>
      </c>
    </row>
    <row r="52" spans="1:20" x14ac:dyDescent="0.2">
      <c r="A52" s="148">
        <v>46</v>
      </c>
      <c r="B52" s="70" t="s">
        <v>342</v>
      </c>
      <c r="C52" s="172" t="s">
        <v>341</v>
      </c>
      <c r="D52" s="232">
        <v>1503.93</v>
      </c>
      <c r="E52" s="141">
        <v>42241</v>
      </c>
      <c r="F52" s="228">
        <v>1242.42</v>
      </c>
      <c r="G52" s="271">
        <v>42269</v>
      </c>
      <c r="H52" s="45">
        <v>300</v>
      </c>
      <c r="I52" s="158">
        <v>42276</v>
      </c>
      <c r="J52" s="42">
        <v>2025.99</v>
      </c>
      <c r="K52" s="158">
        <v>42318</v>
      </c>
      <c r="L52" s="42"/>
      <c r="M52" s="158"/>
      <c r="N52" s="321"/>
      <c r="O52" s="158"/>
      <c r="P52" s="321"/>
      <c r="Q52" s="158"/>
      <c r="R52" s="33">
        <f t="shared" si="1"/>
        <v>5072.34</v>
      </c>
      <c r="S52" s="30" t="s">
        <v>71</v>
      </c>
      <c r="T52" s="251" t="s">
        <v>407</v>
      </c>
    </row>
    <row r="53" spans="1:20" s="25" customFormat="1" x14ac:dyDescent="0.2">
      <c r="A53" s="148">
        <v>47</v>
      </c>
      <c r="B53" s="25" t="s">
        <v>32</v>
      </c>
      <c r="C53" s="171" t="s">
        <v>197</v>
      </c>
      <c r="D53" s="228">
        <v>1846.44</v>
      </c>
      <c r="E53" s="141">
        <v>42241</v>
      </c>
      <c r="F53" s="228">
        <v>1803.19</v>
      </c>
      <c r="G53" s="271">
        <v>42283</v>
      </c>
      <c r="H53" s="45"/>
      <c r="I53" s="158"/>
      <c r="J53" s="42">
        <v>1787.66</v>
      </c>
      <c r="K53" s="158">
        <v>42318</v>
      </c>
      <c r="L53" s="42"/>
      <c r="M53" s="158"/>
      <c r="N53" s="321"/>
      <c r="O53" s="158"/>
      <c r="P53" s="321"/>
      <c r="Q53" s="158"/>
      <c r="R53" s="33">
        <f t="shared" si="1"/>
        <v>5437.29</v>
      </c>
      <c r="S53" s="31" t="s">
        <v>71</v>
      </c>
      <c r="T53" s="264" t="s">
        <v>460</v>
      </c>
    </row>
    <row r="54" spans="1:20" x14ac:dyDescent="0.2">
      <c r="A54" s="148">
        <v>48</v>
      </c>
      <c r="B54" s="25" t="s">
        <v>11</v>
      </c>
      <c r="C54" s="171" t="s">
        <v>198</v>
      </c>
      <c r="D54" s="228">
        <v>554.70000000000005</v>
      </c>
      <c r="E54" s="141">
        <v>42241</v>
      </c>
      <c r="F54" s="228">
        <v>358.67</v>
      </c>
      <c r="G54" s="271">
        <v>42283</v>
      </c>
      <c r="H54" s="45"/>
      <c r="I54" s="158"/>
      <c r="J54" s="42">
        <v>72.5</v>
      </c>
      <c r="K54" s="158">
        <v>42306</v>
      </c>
      <c r="L54" s="42"/>
      <c r="M54" s="158"/>
      <c r="N54" s="321"/>
      <c r="O54" s="158"/>
      <c r="P54" s="321"/>
      <c r="Q54" s="158"/>
      <c r="R54" s="33">
        <f t="shared" si="1"/>
        <v>985.87000000000012</v>
      </c>
      <c r="S54" s="30" t="s">
        <v>71</v>
      </c>
      <c r="T54" s="251" t="s">
        <v>408</v>
      </c>
    </row>
    <row r="55" spans="1:20" x14ac:dyDescent="0.2">
      <c r="A55" s="148">
        <v>49</v>
      </c>
      <c r="B55" s="165" t="s">
        <v>349</v>
      </c>
      <c r="C55" s="171" t="s">
        <v>199</v>
      </c>
      <c r="D55" s="228">
        <v>1834.67</v>
      </c>
      <c r="E55" s="141">
        <v>42241</v>
      </c>
      <c r="F55" s="228">
        <v>788.55</v>
      </c>
      <c r="G55" s="271">
        <v>42269</v>
      </c>
      <c r="H55" s="45"/>
      <c r="I55" s="158"/>
      <c r="J55" s="42"/>
      <c r="K55" s="158"/>
      <c r="L55" s="42"/>
      <c r="M55" s="158"/>
      <c r="N55" s="321"/>
      <c r="O55" s="158"/>
      <c r="P55" s="321"/>
      <c r="Q55" s="158"/>
      <c r="R55" s="33">
        <f t="shared" si="1"/>
        <v>2623.2200000000003</v>
      </c>
      <c r="S55" s="30" t="s">
        <v>71</v>
      </c>
      <c r="T55" s="251" t="s">
        <v>409</v>
      </c>
    </row>
    <row r="56" spans="1:20" x14ac:dyDescent="0.2">
      <c r="A56" s="148">
        <v>50</v>
      </c>
      <c r="B56" s="165" t="s">
        <v>321</v>
      </c>
      <c r="C56" s="171" t="s">
        <v>200</v>
      </c>
      <c r="D56" s="228">
        <v>904.26</v>
      </c>
      <c r="E56" s="141">
        <v>42241</v>
      </c>
      <c r="F56" s="228"/>
      <c r="G56" s="271"/>
      <c r="H56" s="45"/>
      <c r="I56" s="158"/>
      <c r="J56" s="42">
        <v>10646.74</v>
      </c>
      <c r="K56" s="158">
        <v>42306</v>
      </c>
      <c r="L56" s="42"/>
      <c r="M56" s="158"/>
      <c r="N56" s="321"/>
      <c r="O56" s="158"/>
      <c r="P56" s="321"/>
      <c r="Q56" s="158"/>
      <c r="R56" s="33">
        <f t="shared" si="1"/>
        <v>11551</v>
      </c>
      <c r="S56" s="30" t="s">
        <v>71</v>
      </c>
      <c r="T56" s="251" t="s">
        <v>410</v>
      </c>
    </row>
    <row r="57" spans="1:20" x14ac:dyDescent="0.2">
      <c r="A57" s="148">
        <v>51</v>
      </c>
      <c r="B57" s="25" t="s">
        <v>84</v>
      </c>
      <c r="C57" s="171" t="s">
        <v>201</v>
      </c>
      <c r="D57" s="228">
        <v>1444.72</v>
      </c>
      <c r="E57" s="141">
        <v>42241</v>
      </c>
      <c r="F57" s="228">
        <v>1724.84</v>
      </c>
      <c r="G57" s="271">
        <v>42283</v>
      </c>
      <c r="H57" s="45">
        <v>266.5</v>
      </c>
      <c r="I57" s="158">
        <v>42276</v>
      </c>
      <c r="J57" s="42"/>
      <c r="K57" s="158"/>
      <c r="L57" s="42"/>
      <c r="M57" s="158"/>
      <c r="N57" s="327">
        <v>1810.39</v>
      </c>
      <c r="O57" s="158">
        <v>42354</v>
      </c>
      <c r="P57" s="321"/>
      <c r="Q57" s="158"/>
      <c r="R57" s="33">
        <f t="shared" si="1"/>
        <v>5246.45</v>
      </c>
      <c r="S57" s="30" t="s">
        <v>71</v>
      </c>
      <c r="T57" s="251" t="s">
        <v>411</v>
      </c>
    </row>
    <row r="58" spans="1:20" x14ac:dyDescent="0.2">
      <c r="A58" s="148">
        <v>52</v>
      </c>
      <c r="B58" s="165" t="s">
        <v>322</v>
      </c>
      <c r="C58" s="171" t="s">
        <v>202</v>
      </c>
      <c r="D58" s="228">
        <v>7179.04</v>
      </c>
      <c r="E58" s="141">
        <v>42241</v>
      </c>
      <c r="F58" s="228">
        <v>2538.4499999999998</v>
      </c>
      <c r="G58" s="271">
        <v>42283</v>
      </c>
      <c r="H58" s="45">
        <v>300</v>
      </c>
      <c r="I58" s="158">
        <v>42276</v>
      </c>
      <c r="J58" s="42">
        <v>838.48</v>
      </c>
      <c r="K58" s="158">
        <v>42318</v>
      </c>
      <c r="L58" s="42"/>
      <c r="M58" s="158"/>
      <c r="N58" s="321"/>
      <c r="O58" s="158"/>
      <c r="P58" s="321"/>
      <c r="Q58" s="158"/>
      <c r="R58" s="33">
        <f t="shared" si="1"/>
        <v>10855.97</v>
      </c>
      <c r="S58" s="30" t="s">
        <v>71</v>
      </c>
      <c r="T58" s="251" t="s">
        <v>413</v>
      </c>
    </row>
    <row r="59" spans="1:20" x14ac:dyDescent="0.2">
      <c r="A59" s="148">
        <v>53</v>
      </c>
      <c r="B59" s="25" t="s">
        <v>154</v>
      </c>
      <c r="C59" s="171" t="s">
        <v>167</v>
      </c>
      <c r="D59" s="267">
        <v>0</v>
      </c>
      <c r="E59" s="141"/>
      <c r="F59" s="228">
        <f>1928.31+2374.87</f>
        <v>4303.18</v>
      </c>
      <c r="G59" s="271">
        <v>42269</v>
      </c>
      <c r="H59" s="45">
        <v>300</v>
      </c>
      <c r="I59" s="158">
        <v>42276</v>
      </c>
      <c r="J59" s="42">
        <v>2371.81</v>
      </c>
      <c r="K59" s="158">
        <v>42306</v>
      </c>
      <c r="L59" s="42"/>
      <c r="M59" s="158"/>
      <c r="N59" s="321"/>
      <c r="O59" s="158"/>
      <c r="P59" s="321"/>
      <c r="Q59" s="158"/>
      <c r="R59" s="33">
        <f t="shared" si="1"/>
        <v>6974.99</v>
      </c>
      <c r="S59" s="30" t="s">
        <v>71</v>
      </c>
      <c r="T59" s="251" t="s">
        <v>412</v>
      </c>
    </row>
    <row r="60" spans="1:20" x14ac:dyDescent="0.2">
      <c r="A60" s="148">
        <v>54</v>
      </c>
      <c r="B60" s="25" t="s">
        <v>13</v>
      </c>
      <c r="C60" s="171" t="s">
        <v>203</v>
      </c>
      <c r="D60" s="267">
        <v>1596.76</v>
      </c>
      <c r="E60" s="141">
        <v>42241</v>
      </c>
      <c r="F60" s="228">
        <v>1489.52</v>
      </c>
      <c r="G60" s="271">
        <v>42269</v>
      </c>
      <c r="H60" s="45"/>
      <c r="I60" s="158"/>
      <c r="J60" s="42">
        <v>1225.74</v>
      </c>
      <c r="K60" s="158">
        <v>42318</v>
      </c>
      <c r="L60" s="42"/>
      <c r="M60" s="158"/>
      <c r="N60" s="321"/>
      <c r="O60" s="158"/>
      <c r="P60" s="321"/>
      <c r="Q60" s="158"/>
      <c r="R60" s="33">
        <f t="shared" si="1"/>
        <v>4312.0199999999995</v>
      </c>
      <c r="S60" s="30" t="s">
        <v>71</v>
      </c>
      <c r="T60" s="251" t="s">
        <v>414</v>
      </c>
    </row>
    <row r="61" spans="1:20" x14ac:dyDescent="0.2">
      <c r="A61" s="148">
        <v>55</v>
      </c>
      <c r="B61" s="165" t="s">
        <v>368</v>
      </c>
      <c r="C61" s="171" t="s">
        <v>204</v>
      </c>
      <c r="D61" s="267">
        <v>3750.83</v>
      </c>
      <c r="E61" s="141">
        <v>42241</v>
      </c>
      <c r="F61" s="228">
        <v>3431.22</v>
      </c>
      <c r="G61" s="271">
        <v>42269</v>
      </c>
      <c r="H61" s="45"/>
      <c r="I61" s="158"/>
      <c r="J61" s="42">
        <v>1636</v>
      </c>
      <c r="K61" s="158">
        <v>42318</v>
      </c>
      <c r="L61" s="42"/>
      <c r="M61" s="158"/>
      <c r="N61" s="321"/>
      <c r="O61" s="158"/>
      <c r="P61" s="321"/>
      <c r="Q61" s="158"/>
      <c r="R61" s="33">
        <f t="shared" si="1"/>
        <v>8818.0499999999993</v>
      </c>
      <c r="S61" s="30" t="s">
        <v>71</v>
      </c>
      <c r="T61" s="251" t="s">
        <v>415</v>
      </c>
    </row>
    <row r="62" spans="1:20" x14ac:dyDescent="0.2">
      <c r="A62" s="148">
        <v>56</v>
      </c>
      <c r="B62" s="165" t="s">
        <v>909</v>
      </c>
      <c r="C62" s="300">
        <v>566000319</v>
      </c>
      <c r="D62" s="267"/>
      <c r="E62" s="141"/>
      <c r="F62" s="228"/>
      <c r="G62" s="271"/>
      <c r="H62" s="45"/>
      <c r="I62" s="158"/>
      <c r="J62" s="42"/>
      <c r="K62" s="158"/>
      <c r="L62" s="42"/>
      <c r="M62" s="158"/>
      <c r="N62" s="321"/>
      <c r="O62" s="158"/>
      <c r="P62" s="321"/>
      <c r="Q62" s="158"/>
      <c r="R62" s="33">
        <f t="shared" si="1"/>
        <v>0</v>
      </c>
    </row>
    <row r="63" spans="1:20" x14ac:dyDescent="0.2">
      <c r="A63" s="148">
        <v>57</v>
      </c>
      <c r="B63" s="165" t="s">
        <v>373</v>
      </c>
      <c r="C63" s="298" t="s">
        <v>374</v>
      </c>
      <c r="D63" s="228">
        <v>11371.4</v>
      </c>
      <c r="E63" s="141">
        <v>42241</v>
      </c>
      <c r="F63" s="228"/>
      <c r="G63" s="271"/>
      <c r="H63" s="45"/>
      <c r="I63" s="158"/>
      <c r="J63" s="42">
        <v>3185.87</v>
      </c>
      <c r="K63" s="158">
        <v>42306</v>
      </c>
      <c r="L63" s="42"/>
      <c r="M63" s="158"/>
      <c r="N63" s="321"/>
      <c r="O63" s="158"/>
      <c r="P63" s="321"/>
      <c r="Q63" s="158"/>
      <c r="R63" s="33">
        <f t="shared" si="1"/>
        <v>14557.27</v>
      </c>
      <c r="S63" s="236" t="s">
        <v>70</v>
      </c>
      <c r="T63" s="251">
        <v>536900</v>
      </c>
    </row>
    <row r="64" spans="1:20" x14ac:dyDescent="0.2">
      <c r="A64" s="148">
        <v>58</v>
      </c>
      <c r="B64" s="25" t="s">
        <v>85</v>
      </c>
      <c r="C64" s="171" t="s">
        <v>205</v>
      </c>
      <c r="D64" s="228">
        <v>826.09</v>
      </c>
      <c r="E64" s="141">
        <v>42241</v>
      </c>
      <c r="F64" s="228">
        <v>1538.92</v>
      </c>
      <c r="G64" s="271">
        <v>42269</v>
      </c>
      <c r="H64" s="45">
        <v>187.8</v>
      </c>
      <c r="I64" s="158">
        <v>42276</v>
      </c>
      <c r="J64" s="42">
        <v>1497.72</v>
      </c>
      <c r="K64" s="158">
        <v>42306</v>
      </c>
      <c r="L64" s="42"/>
      <c r="M64" s="158"/>
      <c r="N64" s="321"/>
      <c r="O64" s="158"/>
      <c r="P64" s="321"/>
      <c r="Q64" s="158"/>
      <c r="R64" s="33">
        <f t="shared" si="1"/>
        <v>4050.5300000000007</v>
      </c>
      <c r="S64" s="30" t="s">
        <v>71</v>
      </c>
      <c r="T64" s="263" t="s">
        <v>461</v>
      </c>
    </row>
    <row r="65" spans="1:20" x14ac:dyDescent="0.2">
      <c r="A65" s="148">
        <v>59</v>
      </c>
      <c r="B65" s="165" t="s">
        <v>346</v>
      </c>
      <c r="C65" s="171" t="s">
        <v>271</v>
      </c>
      <c r="D65" s="228">
        <v>3698.19</v>
      </c>
      <c r="E65" s="141">
        <v>42241</v>
      </c>
      <c r="F65" s="228">
        <v>4484.17</v>
      </c>
      <c r="G65" s="271">
        <v>42283</v>
      </c>
      <c r="H65" s="45"/>
      <c r="I65" s="158"/>
      <c r="J65" s="42">
        <v>6795.91</v>
      </c>
      <c r="K65" s="158">
        <v>42306</v>
      </c>
      <c r="L65" s="42"/>
      <c r="M65" s="158"/>
      <c r="N65" s="321"/>
      <c r="O65" s="158"/>
      <c r="P65" s="321"/>
      <c r="Q65" s="158"/>
      <c r="R65" s="33">
        <f t="shared" si="1"/>
        <v>14978.27</v>
      </c>
      <c r="S65" s="30" t="s">
        <v>71</v>
      </c>
      <c r="T65" s="263" t="s">
        <v>472</v>
      </c>
    </row>
    <row r="66" spans="1:20" x14ac:dyDescent="0.2">
      <c r="A66" s="148">
        <v>60</v>
      </c>
      <c r="B66" s="25" t="s">
        <v>15</v>
      </c>
      <c r="C66" s="171" t="s">
        <v>207</v>
      </c>
      <c r="D66" s="267">
        <v>0</v>
      </c>
      <c r="E66" s="141"/>
      <c r="F66" s="228">
        <f xml:space="preserve"> SUM(1554.75+1992.11)</f>
        <v>3546.8599999999997</v>
      </c>
      <c r="G66" s="271">
        <v>42269</v>
      </c>
      <c r="H66" s="45"/>
      <c r="I66" s="158"/>
      <c r="J66" s="42">
        <v>1554.74</v>
      </c>
      <c r="K66" s="158">
        <v>42306</v>
      </c>
      <c r="L66" s="42"/>
      <c r="M66" s="158"/>
      <c r="N66" s="321"/>
      <c r="O66" s="158"/>
      <c r="P66" s="321"/>
      <c r="Q66" s="158"/>
      <c r="R66" s="33">
        <f t="shared" si="1"/>
        <v>5101.5999999999995</v>
      </c>
      <c r="S66" s="30" t="s">
        <v>71</v>
      </c>
      <c r="T66" s="263" t="s">
        <v>416</v>
      </c>
    </row>
    <row r="67" spans="1:20" x14ac:dyDescent="0.2">
      <c r="A67" s="148">
        <v>61</v>
      </c>
      <c r="B67" s="25" t="s">
        <v>16</v>
      </c>
      <c r="C67" s="171" t="s">
        <v>187</v>
      </c>
      <c r="D67" s="228">
        <v>1936.75</v>
      </c>
      <c r="E67" s="141">
        <v>42241</v>
      </c>
      <c r="F67" s="228">
        <v>1936.75</v>
      </c>
      <c r="G67" s="271">
        <v>42269</v>
      </c>
      <c r="H67" s="45"/>
      <c r="I67" s="158"/>
      <c r="J67" s="42">
        <v>1936.75</v>
      </c>
      <c r="K67" s="158">
        <v>42318</v>
      </c>
      <c r="L67" s="42"/>
      <c r="M67" s="158"/>
      <c r="N67" s="321"/>
      <c r="O67" s="158"/>
      <c r="P67" s="321"/>
      <c r="Q67" s="158"/>
      <c r="R67" s="33">
        <f t="shared" si="1"/>
        <v>5810.25</v>
      </c>
      <c r="S67" s="30" t="s">
        <v>71</v>
      </c>
      <c r="T67" s="263" t="s">
        <v>462</v>
      </c>
    </row>
    <row r="68" spans="1:20" x14ac:dyDescent="0.2">
      <c r="A68" s="148">
        <v>62</v>
      </c>
      <c r="B68" s="25" t="s">
        <v>17</v>
      </c>
      <c r="C68" s="171" t="s">
        <v>208</v>
      </c>
      <c r="D68" s="228">
        <v>1810.42</v>
      </c>
      <c r="E68" s="141">
        <v>42241</v>
      </c>
      <c r="F68" s="228">
        <v>1810.42</v>
      </c>
      <c r="G68" s="271">
        <v>42269</v>
      </c>
      <c r="H68" s="45">
        <v>235.2</v>
      </c>
      <c r="I68" s="158">
        <v>42276</v>
      </c>
      <c r="J68" s="42">
        <v>1810.38</v>
      </c>
      <c r="K68" s="158">
        <v>42306</v>
      </c>
      <c r="L68" s="42"/>
      <c r="M68" s="158"/>
      <c r="N68" s="321"/>
      <c r="O68" s="158"/>
      <c r="P68" s="321"/>
      <c r="Q68" s="158"/>
      <c r="R68" s="33">
        <f t="shared" si="1"/>
        <v>5666.42</v>
      </c>
      <c r="S68" s="30" t="s">
        <v>71</v>
      </c>
      <c r="T68" s="251" t="s">
        <v>417</v>
      </c>
    </row>
    <row r="69" spans="1:20" x14ac:dyDescent="0.2">
      <c r="A69" s="148">
        <v>63</v>
      </c>
      <c r="B69" s="25" t="s">
        <v>93</v>
      </c>
      <c r="C69" s="171" t="s">
        <v>209</v>
      </c>
      <c r="D69" s="228">
        <v>1806.54</v>
      </c>
      <c r="E69" s="141">
        <v>42241</v>
      </c>
      <c r="F69" s="228">
        <v>1806.54</v>
      </c>
      <c r="G69" s="271">
        <v>42269</v>
      </c>
      <c r="H69" s="45">
        <v>274.8</v>
      </c>
      <c r="I69" s="158">
        <v>42276</v>
      </c>
      <c r="J69" s="42">
        <v>1597.75</v>
      </c>
      <c r="K69" s="158">
        <v>42306</v>
      </c>
      <c r="L69" s="42"/>
      <c r="M69" s="158"/>
      <c r="N69" s="321"/>
      <c r="O69" s="158"/>
      <c r="P69" s="321"/>
      <c r="Q69" s="158"/>
      <c r="R69" s="33">
        <f t="shared" si="1"/>
        <v>5485.63</v>
      </c>
      <c r="S69" s="30" t="s">
        <v>71</v>
      </c>
      <c r="T69" s="263" t="s">
        <v>463</v>
      </c>
    </row>
    <row r="70" spans="1:20" x14ac:dyDescent="0.2">
      <c r="A70" s="148">
        <v>64</v>
      </c>
      <c r="B70" s="165" t="s">
        <v>326</v>
      </c>
      <c r="C70" s="171" t="s">
        <v>484</v>
      </c>
      <c r="D70" s="228">
        <v>1641.52</v>
      </c>
      <c r="E70" s="141">
        <v>42241</v>
      </c>
      <c r="F70" s="228">
        <v>1318.26</v>
      </c>
      <c r="G70" s="271">
        <v>42269</v>
      </c>
      <c r="H70" s="45">
        <v>187.8</v>
      </c>
      <c r="I70" s="158">
        <v>42276</v>
      </c>
      <c r="J70" s="42">
        <v>1232.54</v>
      </c>
      <c r="K70" s="158">
        <v>42306</v>
      </c>
      <c r="L70" s="42"/>
      <c r="M70" s="158"/>
      <c r="N70" s="321"/>
      <c r="O70" s="158"/>
      <c r="P70" s="321"/>
      <c r="Q70" s="158"/>
      <c r="R70" s="33">
        <f t="shared" ref="R70:R99" si="2">SUM(D70,F70,H70,J70,L70,N70)</f>
        <v>4380.12</v>
      </c>
      <c r="S70" s="30" t="s">
        <v>71</v>
      </c>
      <c r="T70" s="263" t="s">
        <v>464</v>
      </c>
    </row>
    <row r="71" spans="1:20" x14ac:dyDescent="0.2">
      <c r="A71" s="148">
        <v>65</v>
      </c>
      <c r="B71" s="165" t="s">
        <v>285</v>
      </c>
      <c r="C71" s="171" t="s">
        <v>210</v>
      </c>
      <c r="D71" s="228">
        <v>4049.57</v>
      </c>
      <c r="E71" s="141">
        <v>42241</v>
      </c>
      <c r="F71" s="228">
        <v>1614.91</v>
      </c>
      <c r="G71" s="271">
        <v>42269</v>
      </c>
      <c r="H71" s="45"/>
      <c r="I71" s="158"/>
      <c r="J71" s="42"/>
      <c r="K71" s="158"/>
      <c r="L71" s="42"/>
      <c r="M71" s="158"/>
      <c r="N71" s="321"/>
      <c r="O71" s="158"/>
      <c r="P71" s="321"/>
      <c r="Q71" s="158"/>
      <c r="R71" s="33">
        <f t="shared" si="2"/>
        <v>5664.4800000000005</v>
      </c>
      <c r="S71" s="30" t="s">
        <v>71</v>
      </c>
      <c r="T71" s="251" t="s">
        <v>418</v>
      </c>
    </row>
    <row r="72" spans="1:20" x14ac:dyDescent="0.2">
      <c r="A72" s="148">
        <v>66</v>
      </c>
      <c r="B72" s="25" t="s">
        <v>86</v>
      </c>
      <c r="C72" s="171" t="s">
        <v>211</v>
      </c>
      <c r="D72" s="228">
        <v>1352.11</v>
      </c>
      <c r="E72" s="141">
        <v>42241</v>
      </c>
      <c r="F72" s="228">
        <v>2248.7399999999998</v>
      </c>
      <c r="G72" s="271">
        <v>42283</v>
      </c>
      <c r="H72" s="45"/>
      <c r="I72" s="158"/>
      <c r="J72" s="42">
        <v>2618.11</v>
      </c>
      <c r="K72" s="158">
        <v>42318</v>
      </c>
      <c r="L72" s="42"/>
      <c r="M72" s="158"/>
      <c r="N72" s="321"/>
      <c r="O72" s="158"/>
      <c r="P72" s="321"/>
      <c r="Q72" s="158"/>
      <c r="R72" s="33">
        <f t="shared" si="2"/>
        <v>6218.9599999999991</v>
      </c>
      <c r="S72" s="30" t="s">
        <v>71</v>
      </c>
      <c r="T72" s="263" t="s">
        <v>465</v>
      </c>
    </row>
    <row r="73" spans="1:20" x14ac:dyDescent="0.2">
      <c r="A73" s="148">
        <v>67</v>
      </c>
      <c r="B73" s="165" t="s">
        <v>366</v>
      </c>
      <c r="C73" s="171" t="s">
        <v>365</v>
      </c>
      <c r="D73" s="228">
        <v>2589.89</v>
      </c>
      <c r="E73" s="141">
        <v>42241</v>
      </c>
      <c r="F73" s="228">
        <v>1679.07</v>
      </c>
      <c r="G73" s="271">
        <v>42269</v>
      </c>
      <c r="H73" s="45"/>
      <c r="I73" s="158"/>
      <c r="J73" s="42">
        <v>2239.73</v>
      </c>
      <c r="K73" s="158">
        <v>42318</v>
      </c>
      <c r="L73" s="42"/>
      <c r="M73" s="158"/>
      <c r="N73" s="321"/>
      <c r="O73" s="158"/>
      <c r="P73" s="321"/>
      <c r="Q73" s="158"/>
      <c r="R73" s="33">
        <f t="shared" si="2"/>
        <v>6508.6900000000005</v>
      </c>
      <c r="S73" s="236" t="s">
        <v>70</v>
      </c>
      <c r="T73" s="251">
        <v>536900</v>
      </c>
    </row>
    <row r="74" spans="1:20" x14ac:dyDescent="0.2">
      <c r="A74" s="148">
        <v>68</v>
      </c>
      <c r="B74" s="25" t="s">
        <v>43</v>
      </c>
      <c r="C74" s="171" t="s">
        <v>212</v>
      </c>
      <c r="D74" s="228">
        <v>1009.39</v>
      </c>
      <c r="E74" s="141">
        <v>42241</v>
      </c>
      <c r="F74" s="228">
        <v>565.33000000000004</v>
      </c>
      <c r="G74" s="271">
        <v>42283</v>
      </c>
      <c r="H74" s="45"/>
      <c r="I74" s="158"/>
      <c r="J74" s="42"/>
      <c r="K74" s="158"/>
      <c r="L74" s="42"/>
      <c r="M74" s="158"/>
      <c r="N74" s="321"/>
      <c r="O74" s="158"/>
      <c r="P74" s="321"/>
      <c r="Q74" s="158"/>
      <c r="R74" s="33">
        <f t="shared" si="2"/>
        <v>1574.72</v>
      </c>
      <c r="S74" s="30" t="s">
        <v>71</v>
      </c>
      <c r="T74" s="251" t="s">
        <v>419</v>
      </c>
    </row>
    <row r="75" spans="1:20" x14ac:dyDescent="0.2">
      <c r="A75" s="148">
        <v>69</v>
      </c>
      <c r="B75" s="25" t="s">
        <v>87</v>
      </c>
      <c r="C75" s="171" t="s">
        <v>314</v>
      </c>
      <c r="D75" s="228">
        <v>1980.73</v>
      </c>
      <c r="E75" s="141">
        <v>42241</v>
      </c>
      <c r="F75" s="228">
        <v>1615.47</v>
      </c>
      <c r="G75" s="271">
        <v>42269</v>
      </c>
      <c r="H75" s="45"/>
      <c r="I75" s="158"/>
      <c r="J75" s="42">
        <v>2003.68</v>
      </c>
      <c r="K75" s="158">
        <v>42318</v>
      </c>
      <c r="L75" s="42"/>
      <c r="M75" s="158"/>
      <c r="N75" s="321"/>
      <c r="O75" s="158"/>
      <c r="P75" s="321"/>
      <c r="Q75" s="158"/>
      <c r="R75" s="33">
        <f t="shared" si="2"/>
        <v>5599.88</v>
      </c>
      <c r="S75" s="30" t="s">
        <v>71</v>
      </c>
      <c r="T75" s="251" t="s">
        <v>420</v>
      </c>
    </row>
    <row r="76" spans="1:20" x14ac:dyDescent="0.2">
      <c r="A76" s="148">
        <v>70</v>
      </c>
      <c r="B76" s="165" t="s">
        <v>306</v>
      </c>
      <c r="C76" s="171" t="s">
        <v>214</v>
      </c>
      <c r="D76" s="228">
        <v>2596.14</v>
      </c>
      <c r="E76" s="141">
        <v>42241</v>
      </c>
      <c r="F76" s="228">
        <v>1863.17</v>
      </c>
      <c r="G76" s="271">
        <v>42283</v>
      </c>
      <c r="H76" s="45"/>
      <c r="I76" s="158"/>
      <c r="J76" s="42">
        <v>2172.06</v>
      </c>
      <c r="K76" s="158">
        <v>42318</v>
      </c>
      <c r="L76" s="42"/>
      <c r="M76" s="158"/>
      <c r="N76" s="321"/>
      <c r="O76" s="158"/>
      <c r="P76" s="321"/>
      <c r="Q76" s="158"/>
      <c r="R76" s="33">
        <f t="shared" si="2"/>
        <v>6631.369999999999</v>
      </c>
      <c r="S76" s="30" t="s">
        <v>71</v>
      </c>
      <c r="T76" s="263" t="s">
        <v>466</v>
      </c>
    </row>
    <row r="77" spans="1:20" x14ac:dyDescent="0.2">
      <c r="A77" s="148">
        <v>71</v>
      </c>
      <c r="B77" s="25" t="s">
        <v>44</v>
      </c>
      <c r="C77" s="171" t="s">
        <v>215</v>
      </c>
      <c r="D77" s="228">
        <v>1719.81</v>
      </c>
      <c r="E77" s="141">
        <v>42241</v>
      </c>
      <c r="F77" s="228">
        <v>1719.81</v>
      </c>
      <c r="G77" s="271">
        <v>42269</v>
      </c>
      <c r="H77" s="45">
        <v>287.10000000000002</v>
      </c>
      <c r="I77" s="158">
        <v>42276</v>
      </c>
      <c r="J77" s="42">
        <v>2061.5</v>
      </c>
      <c r="K77" s="158">
        <v>42306</v>
      </c>
      <c r="L77" s="42"/>
      <c r="M77" s="158"/>
      <c r="N77" s="321"/>
      <c r="O77" s="158"/>
      <c r="P77" s="321"/>
      <c r="Q77" s="158"/>
      <c r="R77" s="33">
        <f t="shared" si="2"/>
        <v>5788.2199999999993</v>
      </c>
      <c r="S77" s="30" t="s">
        <v>71</v>
      </c>
      <c r="T77" s="263" t="s">
        <v>467</v>
      </c>
    </row>
    <row r="78" spans="1:20" x14ac:dyDescent="0.2">
      <c r="A78" s="148">
        <v>72</v>
      </c>
      <c r="B78" s="25" t="s">
        <v>134</v>
      </c>
      <c r="C78" s="171" t="s">
        <v>216</v>
      </c>
      <c r="D78" s="228">
        <v>2569.0500000000002</v>
      </c>
      <c r="E78" s="141">
        <v>42241</v>
      </c>
      <c r="F78" s="228">
        <v>1518.4</v>
      </c>
      <c r="G78" s="271">
        <v>42283</v>
      </c>
      <c r="H78" s="45"/>
      <c r="I78" s="158"/>
      <c r="J78" s="42">
        <v>1205.24</v>
      </c>
      <c r="K78" s="158">
        <v>42318</v>
      </c>
      <c r="L78" s="42"/>
      <c r="M78" s="158"/>
      <c r="N78" s="321"/>
      <c r="O78" s="158"/>
      <c r="P78" s="321"/>
      <c r="Q78" s="158"/>
      <c r="R78" s="33">
        <f t="shared" si="2"/>
        <v>5292.6900000000005</v>
      </c>
      <c r="S78" s="30" t="s">
        <v>71</v>
      </c>
      <c r="T78" s="251" t="s">
        <v>421</v>
      </c>
    </row>
    <row r="79" spans="1:20" x14ac:dyDescent="0.2">
      <c r="A79" s="148">
        <v>73</v>
      </c>
      <c r="B79" s="25" t="s">
        <v>21</v>
      </c>
      <c r="C79" s="171" t="s">
        <v>229</v>
      </c>
      <c r="D79" s="228">
        <v>1724.31</v>
      </c>
      <c r="E79" s="141">
        <v>42241</v>
      </c>
      <c r="F79" s="228">
        <v>1723.84</v>
      </c>
      <c r="G79" s="271">
        <v>42283</v>
      </c>
      <c r="H79" s="45"/>
      <c r="I79" s="158"/>
      <c r="J79" s="42">
        <v>1262.6300000000001</v>
      </c>
      <c r="K79" s="158">
        <v>42318</v>
      </c>
      <c r="L79" s="42"/>
      <c r="M79" s="158"/>
      <c r="N79" s="321"/>
      <c r="O79" s="158"/>
      <c r="P79" s="321"/>
      <c r="Q79" s="158"/>
      <c r="R79" s="33">
        <f t="shared" si="2"/>
        <v>4710.78</v>
      </c>
      <c r="S79" s="30" t="s">
        <v>71</v>
      </c>
      <c r="T79" s="263" t="s">
        <v>468</v>
      </c>
    </row>
    <row r="80" spans="1:20" x14ac:dyDescent="0.2">
      <c r="A80" s="148">
        <v>74</v>
      </c>
      <c r="B80" s="25" t="s">
        <v>22</v>
      </c>
      <c r="C80" s="171" t="s">
        <v>217</v>
      </c>
      <c r="D80" s="228">
        <v>1819.81</v>
      </c>
      <c r="E80" s="141">
        <v>42241</v>
      </c>
      <c r="F80" s="228">
        <v>1659</v>
      </c>
      <c r="G80" s="271">
        <v>42269</v>
      </c>
      <c r="H80" s="45"/>
      <c r="I80" s="158"/>
      <c r="J80" s="42">
        <v>1075.98</v>
      </c>
      <c r="K80" s="158">
        <v>42306</v>
      </c>
      <c r="L80" s="42"/>
      <c r="M80" s="158"/>
      <c r="N80" s="321"/>
      <c r="O80" s="158"/>
      <c r="P80" s="321"/>
      <c r="Q80" s="158"/>
      <c r="R80" s="33">
        <f t="shared" si="2"/>
        <v>4554.79</v>
      </c>
      <c r="S80" s="30" t="s">
        <v>71</v>
      </c>
      <c r="T80" s="263" t="s">
        <v>469</v>
      </c>
    </row>
    <row r="81" spans="1:22" x14ac:dyDescent="0.2">
      <c r="A81" s="148">
        <v>75</v>
      </c>
      <c r="B81" s="25" t="s">
        <v>103</v>
      </c>
      <c r="C81" s="171" t="s">
        <v>218</v>
      </c>
      <c r="D81" s="228">
        <v>2085.9899999999998</v>
      </c>
      <c r="E81" s="141">
        <v>42241</v>
      </c>
      <c r="F81" s="228">
        <v>2568.1799999999998</v>
      </c>
      <c r="G81" s="271">
        <v>42269</v>
      </c>
      <c r="H81" s="45"/>
      <c r="I81" s="158"/>
      <c r="J81" s="42">
        <v>2951.89</v>
      </c>
      <c r="K81" s="158">
        <v>42318</v>
      </c>
      <c r="L81" s="42"/>
      <c r="M81" s="158"/>
      <c r="N81" s="321"/>
      <c r="O81" s="158"/>
      <c r="P81" s="321"/>
      <c r="Q81" s="158"/>
      <c r="R81" s="33">
        <f t="shared" si="2"/>
        <v>7606.0599999999995</v>
      </c>
      <c r="S81" s="30" t="s">
        <v>71</v>
      </c>
      <c r="T81" s="251" t="s">
        <v>422</v>
      </c>
    </row>
    <row r="82" spans="1:22" x14ac:dyDescent="0.2">
      <c r="A82" s="148">
        <v>76</v>
      </c>
      <c r="B82" s="165" t="s">
        <v>348</v>
      </c>
      <c r="C82" s="171" t="s">
        <v>347</v>
      </c>
      <c r="D82" s="228">
        <v>1092.98</v>
      </c>
      <c r="E82" s="141">
        <v>42241</v>
      </c>
      <c r="F82" s="228">
        <v>1495.41</v>
      </c>
      <c r="G82" s="271">
        <v>42283</v>
      </c>
      <c r="H82" s="45"/>
      <c r="I82" s="158"/>
      <c r="J82" s="42">
        <v>2022.13</v>
      </c>
      <c r="K82" s="158">
        <v>42306</v>
      </c>
      <c r="L82" s="42"/>
      <c r="M82" s="158"/>
      <c r="N82" s="321"/>
      <c r="O82" s="158"/>
      <c r="P82" s="321"/>
      <c r="Q82" s="158"/>
      <c r="R82" s="33">
        <f t="shared" si="2"/>
        <v>4610.5200000000004</v>
      </c>
      <c r="S82" s="208" t="s">
        <v>71</v>
      </c>
      <c r="T82" s="253" t="s">
        <v>423</v>
      </c>
      <c r="U82" s="159"/>
      <c r="V82" s="24"/>
    </row>
    <row r="83" spans="1:22" x14ac:dyDescent="0.2">
      <c r="A83" s="148">
        <v>77</v>
      </c>
      <c r="B83" s="215" t="s">
        <v>360</v>
      </c>
      <c r="C83" s="171" t="s">
        <v>361</v>
      </c>
      <c r="D83" s="228">
        <v>4712.83</v>
      </c>
      <c r="E83" s="141">
        <v>42241</v>
      </c>
      <c r="F83" s="228">
        <v>2366.0700000000002</v>
      </c>
      <c r="G83" s="271">
        <v>42283</v>
      </c>
      <c r="H83" s="45">
        <v>300</v>
      </c>
      <c r="I83" s="158">
        <v>42276</v>
      </c>
      <c r="J83" s="42">
        <v>609.86</v>
      </c>
      <c r="K83" s="158">
        <v>42318</v>
      </c>
      <c r="L83" s="42"/>
      <c r="M83" s="158"/>
      <c r="N83" s="321"/>
      <c r="O83" s="158"/>
      <c r="P83" s="321"/>
      <c r="Q83" s="158"/>
      <c r="R83" s="33">
        <f t="shared" si="2"/>
        <v>7988.7599999999993</v>
      </c>
      <c r="S83" s="235" t="s">
        <v>71</v>
      </c>
      <c r="T83" s="251" t="s">
        <v>425</v>
      </c>
    </row>
    <row r="84" spans="1:22" x14ac:dyDescent="0.2">
      <c r="A84" s="148">
        <v>78</v>
      </c>
      <c r="B84" s="215" t="s">
        <v>370</v>
      </c>
      <c r="C84" s="171" t="s">
        <v>371</v>
      </c>
      <c r="D84" s="229">
        <v>2375.0100000000002</v>
      </c>
      <c r="E84" s="141">
        <v>42241</v>
      </c>
      <c r="F84" s="228">
        <v>2375.0100000000002</v>
      </c>
      <c r="G84" s="271">
        <v>42269</v>
      </c>
      <c r="H84" s="45">
        <v>300</v>
      </c>
      <c r="I84" s="158">
        <v>42276</v>
      </c>
      <c r="J84" s="42">
        <v>2374.89</v>
      </c>
      <c r="K84" s="158">
        <v>42306</v>
      </c>
      <c r="L84" s="42"/>
      <c r="M84" s="158"/>
      <c r="N84" s="321"/>
      <c r="O84" s="158"/>
      <c r="P84" s="321"/>
      <c r="Q84" s="158"/>
      <c r="R84" s="33">
        <f t="shared" si="2"/>
        <v>7424.91</v>
      </c>
      <c r="S84" s="30" t="s">
        <v>71</v>
      </c>
      <c r="T84" s="263" t="s">
        <v>470</v>
      </c>
    </row>
    <row r="85" spans="1:22" x14ac:dyDescent="0.2">
      <c r="A85" s="148">
        <v>79</v>
      </c>
      <c r="B85" s="25" t="s">
        <v>25</v>
      </c>
      <c r="C85" s="171" t="s">
        <v>372</v>
      </c>
      <c r="D85" s="228">
        <v>10296.870000000001</v>
      </c>
      <c r="E85" s="141">
        <v>42241</v>
      </c>
      <c r="F85" s="228">
        <v>20882.580000000002</v>
      </c>
      <c r="G85" s="271">
        <v>42269</v>
      </c>
      <c r="H85" s="45">
        <v>30.93</v>
      </c>
      <c r="I85" s="158">
        <v>42276</v>
      </c>
      <c r="J85" s="42">
        <v>36667.870000000003</v>
      </c>
      <c r="K85" s="158">
        <v>42318</v>
      </c>
      <c r="L85" s="42"/>
      <c r="M85" s="158"/>
      <c r="N85" s="321"/>
      <c r="O85" s="158"/>
      <c r="P85" s="321"/>
      <c r="Q85" s="158"/>
      <c r="R85" s="33">
        <f t="shared" si="2"/>
        <v>67878.25</v>
      </c>
      <c r="S85" s="30" t="s">
        <v>71</v>
      </c>
      <c r="T85" s="251" t="s">
        <v>424</v>
      </c>
    </row>
    <row r="86" spans="1:22" x14ac:dyDescent="0.2">
      <c r="A86" s="148">
        <v>80</v>
      </c>
      <c r="B86" s="165" t="s">
        <v>387</v>
      </c>
      <c r="C86" s="171" t="s">
        <v>305</v>
      </c>
      <c r="D86" s="228">
        <v>2470.5700000000002</v>
      </c>
      <c r="E86" s="141">
        <v>42241</v>
      </c>
      <c r="F86" s="228">
        <v>2551.84</v>
      </c>
      <c r="G86" s="271">
        <v>42269</v>
      </c>
      <c r="H86" s="45"/>
      <c r="I86" s="158"/>
      <c r="J86" s="42">
        <v>697.53</v>
      </c>
      <c r="K86" s="158">
        <v>42318</v>
      </c>
      <c r="L86" s="42"/>
      <c r="M86" s="158"/>
      <c r="N86" s="321"/>
      <c r="O86" s="158"/>
      <c r="P86" s="321"/>
      <c r="Q86" s="158"/>
      <c r="R86" s="33">
        <f t="shared" si="2"/>
        <v>5719.94</v>
      </c>
      <c r="S86" s="30" t="s">
        <v>71</v>
      </c>
      <c r="T86" s="263" t="s">
        <v>473</v>
      </c>
    </row>
    <row r="87" spans="1:22" x14ac:dyDescent="0.2">
      <c r="A87" s="148">
        <v>81</v>
      </c>
      <c r="B87" s="25" t="s">
        <v>45</v>
      </c>
      <c r="C87" s="171" t="s">
        <v>220</v>
      </c>
      <c r="D87" s="228">
        <v>1612.47</v>
      </c>
      <c r="E87" s="141">
        <v>42241</v>
      </c>
      <c r="F87" s="228">
        <v>1652.12</v>
      </c>
      <c r="G87" s="271">
        <v>42283</v>
      </c>
      <c r="H87" s="45">
        <v>300</v>
      </c>
      <c r="I87" s="158">
        <v>42276</v>
      </c>
      <c r="J87" s="42"/>
      <c r="K87" s="158"/>
      <c r="L87" s="42"/>
      <c r="M87" s="158"/>
      <c r="N87" s="321"/>
      <c r="O87" s="158"/>
      <c r="P87" s="321"/>
      <c r="Q87" s="158"/>
      <c r="R87" s="33">
        <f t="shared" si="2"/>
        <v>3564.59</v>
      </c>
      <c r="S87" s="30" t="s">
        <v>71</v>
      </c>
      <c r="T87" s="251" t="s">
        <v>426</v>
      </c>
    </row>
    <row r="88" spans="1:22" x14ac:dyDescent="0.2">
      <c r="A88" s="148">
        <v>82</v>
      </c>
      <c r="B88" s="25" t="s">
        <v>46</v>
      </c>
      <c r="C88" s="171" t="s">
        <v>221</v>
      </c>
      <c r="D88" s="228">
        <v>1239.75</v>
      </c>
      <c r="E88" s="141">
        <v>42241</v>
      </c>
      <c r="F88" s="228">
        <v>824.05</v>
      </c>
      <c r="G88" s="271">
        <v>42269</v>
      </c>
      <c r="H88" s="45"/>
      <c r="I88" s="158"/>
      <c r="J88" s="42"/>
      <c r="K88" s="158"/>
      <c r="L88" s="42"/>
      <c r="M88" s="158"/>
      <c r="N88" s="321"/>
      <c r="O88" s="158"/>
      <c r="P88" s="321"/>
      <c r="Q88" s="158"/>
      <c r="R88" s="33">
        <f t="shared" si="2"/>
        <v>2063.8000000000002</v>
      </c>
      <c r="S88" s="30" t="s">
        <v>71</v>
      </c>
      <c r="T88" s="251" t="s">
        <v>427</v>
      </c>
    </row>
    <row r="89" spans="1:22" x14ac:dyDescent="0.2">
      <c r="A89" s="148">
        <v>83</v>
      </c>
      <c r="B89" s="201" t="s">
        <v>304</v>
      </c>
      <c r="C89" s="172" t="s">
        <v>303</v>
      </c>
      <c r="D89" s="267">
        <v>0</v>
      </c>
      <c r="E89" s="141"/>
      <c r="F89" s="228">
        <v>3220.67</v>
      </c>
      <c r="G89" s="271">
        <v>42269</v>
      </c>
      <c r="H89" s="45">
        <v>291.60000000000002</v>
      </c>
      <c r="I89" s="158">
        <v>42276</v>
      </c>
      <c r="J89" s="294">
        <v>2166.33</v>
      </c>
      <c r="K89" s="158">
        <v>42684</v>
      </c>
      <c r="L89" s="302">
        <v>-300</v>
      </c>
      <c r="M89" s="158">
        <v>42694</v>
      </c>
      <c r="N89" s="321"/>
      <c r="O89" s="158"/>
      <c r="P89" s="321"/>
      <c r="Q89" s="158"/>
      <c r="R89" s="33">
        <f t="shared" si="2"/>
        <v>5378.6</v>
      </c>
      <c r="S89" s="30" t="s">
        <v>71</v>
      </c>
      <c r="T89" s="263" t="s">
        <v>471</v>
      </c>
    </row>
    <row r="90" spans="1:22" x14ac:dyDescent="0.2">
      <c r="A90" s="148">
        <v>84</v>
      </c>
      <c r="B90" s="25" t="s">
        <v>104</v>
      </c>
      <c r="C90" s="171" t="s">
        <v>222</v>
      </c>
      <c r="D90" s="228">
        <v>1530.5</v>
      </c>
      <c r="E90" s="141">
        <v>42241</v>
      </c>
      <c r="F90" s="228">
        <v>2929.77</v>
      </c>
      <c r="G90" s="271">
        <v>42269</v>
      </c>
      <c r="H90" s="45"/>
      <c r="I90" s="158"/>
      <c r="J90" s="42">
        <v>605.66999999999996</v>
      </c>
      <c r="K90" s="158">
        <v>42306</v>
      </c>
      <c r="L90" s="42"/>
      <c r="M90" s="158"/>
      <c r="N90" s="321"/>
      <c r="O90" s="158"/>
      <c r="P90" s="321"/>
      <c r="Q90" s="158"/>
      <c r="R90" s="33">
        <f t="shared" si="2"/>
        <v>5065.9400000000005</v>
      </c>
      <c r="S90" s="30" t="s">
        <v>71</v>
      </c>
      <c r="T90" s="251" t="s">
        <v>428</v>
      </c>
    </row>
    <row r="91" spans="1:22" x14ac:dyDescent="0.2">
      <c r="A91" s="148">
        <v>85</v>
      </c>
      <c r="B91" s="165" t="s">
        <v>344</v>
      </c>
      <c r="C91" s="171" t="s">
        <v>345</v>
      </c>
      <c r="D91" s="228">
        <v>1104.8399999999999</v>
      </c>
      <c r="E91" s="141">
        <v>42241</v>
      </c>
      <c r="F91" s="228">
        <v>683.6</v>
      </c>
      <c r="G91" s="271">
        <v>42283</v>
      </c>
      <c r="H91" s="45">
        <v>300</v>
      </c>
      <c r="I91" s="158">
        <v>42276</v>
      </c>
      <c r="J91" s="42">
        <v>442.31</v>
      </c>
      <c r="K91" s="158">
        <v>42318</v>
      </c>
      <c r="L91" s="42"/>
      <c r="M91" s="158"/>
      <c r="N91" s="321"/>
      <c r="O91" s="158"/>
      <c r="P91" s="321"/>
      <c r="Q91" s="158"/>
      <c r="R91" s="33">
        <f t="shared" si="2"/>
        <v>2530.75</v>
      </c>
      <c r="S91" s="30" t="s">
        <v>71</v>
      </c>
      <c r="T91" s="251" t="s">
        <v>429</v>
      </c>
    </row>
    <row r="92" spans="1:22" x14ac:dyDescent="0.2">
      <c r="A92" s="148">
        <v>86</v>
      </c>
      <c r="B92" s="165" t="s">
        <v>367</v>
      </c>
      <c r="C92" s="171" t="s">
        <v>223</v>
      </c>
      <c r="D92" s="228">
        <v>3158.77</v>
      </c>
      <c r="E92" s="141">
        <v>42241</v>
      </c>
      <c r="F92" s="228">
        <v>4503.8500000000004</v>
      </c>
      <c r="G92" s="271">
        <v>42269</v>
      </c>
      <c r="H92" s="45"/>
      <c r="I92" s="158"/>
      <c r="J92" s="42">
        <v>4503.8599999999997</v>
      </c>
      <c r="K92" s="158">
        <v>42306</v>
      </c>
      <c r="L92" s="42"/>
      <c r="M92" s="158"/>
      <c r="N92" s="321"/>
      <c r="O92" s="158"/>
      <c r="P92" s="321"/>
      <c r="Q92" s="158"/>
      <c r="R92" s="33">
        <f t="shared" si="2"/>
        <v>12166.48</v>
      </c>
      <c r="S92" s="30" t="s">
        <v>71</v>
      </c>
      <c r="T92" s="251" t="s">
        <v>430</v>
      </c>
    </row>
    <row r="93" spans="1:22" x14ac:dyDescent="0.2">
      <c r="A93" s="148">
        <v>87</v>
      </c>
      <c r="B93" s="165" t="s">
        <v>431</v>
      </c>
      <c r="C93" s="171" t="s">
        <v>283</v>
      </c>
      <c r="D93" s="267">
        <v>0</v>
      </c>
      <c r="E93" s="141"/>
      <c r="F93" s="228">
        <v>2913.16</v>
      </c>
      <c r="G93" s="271">
        <v>42283</v>
      </c>
      <c r="H93" s="71"/>
      <c r="I93" s="158"/>
      <c r="J93" s="42">
        <v>13215.57</v>
      </c>
      <c r="K93" s="158">
        <v>42306</v>
      </c>
      <c r="L93" s="42">
        <v>825.79</v>
      </c>
      <c r="M93" s="158">
        <v>42318</v>
      </c>
      <c r="N93" s="321"/>
      <c r="O93" s="158"/>
      <c r="P93" s="321"/>
      <c r="Q93" s="158"/>
      <c r="R93" s="33">
        <f t="shared" si="2"/>
        <v>16954.52</v>
      </c>
      <c r="S93" s="30" t="s">
        <v>71</v>
      </c>
      <c r="T93" s="251" t="s">
        <v>902</v>
      </c>
    </row>
    <row r="94" spans="1:22" x14ac:dyDescent="0.2">
      <c r="A94" s="148">
        <v>88</v>
      </c>
      <c r="B94" s="165" t="s">
        <v>433</v>
      </c>
      <c r="C94" s="171" t="s">
        <v>279</v>
      </c>
      <c r="D94" s="228">
        <v>8247.1299999999992</v>
      </c>
      <c r="E94" s="141">
        <v>42241</v>
      </c>
      <c r="F94" s="228">
        <v>11934.28</v>
      </c>
      <c r="G94" s="271">
        <v>42269</v>
      </c>
      <c r="H94" s="45">
        <v>300</v>
      </c>
      <c r="I94" s="158">
        <v>42276</v>
      </c>
      <c r="J94" s="42">
        <v>22427.79</v>
      </c>
      <c r="K94" s="158">
        <v>42306</v>
      </c>
      <c r="L94" s="42"/>
      <c r="M94" s="158"/>
      <c r="N94" s="321"/>
      <c r="O94" s="158"/>
      <c r="P94" s="321"/>
      <c r="Q94" s="158"/>
      <c r="R94" s="33">
        <f t="shared" si="2"/>
        <v>42909.2</v>
      </c>
      <c r="S94" s="235" t="s">
        <v>71</v>
      </c>
      <c r="T94" s="251" t="s">
        <v>432</v>
      </c>
    </row>
    <row r="95" spans="1:22" x14ac:dyDescent="0.2">
      <c r="A95" s="148">
        <v>89</v>
      </c>
      <c r="B95" s="165" t="s">
        <v>381</v>
      </c>
      <c r="C95" s="299" t="s">
        <v>345</v>
      </c>
      <c r="D95" s="228">
        <v>2542.9899999999998</v>
      </c>
      <c r="E95" s="141">
        <v>42241</v>
      </c>
      <c r="F95" s="228">
        <v>907.84</v>
      </c>
      <c r="G95" s="271">
        <v>42283</v>
      </c>
      <c r="H95" s="71"/>
      <c r="I95" s="158"/>
      <c r="J95" s="42">
        <v>287.01</v>
      </c>
      <c r="K95" s="158">
        <v>42306</v>
      </c>
      <c r="L95" s="42"/>
      <c r="M95" s="158"/>
      <c r="N95" s="321"/>
      <c r="O95" s="158"/>
      <c r="P95" s="321"/>
      <c r="Q95" s="158"/>
      <c r="R95" s="33">
        <f t="shared" si="2"/>
        <v>3737.84</v>
      </c>
      <c r="S95" s="235" t="s">
        <v>71</v>
      </c>
      <c r="T95" s="251" t="s">
        <v>429</v>
      </c>
    </row>
    <row r="96" spans="1:22" x14ac:dyDescent="0.2">
      <c r="A96" s="148">
        <v>90</v>
      </c>
      <c r="B96" s="25" t="s">
        <v>119</v>
      </c>
      <c r="C96" s="171" t="s">
        <v>225</v>
      </c>
      <c r="D96" s="267">
        <v>0</v>
      </c>
      <c r="E96" s="141"/>
      <c r="F96" s="228">
        <v>3282.88</v>
      </c>
      <c r="G96" s="271">
        <v>42269</v>
      </c>
      <c r="H96" s="45"/>
      <c r="I96" s="158"/>
      <c r="J96" s="42">
        <v>3412.16</v>
      </c>
      <c r="K96" s="158">
        <v>42306</v>
      </c>
      <c r="L96" s="42"/>
      <c r="M96" s="158"/>
      <c r="N96" s="321"/>
      <c r="O96" s="158"/>
      <c r="P96" s="321"/>
      <c r="Q96" s="158"/>
      <c r="R96" s="33">
        <f t="shared" si="2"/>
        <v>6695.04</v>
      </c>
      <c r="S96" s="30" t="s">
        <v>71</v>
      </c>
      <c r="T96" s="251" t="s">
        <v>434</v>
      </c>
    </row>
    <row r="97" spans="1:20" x14ac:dyDescent="0.2">
      <c r="A97" s="148">
        <v>91</v>
      </c>
      <c r="B97" s="25" t="s">
        <v>63</v>
      </c>
      <c r="C97" s="171" t="s">
        <v>226</v>
      </c>
      <c r="D97" s="228">
        <v>2063.75</v>
      </c>
      <c r="E97" s="141">
        <v>42241</v>
      </c>
      <c r="F97" s="228">
        <v>1874.98</v>
      </c>
      <c r="G97" s="271">
        <v>42269</v>
      </c>
      <c r="H97" s="45"/>
      <c r="I97" s="158"/>
      <c r="J97" s="42"/>
      <c r="K97" s="158"/>
      <c r="L97" s="42"/>
      <c r="M97" s="158"/>
      <c r="N97" s="327">
        <v>1569.27</v>
      </c>
      <c r="O97" s="158">
        <v>42354</v>
      </c>
      <c r="P97" s="321"/>
      <c r="Q97" s="158"/>
      <c r="R97" s="33">
        <f t="shared" si="2"/>
        <v>5508</v>
      </c>
      <c r="S97" s="30" t="s">
        <v>71</v>
      </c>
      <c r="T97" s="251" t="s">
        <v>435</v>
      </c>
    </row>
    <row r="98" spans="1:20" x14ac:dyDescent="0.2">
      <c r="A98" s="148">
        <v>92</v>
      </c>
      <c r="B98" s="25" t="s">
        <v>69</v>
      </c>
      <c r="C98" s="171" t="s">
        <v>230</v>
      </c>
      <c r="D98" s="228">
        <v>2910.39</v>
      </c>
      <c r="E98" s="141">
        <v>42241</v>
      </c>
      <c r="F98" s="228">
        <v>302.69</v>
      </c>
      <c r="G98" s="271">
        <v>42283</v>
      </c>
      <c r="H98" s="45">
        <v>300</v>
      </c>
      <c r="I98" s="158">
        <v>42276</v>
      </c>
      <c r="J98" s="42"/>
      <c r="K98" s="158"/>
      <c r="L98" s="42"/>
      <c r="M98" s="158"/>
      <c r="N98" s="321"/>
      <c r="O98" s="158"/>
      <c r="P98" s="321"/>
      <c r="Q98" s="158"/>
      <c r="R98" s="33">
        <f t="shared" si="2"/>
        <v>3513.08</v>
      </c>
      <c r="S98" s="30" t="s">
        <v>71</v>
      </c>
      <c r="T98" s="251" t="s">
        <v>437</v>
      </c>
    </row>
    <row r="99" spans="1:20" ht="13.5" thickBot="1" x14ac:dyDescent="0.25">
      <c r="A99" s="148">
        <v>93</v>
      </c>
      <c r="B99" s="165" t="s">
        <v>358</v>
      </c>
      <c r="C99" s="171" t="s">
        <v>227</v>
      </c>
      <c r="D99" s="228">
        <v>2126.44</v>
      </c>
      <c r="E99" s="141">
        <v>42241</v>
      </c>
      <c r="F99" s="228">
        <v>300</v>
      </c>
      <c r="G99" s="271">
        <v>42283</v>
      </c>
      <c r="H99" s="45">
        <v>229.3</v>
      </c>
      <c r="I99" s="158">
        <v>42276</v>
      </c>
      <c r="J99" s="42">
        <v>457.45</v>
      </c>
      <c r="K99" s="158">
        <v>42306</v>
      </c>
      <c r="L99" s="42"/>
      <c r="M99" s="158"/>
      <c r="N99" s="321"/>
      <c r="O99" s="158"/>
      <c r="P99" s="321"/>
      <c r="Q99" s="158"/>
      <c r="R99" s="33">
        <f t="shared" si="2"/>
        <v>3113.19</v>
      </c>
      <c r="S99" s="30" t="s">
        <v>71</v>
      </c>
      <c r="T99" s="251" t="s">
        <v>436</v>
      </c>
    </row>
    <row r="100" spans="1:20" ht="13.5" thickBot="1" x14ac:dyDescent="0.25">
      <c r="A100" s="15"/>
      <c r="G100" s="60"/>
      <c r="I100" s="60"/>
      <c r="K100" s="60"/>
      <c r="M100" s="324"/>
      <c r="N100" s="325"/>
      <c r="O100" s="324"/>
      <c r="P100" s="328"/>
      <c r="Q100" s="328"/>
      <c r="R100" s="323">
        <f>SUM(R7:R99)</f>
        <v>711649.0499999997</v>
      </c>
      <c r="S100" s="35"/>
    </row>
    <row r="101" spans="1:20" ht="13.5" thickBot="1" x14ac:dyDescent="0.25">
      <c r="A101" s="17"/>
      <c r="C101" s="203" t="s">
        <v>53</v>
      </c>
      <c r="D101" s="231">
        <f>SUM(D7:D99)</f>
        <v>202500.61999999997</v>
      </c>
      <c r="E101" s="203"/>
      <c r="F101" s="234">
        <f>SUM(F7:F99)</f>
        <v>220224.72</v>
      </c>
      <c r="G101" s="44"/>
      <c r="H101" s="234">
        <f>SUM(H7:H99)</f>
        <v>20067.989999999994</v>
      </c>
      <c r="I101" s="44"/>
      <c r="J101" s="234">
        <f>SUM(J7:J99)</f>
        <v>239689.84000000003</v>
      </c>
      <c r="K101" s="44"/>
      <c r="L101" s="234">
        <f>SUM(L7:L99)</f>
        <v>2011.25</v>
      </c>
      <c r="M101" s="290"/>
      <c r="N101" s="326">
        <f>SUM(N7:N99)</f>
        <v>2928.7</v>
      </c>
      <c r="O101" s="290"/>
      <c r="P101" s="329">
        <f>SUM(P7:P99)</f>
        <v>24225.93</v>
      </c>
      <c r="Q101" s="290"/>
      <c r="R101" s="316">
        <f>SUM(D101:Q101)</f>
        <v>711649.04999999993</v>
      </c>
      <c r="S101" s="56"/>
    </row>
    <row r="102" spans="1:20" ht="13.5" thickTop="1" x14ac:dyDescent="0.2">
      <c r="F102" s="103"/>
      <c r="G102" s="145"/>
      <c r="H102" s="146"/>
      <c r="I102" s="145"/>
      <c r="J102" s="146"/>
      <c r="K102" s="145"/>
      <c r="L102" s="146"/>
      <c r="M102" s="145"/>
      <c r="N102" s="145"/>
      <c r="O102" s="145"/>
      <c r="P102" s="145"/>
      <c r="Q102" s="145"/>
      <c r="R102" s="65"/>
      <c r="S102" s="56"/>
    </row>
    <row r="103" spans="1:20" x14ac:dyDescent="0.2">
      <c r="A103" s="29"/>
      <c r="C103" s="179"/>
      <c r="D103" s="179"/>
      <c r="E103" s="179"/>
      <c r="F103" s="180"/>
      <c r="G103" s="181"/>
      <c r="H103" s="272"/>
      <c r="I103" s="178"/>
      <c r="J103" s="214"/>
      <c r="K103" s="178"/>
      <c r="L103" s="292"/>
      <c r="M103" s="178"/>
      <c r="N103" s="178"/>
      <c r="O103" s="178"/>
      <c r="P103" s="178"/>
      <c r="Q103" s="178"/>
    </row>
    <row r="104" spans="1:20" x14ac:dyDescent="0.2">
      <c r="C104" s="33">
        <f>SUM(R7:R23,R25:R30,R32:R33,R35:R39,R41:R62,R64:R72,R74:R99)</f>
        <v>670091.21999999962</v>
      </c>
      <c r="D104" s="35" t="s">
        <v>71</v>
      </c>
      <c r="E104" s="15"/>
      <c r="F104" s="213"/>
      <c r="G104" s="182"/>
      <c r="H104" s="202"/>
      <c r="I104" s="174"/>
      <c r="J104" s="202"/>
      <c r="K104" s="174"/>
      <c r="L104" s="202"/>
      <c r="M104" s="291"/>
      <c r="N104" s="314"/>
      <c r="O104" s="314"/>
      <c r="P104" s="314"/>
      <c r="Q104" s="314"/>
    </row>
    <row r="105" spans="1:20" x14ac:dyDescent="0.2">
      <c r="A105" s="17"/>
      <c r="C105" s="33">
        <f>SUM(R24,R31,R34,R40,R63,R73)</f>
        <v>41557.83</v>
      </c>
      <c r="D105" s="66" t="s">
        <v>70</v>
      </c>
      <c r="E105" s="51"/>
      <c r="F105" s="142"/>
      <c r="G105" s="143"/>
      <c r="H105" s="144"/>
      <c r="I105" s="143"/>
      <c r="J105" s="144"/>
      <c r="K105" s="143"/>
      <c r="L105" s="144"/>
      <c r="M105" s="143"/>
      <c r="N105" s="143"/>
      <c r="O105" s="143"/>
      <c r="P105" s="143"/>
      <c r="Q105" s="143"/>
    </row>
    <row r="106" spans="1:20" ht="13.5" thickBot="1" x14ac:dyDescent="0.25">
      <c r="B106" s="175"/>
      <c r="C106" s="44">
        <f>SUM(C104:C105)</f>
        <v>711649.04999999958</v>
      </c>
      <c r="D106" s="235" t="s">
        <v>438</v>
      </c>
      <c r="E106" s="51"/>
      <c r="H106" s="101"/>
      <c r="J106" s="101"/>
      <c r="L106" s="101"/>
    </row>
    <row r="107" spans="1:20" ht="13.5" thickTop="1" x14ac:dyDescent="0.2">
      <c r="C107" s="30"/>
      <c r="D107" s="30"/>
      <c r="H107" s="73"/>
      <c r="J107" s="73"/>
      <c r="L107" s="73"/>
    </row>
    <row r="108" spans="1:20" x14ac:dyDescent="0.2">
      <c r="C108" s="476"/>
      <c r="D108" s="477"/>
      <c r="H108" s="101"/>
      <c r="J108" s="101"/>
      <c r="L108" s="101"/>
      <c r="R108" s="33"/>
    </row>
    <row r="109" spans="1:20" x14ac:dyDescent="0.2">
      <c r="D109" s="15"/>
    </row>
    <row r="111" spans="1:20" x14ac:dyDescent="0.2">
      <c r="C111" s="478"/>
      <c r="D111" s="479"/>
    </row>
  </sheetData>
  <mergeCells count="2">
    <mergeCell ref="C108:D108"/>
    <mergeCell ref="C111:D111"/>
  </mergeCells>
  <printOptions verticalCentered="1" gridLines="1"/>
  <pageMargins left="0.7" right="0.7" top="0.75" bottom="0.75" header="0.3" footer="0.3"/>
  <pageSetup scale="58" fitToHeight="0" orientation="landscape" r:id="rId1"/>
  <headerFooter>
    <oddFooter>&amp;LDonna Cassell&amp;CPage &amp;P&amp;R07/01/2011</oddFooter>
  </headerFooter>
  <rowBreaks count="1" manualBreakCount="1">
    <brk id="101" max="15" man="1"/>
  </rowBreaks>
  <colBreaks count="1" manualBreakCount="1">
    <brk id="19" max="1048575" man="1"/>
  </colBreaks>
  <ignoredErrors>
    <ignoredError sqref="R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F121"/>
  <sheetViews>
    <sheetView tabSelected="1" topLeftCell="A31" zoomScale="85" zoomScaleNormal="85" workbookViewId="0">
      <pane xSplit="3" topLeftCell="U1" activePane="topRight" state="frozen"/>
      <selection pane="topRight" activeCell="A42" sqref="A42:XFD42"/>
    </sheetView>
  </sheetViews>
  <sheetFormatPr defaultRowHeight="12.75" x14ac:dyDescent="0.2"/>
  <cols>
    <col min="1" max="1" width="4.7109375" customWidth="1"/>
    <col min="2" max="2" width="48.28515625" customWidth="1"/>
    <col min="3" max="3" width="13.28515625" style="35" customWidth="1"/>
    <col min="4" max="4" width="11.42578125" style="335" customWidth="1"/>
    <col min="5" max="5" width="9.5703125" style="24" customWidth="1"/>
    <col min="8" max="8" width="10.28515625" style="139" bestFit="1" customWidth="1"/>
    <col min="9" max="9" width="10.28515625" bestFit="1" customWidth="1"/>
    <col min="10" max="10" width="13.28515625" style="71" customWidth="1"/>
    <col min="11" max="11" width="16.28515625" style="71" customWidth="1"/>
    <col min="12" max="12" width="16.28515625" style="366" customWidth="1"/>
    <col min="13" max="13" width="16.28515625" style="71" customWidth="1"/>
    <col min="14" max="14" width="13.28515625" style="24" customWidth="1"/>
    <col min="15" max="15" width="9.5703125" style="24" customWidth="1"/>
    <col min="16" max="16" width="12.28515625" style="24" customWidth="1"/>
    <col min="17" max="17" width="10.140625" style="24" customWidth="1"/>
    <col min="18" max="18" width="13.28515625" style="24" customWidth="1"/>
    <col min="19" max="19" width="9.5703125" style="24" customWidth="1"/>
    <col min="20" max="20" width="13.28515625" style="24" customWidth="1"/>
    <col min="21" max="21" width="11.5703125" style="24" customWidth="1"/>
    <col min="22" max="22" width="13.28515625" style="24" customWidth="1"/>
    <col min="23" max="23" width="9.5703125" style="24" customWidth="1"/>
    <col min="24" max="24" width="13.28515625" style="24" customWidth="1"/>
    <col min="25" max="25" width="9.5703125" style="24" customWidth="1"/>
    <col min="26" max="26" width="11.7109375" style="335" customWidth="1"/>
    <col min="27" max="27" width="9.5703125" style="24" customWidth="1"/>
    <col min="28" max="28" width="18.42578125" style="30" customWidth="1"/>
    <col min="29" max="29" width="10.42578125" style="30" customWidth="1"/>
    <col min="30" max="30" width="7.28515625" style="251" customWidth="1"/>
  </cols>
  <sheetData>
    <row r="1" spans="1:30" x14ac:dyDescent="0.2">
      <c r="B1" s="1" t="s">
        <v>380</v>
      </c>
    </row>
    <row r="2" spans="1:30" ht="19.5" thickBot="1" x14ac:dyDescent="0.35">
      <c r="B2" s="187" t="s">
        <v>1014</v>
      </c>
    </row>
    <row r="3" spans="1:30" ht="22.35" customHeight="1" thickBot="1" x14ac:dyDescent="0.35">
      <c r="B3" s="301" t="s">
        <v>987</v>
      </c>
      <c r="C3" s="129" t="s">
        <v>106</v>
      </c>
      <c r="D3" s="336" t="s">
        <v>1007</v>
      </c>
      <c r="E3" s="245" t="s">
        <v>122</v>
      </c>
      <c r="F3" s="382" t="s">
        <v>1007</v>
      </c>
      <c r="G3" s="382" t="s">
        <v>1009</v>
      </c>
      <c r="H3" s="383" t="s">
        <v>1017</v>
      </c>
      <c r="I3" s="385" t="s">
        <v>122</v>
      </c>
      <c r="J3" s="380" t="s">
        <v>1021</v>
      </c>
      <c r="K3" s="53" t="s">
        <v>122</v>
      </c>
      <c r="L3" s="376" t="s">
        <v>1025</v>
      </c>
      <c r="M3" s="53" t="s">
        <v>122</v>
      </c>
      <c r="N3" s="245" t="s">
        <v>478</v>
      </c>
      <c r="O3" s="245" t="s">
        <v>122</v>
      </c>
      <c r="P3" s="245" t="s">
        <v>479</v>
      </c>
      <c r="Q3" s="245" t="s">
        <v>122</v>
      </c>
      <c r="R3" s="245" t="s">
        <v>480</v>
      </c>
      <c r="S3" s="245" t="s">
        <v>122</v>
      </c>
      <c r="T3" s="245" t="s">
        <v>481</v>
      </c>
      <c r="U3" s="245" t="s">
        <v>122</v>
      </c>
      <c r="V3" s="245" t="s">
        <v>482</v>
      </c>
      <c r="W3" s="245" t="s">
        <v>122</v>
      </c>
      <c r="X3" s="133" t="s">
        <v>1005</v>
      </c>
      <c r="Y3" s="133" t="s">
        <v>122</v>
      </c>
      <c r="Z3" s="336" t="s">
        <v>1053</v>
      </c>
      <c r="AA3" s="245" t="s">
        <v>122</v>
      </c>
      <c r="AB3" s="53" t="s">
        <v>72</v>
      </c>
      <c r="AC3" s="57"/>
    </row>
    <row r="4" spans="1:30" ht="20.25" x14ac:dyDescent="0.3">
      <c r="B4" s="303"/>
      <c r="C4" s="205"/>
      <c r="D4" s="337" t="s">
        <v>1008</v>
      </c>
      <c r="E4" s="246" t="s">
        <v>287</v>
      </c>
      <c r="F4" s="30" t="s">
        <v>1008</v>
      </c>
      <c r="G4" s="30" t="s">
        <v>1010</v>
      </c>
      <c r="H4" s="330" t="s">
        <v>1008</v>
      </c>
      <c r="I4" s="31" t="s">
        <v>287</v>
      </c>
      <c r="J4" s="353" t="s">
        <v>379</v>
      </c>
      <c r="K4" s="239" t="s">
        <v>287</v>
      </c>
      <c r="L4" s="377" t="s">
        <v>1008</v>
      </c>
      <c r="M4" s="365" t="s">
        <v>287</v>
      </c>
      <c r="N4" s="246" t="s">
        <v>379</v>
      </c>
      <c r="O4" s="246" t="s">
        <v>287</v>
      </c>
      <c r="P4" s="246" t="s">
        <v>379</v>
      </c>
      <c r="Q4" s="246" t="s">
        <v>287</v>
      </c>
      <c r="R4" s="246" t="s">
        <v>379</v>
      </c>
      <c r="S4" s="246" t="s">
        <v>287</v>
      </c>
      <c r="T4" s="246" t="s">
        <v>379</v>
      </c>
      <c r="U4" s="246" t="s">
        <v>287</v>
      </c>
      <c r="V4" s="246" t="s">
        <v>379</v>
      </c>
      <c r="W4" s="246" t="s">
        <v>287</v>
      </c>
      <c r="X4" s="134" t="s">
        <v>379</v>
      </c>
      <c r="Y4" s="134" t="s">
        <v>287</v>
      </c>
      <c r="Z4" s="337" t="s">
        <v>1008</v>
      </c>
      <c r="AA4" s="246" t="s">
        <v>287</v>
      </c>
      <c r="AB4" s="95" t="s">
        <v>62</v>
      </c>
      <c r="AC4" s="54" t="s">
        <v>73</v>
      </c>
    </row>
    <row r="5" spans="1:30" ht="13.5" thickBot="1" x14ac:dyDescent="0.25">
      <c r="B5" s="273" t="s">
        <v>1056</v>
      </c>
      <c r="C5" s="138"/>
      <c r="D5" s="338" t="s">
        <v>109</v>
      </c>
      <c r="E5" s="244" t="s">
        <v>123</v>
      </c>
      <c r="F5" s="55" t="s">
        <v>109</v>
      </c>
      <c r="G5" s="55" t="s">
        <v>123</v>
      </c>
      <c r="H5" s="384" t="s">
        <v>109</v>
      </c>
      <c r="I5" s="55" t="s">
        <v>123</v>
      </c>
      <c r="J5" s="381" t="s">
        <v>109</v>
      </c>
      <c r="K5" s="354" t="s">
        <v>123</v>
      </c>
      <c r="L5" s="378" t="s">
        <v>109</v>
      </c>
      <c r="M5" s="354" t="s">
        <v>123</v>
      </c>
      <c r="N5" s="244" t="s">
        <v>109</v>
      </c>
      <c r="O5" s="244" t="s">
        <v>123</v>
      </c>
      <c r="P5" s="244" t="s">
        <v>109</v>
      </c>
      <c r="Q5" s="244" t="s">
        <v>123</v>
      </c>
      <c r="R5" s="244" t="s">
        <v>109</v>
      </c>
      <c r="S5" s="244" t="s">
        <v>123</v>
      </c>
      <c r="T5" s="244" t="s">
        <v>109</v>
      </c>
      <c r="U5" s="244" t="s">
        <v>123</v>
      </c>
      <c r="V5" s="244" t="s">
        <v>109</v>
      </c>
      <c r="W5" s="244" t="s">
        <v>123</v>
      </c>
      <c r="X5" s="124" t="s">
        <v>109</v>
      </c>
      <c r="Y5" s="198" t="s">
        <v>123</v>
      </c>
      <c r="Z5" s="338" t="s">
        <v>109</v>
      </c>
      <c r="AA5" s="244" t="s">
        <v>123</v>
      </c>
      <c r="AB5" s="55"/>
      <c r="AC5" s="55" t="s">
        <v>71</v>
      </c>
    </row>
    <row r="6" spans="1:30" ht="13.5" thickBot="1" x14ac:dyDescent="0.25">
      <c r="A6" s="35"/>
      <c r="B6" s="5" t="s">
        <v>369</v>
      </c>
      <c r="C6" s="50"/>
      <c r="D6" s="339"/>
      <c r="E6" s="52"/>
      <c r="F6" s="57"/>
      <c r="G6" s="386"/>
      <c r="H6" s="391"/>
      <c r="J6" s="239"/>
      <c r="K6" s="359"/>
      <c r="L6" s="367"/>
      <c r="M6" s="359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339"/>
      <c r="AA6" s="52"/>
    </row>
    <row r="7" spans="1:30" x14ac:dyDescent="0.2">
      <c r="A7" s="148">
        <v>1</v>
      </c>
      <c r="B7" s="25" t="s">
        <v>67</v>
      </c>
      <c r="C7" s="171" t="s">
        <v>164</v>
      </c>
      <c r="D7" s="340"/>
      <c r="E7" s="158"/>
      <c r="F7" s="30"/>
      <c r="G7" s="387"/>
      <c r="H7" s="330">
        <v>1948.38</v>
      </c>
      <c r="I7" s="356">
        <v>42689</v>
      </c>
      <c r="J7" s="266">
        <v>3753.71</v>
      </c>
      <c r="K7" s="158">
        <v>42717</v>
      </c>
      <c r="L7" s="367">
        <v>2969.71</v>
      </c>
      <c r="M7" s="158">
        <v>42740</v>
      </c>
      <c r="N7" s="237">
        <v>2861.71</v>
      </c>
      <c r="O7" s="158">
        <v>42768</v>
      </c>
      <c r="P7" s="237">
        <v>2861.71</v>
      </c>
      <c r="Q7" s="158">
        <v>42787</v>
      </c>
      <c r="R7" s="266">
        <v>2861.71</v>
      </c>
      <c r="S7" s="158">
        <v>42822</v>
      </c>
      <c r="T7" s="266">
        <v>2861.71</v>
      </c>
      <c r="U7" s="158">
        <v>42843</v>
      </c>
      <c r="V7" s="266">
        <v>3146.41</v>
      </c>
      <c r="W7" s="158">
        <v>42880</v>
      </c>
      <c r="X7" s="97"/>
      <c r="Y7" s="157"/>
      <c r="Z7" s="398">
        <v>3060.33</v>
      </c>
      <c r="AA7" s="158">
        <v>42934</v>
      </c>
      <c r="AB7" s="330">
        <f>SUM(D7,F7,H7,J7,L7,N7,P7,R7,T7,V7,X7,Z7)</f>
        <v>26325.379999999997</v>
      </c>
      <c r="AC7" s="30" t="s">
        <v>71</v>
      </c>
      <c r="AD7" s="251" t="s">
        <v>911</v>
      </c>
    </row>
    <row r="8" spans="1:30" x14ac:dyDescent="0.2">
      <c r="A8" s="148">
        <v>2</v>
      </c>
      <c r="B8" s="41" t="s">
        <v>343</v>
      </c>
      <c r="C8" s="171" t="s">
        <v>990</v>
      </c>
      <c r="D8" s="340">
        <v>1988.86</v>
      </c>
      <c r="E8" s="158">
        <v>42633</v>
      </c>
      <c r="F8" s="30"/>
      <c r="G8" s="387"/>
      <c r="H8" s="330"/>
      <c r="I8" s="355"/>
      <c r="J8" s="266"/>
      <c r="K8" s="158"/>
      <c r="L8" s="367">
        <v>1662.97</v>
      </c>
      <c r="M8" s="158">
        <v>42740</v>
      </c>
      <c r="N8" s="237">
        <v>1810.99</v>
      </c>
      <c r="O8" s="158">
        <v>42768</v>
      </c>
      <c r="P8" s="237">
        <v>1722.18</v>
      </c>
      <c r="Q8" s="158">
        <v>42789</v>
      </c>
      <c r="R8" s="266">
        <v>2040.91</v>
      </c>
      <c r="S8" s="158">
        <v>42810</v>
      </c>
      <c r="T8" s="266">
        <v>3001.45</v>
      </c>
      <c r="U8" s="158">
        <v>42843</v>
      </c>
      <c r="V8" s="266">
        <v>2213.31</v>
      </c>
      <c r="W8" s="158">
        <v>42871</v>
      </c>
      <c r="X8" s="97"/>
      <c r="Y8" s="157"/>
      <c r="Z8" s="398">
        <v>5124.97</v>
      </c>
      <c r="AA8" s="158">
        <v>42936</v>
      </c>
      <c r="AB8" s="330">
        <f t="shared" ref="AB8:AB71" si="0">SUM(D8,F8,H8,J8,L8,N8,P8,R8,T8,V8,X8,Z8)</f>
        <v>19565.64</v>
      </c>
      <c r="AC8" s="30" t="s">
        <v>71</v>
      </c>
      <c r="AD8" s="263" t="s">
        <v>912</v>
      </c>
    </row>
    <row r="9" spans="1:30" x14ac:dyDescent="0.2">
      <c r="A9" s="148">
        <v>3</v>
      </c>
      <c r="B9" s="25" t="s">
        <v>101</v>
      </c>
      <c r="C9" s="171" t="s">
        <v>165</v>
      </c>
      <c r="D9" s="340"/>
      <c r="E9" s="158"/>
      <c r="F9" s="330">
        <v>1099.99</v>
      </c>
      <c r="G9" s="388">
        <v>42640</v>
      </c>
      <c r="H9" s="330">
        <v>1814.65</v>
      </c>
      <c r="I9" s="356">
        <v>42689</v>
      </c>
      <c r="J9" s="266">
        <v>973.85</v>
      </c>
      <c r="K9" s="158">
        <v>42710</v>
      </c>
      <c r="L9" s="367">
        <v>947.88</v>
      </c>
      <c r="M9" s="158">
        <v>42740</v>
      </c>
      <c r="N9" s="237">
        <v>687.03</v>
      </c>
      <c r="O9" s="158">
        <v>42768</v>
      </c>
      <c r="P9" s="237">
        <v>726.15</v>
      </c>
      <c r="Q9" s="158">
        <v>42787</v>
      </c>
      <c r="R9" s="266">
        <v>752.25</v>
      </c>
      <c r="S9" s="158">
        <v>42822</v>
      </c>
      <c r="T9" s="266"/>
      <c r="U9" s="158"/>
      <c r="V9" s="266">
        <v>3023.57</v>
      </c>
      <c r="W9" s="158">
        <v>42880</v>
      </c>
      <c r="X9" s="97">
        <v>2828.15</v>
      </c>
      <c r="Y9" s="157">
        <v>42908</v>
      </c>
      <c r="Z9" s="398">
        <v>2514.7199999999998</v>
      </c>
      <c r="AA9" s="158">
        <v>42936</v>
      </c>
      <c r="AB9" s="330">
        <f t="shared" si="0"/>
        <v>15368.239999999998</v>
      </c>
      <c r="AC9" s="30" t="s">
        <v>71</v>
      </c>
      <c r="AD9" s="263" t="s">
        <v>984</v>
      </c>
    </row>
    <row r="10" spans="1:30" x14ac:dyDescent="0.2">
      <c r="A10" s="148">
        <v>4</v>
      </c>
      <c r="B10" s="165" t="s">
        <v>284</v>
      </c>
      <c r="C10" s="171" t="s">
        <v>300</v>
      </c>
      <c r="D10" s="340"/>
      <c r="E10" s="158"/>
      <c r="F10" s="330">
        <v>1287.54</v>
      </c>
      <c r="G10" s="388">
        <v>42640</v>
      </c>
      <c r="H10" s="330"/>
      <c r="I10" s="356"/>
      <c r="J10" s="266">
        <v>1058.32</v>
      </c>
      <c r="K10" s="158">
        <v>42710</v>
      </c>
      <c r="L10" s="367">
        <v>1862.73</v>
      </c>
      <c r="M10" s="158">
        <v>42740</v>
      </c>
      <c r="N10" s="237">
        <v>1374.06</v>
      </c>
      <c r="O10" s="158">
        <v>42752</v>
      </c>
      <c r="P10" s="237">
        <v>1052.3</v>
      </c>
      <c r="Q10" s="158">
        <v>42787</v>
      </c>
      <c r="R10" s="266">
        <v>1092.03</v>
      </c>
      <c r="S10" s="158">
        <v>42810</v>
      </c>
      <c r="T10" s="266">
        <v>1154.78</v>
      </c>
      <c r="U10" s="158">
        <v>42843</v>
      </c>
      <c r="V10" s="266">
        <v>1003.24</v>
      </c>
      <c r="W10" s="158">
        <v>42871</v>
      </c>
      <c r="X10" s="97">
        <v>1925.24</v>
      </c>
      <c r="Y10" s="157">
        <v>42906</v>
      </c>
      <c r="Z10" s="398">
        <v>5092.54</v>
      </c>
      <c r="AA10" s="158">
        <v>42936</v>
      </c>
      <c r="AB10" s="330">
        <f t="shared" si="0"/>
        <v>16902.78</v>
      </c>
      <c r="AC10" s="192" t="s">
        <v>71</v>
      </c>
      <c r="AD10" s="251" t="s">
        <v>913</v>
      </c>
    </row>
    <row r="11" spans="1:30" x14ac:dyDescent="0.2">
      <c r="A11" s="148">
        <v>5</v>
      </c>
      <c r="B11" s="25" t="s">
        <v>145</v>
      </c>
      <c r="C11" s="171" t="s">
        <v>166</v>
      </c>
      <c r="D11" s="340"/>
      <c r="E11" s="158"/>
      <c r="F11" s="30">
        <v>403.68</v>
      </c>
      <c r="G11" s="388">
        <v>42640</v>
      </c>
      <c r="H11" s="330">
        <v>128.01</v>
      </c>
      <c r="I11" s="356">
        <v>42689</v>
      </c>
      <c r="J11" s="266">
        <v>2366.29</v>
      </c>
      <c r="K11" s="158">
        <v>42717</v>
      </c>
      <c r="L11" s="367">
        <v>1239.45</v>
      </c>
      <c r="M11" s="158">
        <v>42740</v>
      </c>
      <c r="N11" s="237">
        <v>2625.35</v>
      </c>
      <c r="O11" s="158">
        <v>42768</v>
      </c>
      <c r="P11" s="237">
        <v>1758.35</v>
      </c>
      <c r="Q11" s="158">
        <v>42789</v>
      </c>
      <c r="R11" s="266">
        <v>1879.08</v>
      </c>
      <c r="S11" s="158">
        <v>42810</v>
      </c>
      <c r="T11" s="266">
        <v>2697.65</v>
      </c>
      <c r="U11" s="158">
        <v>42852</v>
      </c>
      <c r="V11" s="266">
        <v>1488.85</v>
      </c>
      <c r="W11" s="158">
        <v>42871</v>
      </c>
      <c r="X11" s="97">
        <v>753.44</v>
      </c>
      <c r="Y11" s="157">
        <v>42908</v>
      </c>
      <c r="Z11" s="398">
        <v>2705.12</v>
      </c>
      <c r="AA11" s="158">
        <v>42936</v>
      </c>
      <c r="AB11" s="330">
        <f t="shared" si="0"/>
        <v>18045.27</v>
      </c>
      <c r="AC11" s="30" t="s">
        <v>71</v>
      </c>
      <c r="AD11" s="263" t="s">
        <v>914</v>
      </c>
    </row>
    <row r="12" spans="1:30" x14ac:dyDescent="0.2">
      <c r="A12" s="148">
        <v>6</v>
      </c>
      <c r="B12" s="165" t="s">
        <v>333</v>
      </c>
      <c r="C12" s="171" t="s">
        <v>280</v>
      </c>
      <c r="D12" s="340"/>
      <c r="E12" s="158"/>
      <c r="F12" s="30"/>
      <c r="G12" s="387"/>
      <c r="H12" s="330">
        <v>9205.52</v>
      </c>
      <c r="I12" s="356">
        <v>42689</v>
      </c>
      <c r="J12" s="266">
        <v>1605.38</v>
      </c>
      <c r="K12" s="158">
        <v>42710</v>
      </c>
      <c r="L12" s="367">
        <v>1490.61</v>
      </c>
      <c r="M12" s="158">
        <v>42752</v>
      </c>
      <c r="N12" s="237">
        <v>1579.95</v>
      </c>
      <c r="O12" s="158">
        <v>42768</v>
      </c>
      <c r="P12" s="237">
        <v>919</v>
      </c>
      <c r="Q12" s="158">
        <v>42789</v>
      </c>
      <c r="R12" s="266"/>
      <c r="S12" s="158"/>
      <c r="T12" s="266"/>
      <c r="U12" s="158"/>
      <c r="V12" s="266">
        <v>400</v>
      </c>
      <c r="W12" s="158">
        <v>42871</v>
      </c>
      <c r="X12" s="97"/>
      <c r="Y12" s="157"/>
      <c r="Z12" s="398"/>
      <c r="AA12" s="158"/>
      <c r="AB12" s="330">
        <f t="shared" si="0"/>
        <v>15200.460000000003</v>
      </c>
      <c r="AC12" s="30" t="s">
        <v>71</v>
      </c>
      <c r="AD12" s="263" t="s">
        <v>915</v>
      </c>
    </row>
    <row r="13" spans="1:30" x14ac:dyDescent="0.2">
      <c r="A13" s="148">
        <v>7</v>
      </c>
      <c r="B13" s="25" t="s">
        <v>89</v>
      </c>
      <c r="C13" s="171" t="s">
        <v>168</v>
      </c>
      <c r="D13" s="340">
        <v>2063.3000000000002</v>
      </c>
      <c r="E13" s="158">
        <v>42633</v>
      </c>
      <c r="F13" s="30"/>
      <c r="G13" s="387"/>
      <c r="H13" s="330"/>
      <c r="I13" s="355"/>
      <c r="J13" s="266">
        <v>2981.01</v>
      </c>
      <c r="K13" s="158">
        <v>42710</v>
      </c>
      <c r="L13" s="367">
        <v>2542.6999999999998</v>
      </c>
      <c r="M13" s="158">
        <v>42740</v>
      </c>
      <c r="N13" s="237">
        <v>2542.7399999999998</v>
      </c>
      <c r="O13" s="158">
        <v>42768</v>
      </c>
      <c r="P13" s="237">
        <v>2542.6999999999998</v>
      </c>
      <c r="Q13" s="158">
        <v>42787</v>
      </c>
      <c r="R13" s="266">
        <v>2542.6999999999998</v>
      </c>
      <c r="S13" s="158">
        <v>42810</v>
      </c>
      <c r="T13" s="266">
        <v>2599.58</v>
      </c>
      <c r="U13" s="158">
        <v>42852</v>
      </c>
      <c r="V13" s="266">
        <v>2860.88</v>
      </c>
      <c r="W13" s="158">
        <v>42880</v>
      </c>
      <c r="X13" s="97"/>
      <c r="Y13" s="157"/>
      <c r="Z13" s="398">
        <v>5398.92</v>
      </c>
      <c r="AA13" s="158">
        <v>42934</v>
      </c>
      <c r="AB13" s="330">
        <f t="shared" si="0"/>
        <v>26074.530000000006</v>
      </c>
      <c r="AC13" s="30" t="s">
        <v>71</v>
      </c>
      <c r="AD13" s="251" t="s">
        <v>916</v>
      </c>
    </row>
    <row r="14" spans="1:30" x14ac:dyDescent="0.2">
      <c r="A14" s="148">
        <v>8</v>
      </c>
      <c r="B14" s="25" t="s">
        <v>317</v>
      </c>
      <c r="C14" s="300" t="s">
        <v>318</v>
      </c>
      <c r="D14" s="340"/>
      <c r="E14" s="158"/>
      <c r="F14" s="30"/>
      <c r="G14" s="387"/>
      <c r="H14" s="330">
        <v>6825.72</v>
      </c>
      <c r="I14" s="356">
        <v>42689</v>
      </c>
      <c r="J14" s="266">
        <v>335.36</v>
      </c>
      <c r="K14" s="158">
        <v>42710</v>
      </c>
      <c r="L14" s="367">
        <v>1669.8</v>
      </c>
      <c r="M14" s="158">
        <v>42740</v>
      </c>
      <c r="N14" s="237">
        <v>4586.3999999999996</v>
      </c>
      <c r="O14" s="158">
        <v>42768</v>
      </c>
      <c r="P14" s="237">
        <v>13505.84</v>
      </c>
      <c r="Q14" s="158">
        <v>42789</v>
      </c>
      <c r="R14" s="266">
        <v>2231.4899999999998</v>
      </c>
      <c r="S14" s="158">
        <v>42822</v>
      </c>
      <c r="T14" s="266"/>
      <c r="U14" s="158"/>
      <c r="V14" s="266">
        <v>5362.49</v>
      </c>
      <c r="W14" s="158">
        <v>42871</v>
      </c>
      <c r="X14" s="97"/>
      <c r="Y14" s="157"/>
      <c r="Z14" s="398">
        <v>700</v>
      </c>
      <c r="AA14" s="158">
        <v>42934</v>
      </c>
      <c r="AB14" s="330">
        <f t="shared" si="0"/>
        <v>35217.1</v>
      </c>
      <c r="AD14" s="263" t="s">
        <v>931</v>
      </c>
    </row>
    <row r="15" spans="1:30" x14ac:dyDescent="0.2">
      <c r="A15" s="148">
        <v>9</v>
      </c>
      <c r="B15" s="25" t="s">
        <v>48</v>
      </c>
      <c r="C15" s="171" t="s">
        <v>169</v>
      </c>
      <c r="D15" s="340"/>
      <c r="E15" s="158"/>
      <c r="F15" s="30"/>
      <c r="G15" s="387"/>
      <c r="H15" s="330"/>
      <c r="I15" s="355"/>
      <c r="J15" s="266">
        <v>1558.96</v>
      </c>
      <c r="K15" s="158">
        <v>42710</v>
      </c>
      <c r="L15" s="367">
        <v>2396.39</v>
      </c>
      <c r="M15" s="158">
        <v>42740</v>
      </c>
      <c r="N15" s="237">
        <v>3280.49</v>
      </c>
      <c r="O15" s="158">
        <v>42768</v>
      </c>
      <c r="P15" s="237">
        <v>2124.31</v>
      </c>
      <c r="Q15" s="158">
        <v>42789</v>
      </c>
      <c r="R15" s="266">
        <v>2773.12</v>
      </c>
      <c r="S15" s="158">
        <v>42822</v>
      </c>
      <c r="T15" s="266">
        <v>1751.96</v>
      </c>
      <c r="U15" s="158">
        <v>42843</v>
      </c>
      <c r="V15" s="266">
        <v>3562.38</v>
      </c>
      <c r="W15" s="158">
        <v>42880</v>
      </c>
      <c r="X15" s="97">
        <v>2427.2800000000002</v>
      </c>
      <c r="Y15" s="157">
        <v>42906</v>
      </c>
      <c r="Z15" s="398">
        <v>3831.96</v>
      </c>
      <c r="AA15" s="158">
        <v>42936</v>
      </c>
      <c r="AB15" s="330">
        <f t="shared" si="0"/>
        <v>23706.85</v>
      </c>
      <c r="AC15" s="30" t="s">
        <v>71</v>
      </c>
      <c r="AD15" s="263" t="s">
        <v>982</v>
      </c>
    </row>
    <row r="16" spans="1:30" s="25" customFormat="1" x14ac:dyDescent="0.2">
      <c r="A16" s="148">
        <v>10</v>
      </c>
      <c r="B16" s="165" t="s">
        <v>1055</v>
      </c>
      <c r="C16" s="171" t="s">
        <v>997</v>
      </c>
      <c r="D16" s="340"/>
      <c r="E16" s="158"/>
      <c r="F16" s="31"/>
      <c r="G16" s="389"/>
      <c r="H16" s="229">
        <v>1538.05</v>
      </c>
      <c r="I16" s="356">
        <v>42689</v>
      </c>
      <c r="J16" s="266"/>
      <c r="K16" s="158"/>
      <c r="L16" s="367">
        <v>2499.12</v>
      </c>
      <c r="M16" s="158">
        <v>42724</v>
      </c>
      <c r="N16" s="237">
        <v>298.14999999999998</v>
      </c>
      <c r="O16" s="158">
        <v>42752</v>
      </c>
      <c r="P16" s="237"/>
      <c r="Q16" s="158"/>
      <c r="R16" s="266">
        <v>2022.41</v>
      </c>
      <c r="S16" s="158">
        <v>42810</v>
      </c>
      <c r="T16" s="266"/>
      <c r="U16" s="158"/>
      <c r="V16" s="266">
        <v>3990.49</v>
      </c>
      <c r="W16" s="158">
        <v>42871</v>
      </c>
      <c r="X16" s="237">
        <v>1202.3399999999999</v>
      </c>
      <c r="Y16" s="157">
        <v>42906</v>
      </c>
      <c r="Z16" s="398">
        <v>387.84</v>
      </c>
      <c r="AA16" s="158">
        <v>42934</v>
      </c>
      <c r="AB16" s="330">
        <f t="shared" si="0"/>
        <v>11938.4</v>
      </c>
      <c r="AC16" s="310" t="s">
        <v>70</v>
      </c>
      <c r="AD16" s="264">
        <v>536900</v>
      </c>
    </row>
    <row r="17" spans="1:30" x14ac:dyDescent="0.2">
      <c r="A17" s="148">
        <v>11</v>
      </c>
      <c r="B17" s="25" t="s">
        <v>0</v>
      </c>
      <c r="C17" s="171" t="s">
        <v>170</v>
      </c>
      <c r="D17" s="340">
        <v>1778</v>
      </c>
      <c r="E17" s="158">
        <v>42633</v>
      </c>
      <c r="F17" s="30"/>
      <c r="G17" s="387"/>
      <c r="H17" s="330"/>
      <c r="I17" s="355"/>
      <c r="J17" s="266">
        <v>1977.6</v>
      </c>
      <c r="K17" s="158">
        <v>42717</v>
      </c>
      <c r="L17" s="367">
        <v>1977.6</v>
      </c>
      <c r="M17" s="158">
        <v>42740</v>
      </c>
      <c r="N17" s="237">
        <v>2966.4</v>
      </c>
      <c r="O17" s="158">
        <v>42768</v>
      </c>
      <c r="P17" s="237">
        <v>1977.6</v>
      </c>
      <c r="Q17" s="158">
        <v>42787</v>
      </c>
      <c r="R17" s="266">
        <v>1977.6</v>
      </c>
      <c r="S17" s="158">
        <v>42810</v>
      </c>
      <c r="T17" s="266">
        <v>1977.6</v>
      </c>
      <c r="U17" s="158">
        <v>42843</v>
      </c>
      <c r="V17" s="266">
        <v>1977.6</v>
      </c>
      <c r="W17" s="158">
        <v>42871</v>
      </c>
      <c r="X17" s="97">
        <v>1977.6</v>
      </c>
      <c r="Y17" s="157">
        <v>42906</v>
      </c>
      <c r="Z17" s="398">
        <v>2966.4</v>
      </c>
      <c r="AA17" s="158">
        <v>42934</v>
      </c>
      <c r="AB17" s="330">
        <f t="shared" si="0"/>
        <v>21554</v>
      </c>
      <c r="AD17" s="264" t="s">
        <v>917</v>
      </c>
    </row>
    <row r="18" spans="1:30" s="25" customFormat="1" x14ac:dyDescent="0.2">
      <c r="A18" s="148">
        <v>12</v>
      </c>
      <c r="B18" s="215" t="s">
        <v>989</v>
      </c>
      <c r="C18" s="300" t="s">
        <v>988</v>
      </c>
      <c r="D18" s="340">
        <v>2226.9699999999998</v>
      </c>
      <c r="E18" s="158">
        <v>42633</v>
      </c>
      <c r="F18" s="229">
        <v>2153.84</v>
      </c>
      <c r="G18" s="390">
        <v>42640</v>
      </c>
      <c r="H18" s="229">
        <v>2987.28</v>
      </c>
      <c r="I18" s="356">
        <v>42689</v>
      </c>
      <c r="J18" s="266">
        <v>2019.2</v>
      </c>
      <c r="K18" s="158">
        <v>42710</v>
      </c>
      <c r="L18" s="367">
        <v>667.99</v>
      </c>
      <c r="M18" s="158">
        <v>42724</v>
      </c>
      <c r="N18" s="237">
        <v>1722.06</v>
      </c>
      <c r="O18" s="158">
        <v>42768</v>
      </c>
      <c r="P18" s="237">
        <v>2561.31</v>
      </c>
      <c r="Q18" s="158">
        <v>42789</v>
      </c>
      <c r="R18" s="266">
        <v>2579.54</v>
      </c>
      <c r="S18" s="158">
        <v>42822</v>
      </c>
      <c r="T18" s="266">
        <v>2600.42</v>
      </c>
      <c r="U18" s="158">
        <v>42852</v>
      </c>
      <c r="V18" s="266">
        <v>2678.26</v>
      </c>
      <c r="W18" s="158">
        <v>42880</v>
      </c>
      <c r="X18" s="237">
        <v>2505.86</v>
      </c>
      <c r="Y18" s="157">
        <v>42906</v>
      </c>
      <c r="Z18" s="398">
        <v>5583.6</v>
      </c>
      <c r="AA18" s="158">
        <v>42934</v>
      </c>
      <c r="AB18" s="330">
        <f t="shared" si="0"/>
        <v>30286.33</v>
      </c>
      <c r="AC18" s="31" t="s">
        <v>71</v>
      </c>
      <c r="AD18" s="263" t="s">
        <v>981</v>
      </c>
    </row>
    <row r="19" spans="1:30" x14ac:dyDescent="0.2">
      <c r="A19" s="148">
        <v>13</v>
      </c>
      <c r="B19" s="25" t="s">
        <v>1</v>
      </c>
      <c r="C19" s="171" t="s">
        <v>1004</v>
      </c>
      <c r="D19" s="340"/>
      <c r="E19" s="158"/>
      <c r="F19" s="330">
        <v>1904.7</v>
      </c>
      <c r="G19" s="388">
        <v>42640</v>
      </c>
      <c r="H19" s="330">
        <v>1904.7</v>
      </c>
      <c r="I19" s="356">
        <v>42689</v>
      </c>
      <c r="J19" s="266"/>
      <c r="K19" s="158"/>
      <c r="L19" s="367"/>
      <c r="M19" s="158"/>
      <c r="N19" s="237">
        <v>8271.61</v>
      </c>
      <c r="O19" s="158">
        <v>42752</v>
      </c>
      <c r="P19" s="237">
        <v>2358.6</v>
      </c>
      <c r="Q19" s="158">
        <v>42789</v>
      </c>
      <c r="R19" s="266">
        <v>2117.98</v>
      </c>
      <c r="S19" s="158">
        <v>42822</v>
      </c>
      <c r="T19" s="266">
        <v>3742.84</v>
      </c>
      <c r="U19" s="158">
        <v>42852</v>
      </c>
      <c r="V19" s="266">
        <v>3566.5</v>
      </c>
      <c r="W19" s="158">
        <v>42880</v>
      </c>
      <c r="X19" s="97">
        <v>1596.49</v>
      </c>
      <c r="Y19" s="157">
        <v>42906</v>
      </c>
      <c r="Z19" s="398">
        <v>1596.49</v>
      </c>
      <c r="AA19" s="158">
        <v>42934</v>
      </c>
      <c r="AB19" s="330">
        <f t="shared" si="0"/>
        <v>27059.910000000003</v>
      </c>
      <c r="AC19" s="235" t="s">
        <v>71</v>
      </c>
      <c r="AD19" s="264" t="s">
        <v>918</v>
      </c>
    </row>
    <row r="20" spans="1:30" s="25" customFormat="1" x14ac:dyDescent="0.2">
      <c r="A20" s="148">
        <v>14</v>
      </c>
      <c r="B20" s="215" t="s">
        <v>362</v>
      </c>
      <c r="C20" s="171" t="s">
        <v>363</v>
      </c>
      <c r="D20" s="340">
        <v>3080.13</v>
      </c>
      <c r="E20" s="158">
        <v>42633</v>
      </c>
      <c r="F20" s="31"/>
      <c r="G20" s="389"/>
      <c r="H20" s="229">
        <v>3079.61</v>
      </c>
      <c r="I20" s="356">
        <v>42689</v>
      </c>
      <c r="J20" s="266">
        <v>2833.33</v>
      </c>
      <c r="K20" s="158">
        <v>42710</v>
      </c>
      <c r="L20" s="367">
        <v>2833.33</v>
      </c>
      <c r="M20" s="158">
        <v>42740</v>
      </c>
      <c r="N20" s="237">
        <v>2833.33</v>
      </c>
      <c r="O20" s="158">
        <v>42768</v>
      </c>
      <c r="P20" s="237">
        <v>2833.33</v>
      </c>
      <c r="Q20" s="158">
        <v>42789</v>
      </c>
      <c r="R20" s="266">
        <v>2833.33</v>
      </c>
      <c r="S20" s="158">
        <v>42822</v>
      </c>
      <c r="T20" s="266">
        <v>2833.34</v>
      </c>
      <c r="U20" s="158">
        <v>42843</v>
      </c>
      <c r="V20" s="266">
        <v>2833.34</v>
      </c>
      <c r="W20" s="158">
        <v>42880</v>
      </c>
      <c r="X20" s="237">
        <v>2833.34</v>
      </c>
      <c r="Y20" s="158">
        <v>42908</v>
      </c>
      <c r="Z20" s="398">
        <v>2833.34</v>
      </c>
      <c r="AA20" s="158">
        <v>42934</v>
      </c>
      <c r="AB20" s="330">
        <f t="shared" si="0"/>
        <v>31659.75</v>
      </c>
      <c r="AC20" s="31" t="s">
        <v>71</v>
      </c>
      <c r="AD20" s="251" t="s">
        <v>919</v>
      </c>
    </row>
    <row r="21" spans="1:30" x14ac:dyDescent="0.2">
      <c r="A21" s="148">
        <v>15</v>
      </c>
      <c r="B21" s="25" t="s">
        <v>61</v>
      </c>
      <c r="C21" s="171" t="s">
        <v>171</v>
      </c>
      <c r="D21" s="340"/>
      <c r="E21" s="158"/>
      <c r="F21" s="330">
        <v>1705.71</v>
      </c>
      <c r="G21" s="388">
        <v>42640</v>
      </c>
      <c r="H21" s="330"/>
      <c r="I21" s="356"/>
      <c r="J21" s="266">
        <v>1763.11</v>
      </c>
      <c r="K21" s="158">
        <v>42710</v>
      </c>
      <c r="L21" s="367">
        <v>2380.13</v>
      </c>
      <c r="M21" s="158">
        <v>42740</v>
      </c>
      <c r="N21" s="237">
        <v>1873.92</v>
      </c>
      <c r="O21" s="158">
        <v>42752</v>
      </c>
      <c r="P21" s="237">
        <v>1058.67</v>
      </c>
      <c r="Q21" s="158">
        <v>42789</v>
      </c>
      <c r="R21" s="266">
        <v>1427.93</v>
      </c>
      <c r="S21" s="158">
        <v>42810</v>
      </c>
      <c r="T21" s="266">
        <v>710.11</v>
      </c>
      <c r="U21" s="158">
        <v>42843</v>
      </c>
      <c r="V21" s="266">
        <v>685.93</v>
      </c>
      <c r="W21" s="158">
        <v>42871</v>
      </c>
      <c r="X21" s="97">
        <v>1727.47</v>
      </c>
      <c r="Y21" s="157">
        <v>42906</v>
      </c>
      <c r="Z21" s="398">
        <v>1744.79</v>
      </c>
      <c r="AA21" s="158">
        <v>42934</v>
      </c>
      <c r="AB21" s="330">
        <f t="shared" si="0"/>
        <v>15077.77</v>
      </c>
      <c r="AC21" s="30" t="s">
        <v>71</v>
      </c>
      <c r="AD21" s="264" t="s">
        <v>920</v>
      </c>
    </row>
    <row r="22" spans="1:30" x14ac:dyDescent="0.2">
      <c r="A22" s="148">
        <v>16</v>
      </c>
      <c r="B22" s="25" t="s">
        <v>64</v>
      </c>
      <c r="C22" s="171" t="s">
        <v>172</v>
      </c>
      <c r="D22" s="340"/>
      <c r="E22" s="158"/>
      <c r="F22" s="30"/>
      <c r="G22" s="387"/>
      <c r="H22" s="330">
        <v>1744</v>
      </c>
      <c r="I22" s="356">
        <v>42689</v>
      </c>
      <c r="J22" s="266">
        <v>1968</v>
      </c>
      <c r="K22" s="158">
        <v>42710</v>
      </c>
      <c r="L22" s="367">
        <v>1868</v>
      </c>
      <c r="M22" s="158">
        <v>42740</v>
      </c>
      <c r="N22" s="237">
        <v>1918</v>
      </c>
      <c r="O22" s="158">
        <v>42752</v>
      </c>
      <c r="P22" s="237">
        <v>1918</v>
      </c>
      <c r="Q22" s="158">
        <v>42787</v>
      </c>
      <c r="R22" s="266">
        <v>1918</v>
      </c>
      <c r="S22" s="158">
        <v>42810</v>
      </c>
      <c r="T22" s="266">
        <v>2877</v>
      </c>
      <c r="U22" s="158">
        <v>42843</v>
      </c>
      <c r="V22" s="266">
        <v>1918</v>
      </c>
      <c r="W22" s="158">
        <v>42871</v>
      </c>
      <c r="X22" s="97">
        <v>1918</v>
      </c>
      <c r="Y22" s="157">
        <v>42906</v>
      </c>
      <c r="Z22" s="398">
        <v>1918</v>
      </c>
      <c r="AA22" s="158">
        <v>42934</v>
      </c>
      <c r="AB22" s="330">
        <f t="shared" si="0"/>
        <v>19965</v>
      </c>
      <c r="AC22" s="30" t="s">
        <v>71</v>
      </c>
      <c r="AD22" s="251" t="s">
        <v>921</v>
      </c>
    </row>
    <row r="23" spans="1:30" x14ac:dyDescent="0.2">
      <c r="A23" s="148">
        <v>17</v>
      </c>
      <c r="B23" s="215" t="s">
        <v>1030</v>
      </c>
      <c r="C23" s="171" t="s">
        <v>237</v>
      </c>
      <c r="D23" s="340"/>
      <c r="E23" s="158"/>
      <c r="F23" s="30"/>
      <c r="G23" s="387"/>
      <c r="H23" s="330"/>
      <c r="I23" s="356"/>
      <c r="J23" s="266"/>
      <c r="K23" s="158"/>
      <c r="L23" s="367">
        <v>2275.7399999999998</v>
      </c>
      <c r="M23" s="158">
        <v>42724</v>
      </c>
      <c r="N23" s="237"/>
      <c r="O23" s="158"/>
      <c r="P23" s="237"/>
      <c r="Q23" s="158"/>
      <c r="R23" s="266"/>
      <c r="S23" s="158"/>
      <c r="T23" s="266"/>
      <c r="U23" s="158"/>
      <c r="V23" s="266"/>
      <c r="W23" s="158"/>
      <c r="X23" s="97"/>
      <c r="Y23" s="157"/>
      <c r="Z23" s="398"/>
      <c r="AA23" s="158"/>
      <c r="AB23" s="330">
        <f t="shared" si="0"/>
        <v>2275.7399999999998</v>
      </c>
    </row>
    <row r="24" spans="1:30" x14ac:dyDescent="0.2">
      <c r="A24" s="148">
        <v>18</v>
      </c>
      <c r="B24" s="25" t="s">
        <v>36</v>
      </c>
      <c r="C24" s="171" t="s">
        <v>174</v>
      </c>
      <c r="D24" s="340"/>
      <c r="E24" s="158"/>
      <c r="F24" s="330">
        <v>1474.04</v>
      </c>
      <c r="G24" s="388">
        <v>42640</v>
      </c>
      <c r="H24" s="330">
        <v>1554.7</v>
      </c>
      <c r="I24" s="356">
        <v>42689</v>
      </c>
      <c r="J24" s="266">
        <v>2359.13</v>
      </c>
      <c r="K24" s="158">
        <v>42710</v>
      </c>
      <c r="L24" s="367">
        <v>2524.59</v>
      </c>
      <c r="M24" s="158">
        <v>42724</v>
      </c>
      <c r="N24" s="237">
        <v>2640.69</v>
      </c>
      <c r="O24" s="158">
        <v>42752</v>
      </c>
      <c r="P24" s="237">
        <v>2861.33</v>
      </c>
      <c r="Q24" s="158">
        <v>42787</v>
      </c>
      <c r="R24" s="266">
        <v>2471.2600000000002</v>
      </c>
      <c r="S24" s="158">
        <v>42810</v>
      </c>
      <c r="T24" s="266">
        <v>2380.31</v>
      </c>
      <c r="U24" s="158">
        <v>42843</v>
      </c>
      <c r="V24" s="266">
        <v>2536.96</v>
      </c>
      <c r="W24" s="158">
        <v>42871</v>
      </c>
      <c r="X24" s="97">
        <v>2029.97</v>
      </c>
      <c r="Y24" s="157">
        <v>42906</v>
      </c>
      <c r="Z24" s="398">
        <v>2521.21</v>
      </c>
      <c r="AA24" s="158">
        <v>42936</v>
      </c>
      <c r="AB24" s="330">
        <f t="shared" si="0"/>
        <v>25354.19</v>
      </c>
      <c r="AC24" s="30" t="s">
        <v>71</v>
      </c>
      <c r="AD24" s="263" t="s">
        <v>922</v>
      </c>
    </row>
    <row r="25" spans="1:30" s="25" customFormat="1" x14ac:dyDescent="0.2">
      <c r="A25" s="148">
        <v>19</v>
      </c>
      <c r="B25" s="165" t="s">
        <v>992</v>
      </c>
      <c r="C25" s="171" t="s">
        <v>175</v>
      </c>
      <c r="D25" s="340">
        <v>1740.76</v>
      </c>
      <c r="E25" s="158">
        <v>42633</v>
      </c>
      <c r="F25" s="31"/>
      <c r="G25" s="389"/>
      <c r="H25" s="229"/>
      <c r="I25" s="357"/>
      <c r="J25" s="266">
        <v>1175.3900000000001</v>
      </c>
      <c r="K25" s="158">
        <v>42717</v>
      </c>
      <c r="L25" s="367">
        <v>1860.33</v>
      </c>
      <c r="M25" s="158">
        <v>42740</v>
      </c>
      <c r="N25" s="237">
        <v>2110.04</v>
      </c>
      <c r="O25" s="158">
        <v>42752</v>
      </c>
      <c r="P25" s="237">
        <v>2695.66</v>
      </c>
      <c r="Q25" s="158">
        <v>42787</v>
      </c>
      <c r="R25" s="266">
        <v>1711.62</v>
      </c>
      <c r="S25" s="158">
        <v>42810</v>
      </c>
      <c r="T25" s="266">
        <v>1574.75</v>
      </c>
      <c r="U25" s="158">
        <v>42852</v>
      </c>
      <c r="V25" s="266">
        <v>1889.1</v>
      </c>
      <c r="W25" s="158">
        <v>42871</v>
      </c>
      <c r="X25" s="97">
        <v>1858.74</v>
      </c>
      <c r="Y25" s="157">
        <v>42906</v>
      </c>
      <c r="Z25" s="398">
        <v>2246.58</v>
      </c>
      <c r="AA25" s="158">
        <v>42934</v>
      </c>
      <c r="AB25" s="330">
        <f t="shared" si="0"/>
        <v>18862.97</v>
      </c>
      <c r="AC25" s="98" t="s">
        <v>70</v>
      </c>
      <c r="AD25" s="263">
        <v>536900</v>
      </c>
    </row>
    <row r="26" spans="1:30" x14ac:dyDescent="0.2">
      <c r="A26" s="148">
        <v>20</v>
      </c>
      <c r="B26" s="165" t="s">
        <v>991</v>
      </c>
      <c r="C26" s="171" t="s">
        <v>176</v>
      </c>
      <c r="D26" s="340"/>
      <c r="E26" s="158"/>
      <c r="F26" s="30"/>
      <c r="G26" s="387"/>
      <c r="H26" s="330">
        <v>2875.79</v>
      </c>
      <c r="I26" s="356">
        <v>42689</v>
      </c>
      <c r="J26" s="266">
        <v>1679.91</v>
      </c>
      <c r="K26" s="158">
        <v>42710</v>
      </c>
      <c r="L26" s="367">
        <v>1459.08</v>
      </c>
      <c r="M26" s="158">
        <v>42724</v>
      </c>
      <c r="N26" s="237">
        <v>1775.01</v>
      </c>
      <c r="O26" s="158">
        <v>42752</v>
      </c>
      <c r="P26" s="237">
        <v>1624.34</v>
      </c>
      <c r="Q26" s="158">
        <v>42787</v>
      </c>
      <c r="R26" s="266">
        <v>2081.79</v>
      </c>
      <c r="S26" s="158">
        <v>42810</v>
      </c>
      <c r="T26" s="266">
        <v>1701.57</v>
      </c>
      <c r="U26" s="158">
        <v>42843</v>
      </c>
      <c r="V26" s="266">
        <v>1907.83</v>
      </c>
      <c r="W26" s="158">
        <v>42871</v>
      </c>
      <c r="X26" s="97"/>
      <c r="Y26" s="157"/>
      <c r="Z26" s="398">
        <v>3377.23</v>
      </c>
      <c r="AA26" s="158">
        <v>42934</v>
      </c>
      <c r="AB26" s="330">
        <f t="shared" si="0"/>
        <v>18482.55</v>
      </c>
      <c r="AC26" s="30" t="s">
        <v>71</v>
      </c>
      <c r="AD26" s="252"/>
    </row>
    <row r="27" spans="1:30" s="25" customFormat="1" x14ac:dyDescent="0.2">
      <c r="A27" s="148">
        <v>21</v>
      </c>
      <c r="B27" s="25" t="s">
        <v>90</v>
      </c>
      <c r="C27" s="171" t="s">
        <v>177</v>
      </c>
      <c r="D27" s="340"/>
      <c r="E27" s="158"/>
      <c r="F27" s="229">
        <v>1849.42</v>
      </c>
      <c r="G27" s="390">
        <v>42640</v>
      </c>
      <c r="H27" s="229">
        <v>1849.38</v>
      </c>
      <c r="I27" s="356">
        <v>42689</v>
      </c>
      <c r="J27" s="266">
        <v>2012.5</v>
      </c>
      <c r="K27" s="158">
        <v>42710</v>
      </c>
      <c r="L27" s="367">
        <v>2012.5</v>
      </c>
      <c r="M27" s="158">
        <v>42724</v>
      </c>
      <c r="N27" s="237">
        <v>2012.5</v>
      </c>
      <c r="O27" s="158">
        <v>42768</v>
      </c>
      <c r="P27" s="237">
        <v>2012.5</v>
      </c>
      <c r="Q27" s="158">
        <v>42787</v>
      </c>
      <c r="R27" s="266">
        <v>2012.5</v>
      </c>
      <c r="S27" s="158">
        <v>42822</v>
      </c>
      <c r="T27" s="266">
        <v>2012.5</v>
      </c>
      <c r="U27" s="158">
        <v>42843</v>
      </c>
      <c r="V27" s="266">
        <v>2012.5</v>
      </c>
      <c r="W27" s="158">
        <v>42871</v>
      </c>
      <c r="X27" s="237"/>
      <c r="Y27" s="158"/>
      <c r="Z27" s="398">
        <v>4025</v>
      </c>
      <c r="AA27" s="158">
        <v>42936</v>
      </c>
      <c r="AB27" s="330">
        <f t="shared" si="0"/>
        <v>21811.3</v>
      </c>
      <c r="AC27" s="31" t="s">
        <v>71</v>
      </c>
      <c r="AD27" s="263" t="s">
        <v>923</v>
      </c>
    </row>
    <row r="28" spans="1:30" x14ac:dyDescent="0.2">
      <c r="A28" s="148">
        <v>22</v>
      </c>
      <c r="B28" s="25" t="s">
        <v>3</v>
      </c>
      <c r="C28" s="171" t="s">
        <v>178</v>
      </c>
      <c r="D28" s="340"/>
      <c r="E28" s="158"/>
      <c r="F28" s="30"/>
      <c r="G28" s="387"/>
      <c r="H28" s="330"/>
      <c r="I28" s="355"/>
      <c r="J28" s="266"/>
      <c r="K28" s="158"/>
      <c r="L28" s="367"/>
      <c r="M28" s="158"/>
      <c r="N28" s="237"/>
      <c r="O28" s="158"/>
      <c r="P28" s="237"/>
      <c r="Q28" s="158"/>
      <c r="R28" s="266"/>
      <c r="S28" s="158"/>
      <c r="T28" s="266"/>
      <c r="U28" s="158"/>
      <c r="V28" s="266"/>
      <c r="W28" s="158"/>
      <c r="X28" s="97"/>
      <c r="Y28" s="157"/>
      <c r="Z28" s="398"/>
      <c r="AA28" s="158"/>
      <c r="AB28" s="330">
        <f t="shared" si="0"/>
        <v>0</v>
      </c>
      <c r="AC28" s="30" t="s">
        <v>71</v>
      </c>
      <c r="AD28" s="264" t="s">
        <v>924</v>
      </c>
    </row>
    <row r="29" spans="1:30" x14ac:dyDescent="0.2">
      <c r="A29" s="148">
        <v>23</v>
      </c>
      <c r="B29" s="25" t="s">
        <v>29</v>
      </c>
      <c r="C29" s="171" t="s">
        <v>884</v>
      </c>
      <c r="D29" s="340">
        <v>1067.97</v>
      </c>
      <c r="E29" s="158">
        <v>42633</v>
      </c>
      <c r="F29" s="30"/>
      <c r="G29" s="387"/>
      <c r="H29" s="330">
        <v>734.61</v>
      </c>
      <c r="I29" s="356">
        <v>42725</v>
      </c>
      <c r="J29" s="266">
        <v>2418.98</v>
      </c>
      <c r="K29" s="158">
        <v>42710</v>
      </c>
      <c r="L29" s="367">
        <v>2168.91</v>
      </c>
      <c r="M29" s="158">
        <v>42724</v>
      </c>
      <c r="N29" s="237">
        <v>2333.35</v>
      </c>
      <c r="O29" s="158">
        <v>42752</v>
      </c>
      <c r="P29" s="237">
        <v>1775.55</v>
      </c>
      <c r="Q29" s="158">
        <v>42787</v>
      </c>
      <c r="R29" s="266">
        <v>1779.9</v>
      </c>
      <c r="S29" s="158">
        <v>42810</v>
      </c>
      <c r="T29" s="266">
        <v>2341.7399999999998</v>
      </c>
      <c r="U29" s="158">
        <v>42843</v>
      </c>
      <c r="V29" s="266">
        <v>1472.45</v>
      </c>
      <c r="W29" s="158">
        <v>42871</v>
      </c>
      <c r="X29" s="97">
        <v>1913.68</v>
      </c>
      <c r="Y29" s="157">
        <v>42906</v>
      </c>
      <c r="Z29" s="398">
        <v>1655.04</v>
      </c>
      <c r="AA29" s="158">
        <v>42934</v>
      </c>
      <c r="AB29" s="330">
        <f t="shared" si="0"/>
        <v>19662.18</v>
      </c>
      <c r="AC29" s="30" t="s">
        <v>71</v>
      </c>
      <c r="AD29" s="251" t="s">
        <v>925</v>
      </c>
    </row>
    <row r="30" spans="1:30" x14ac:dyDescent="0.2">
      <c r="A30" s="148">
        <v>24</v>
      </c>
      <c r="B30" s="25" t="s">
        <v>38</v>
      </c>
      <c r="C30" s="171" t="s">
        <v>179</v>
      </c>
      <c r="D30" s="340">
        <v>2465.75</v>
      </c>
      <c r="E30" s="158">
        <v>42633</v>
      </c>
      <c r="F30" s="30"/>
      <c r="G30" s="387"/>
      <c r="H30" s="330"/>
      <c r="I30" s="355"/>
      <c r="J30" s="266">
        <v>2104.52</v>
      </c>
      <c r="K30" s="158">
        <v>42710</v>
      </c>
      <c r="L30" s="367"/>
      <c r="M30" s="158"/>
      <c r="N30" s="237">
        <v>3362.9</v>
      </c>
      <c r="O30" s="158">
        <v>42752</v>
      </c>
      <c r="P30" s="237">
        <v>1485.86</v>
      </c>
      <c r="Q30" s="158">
        <v>42787</v>
      </c>
      <c r="R30" s="266">
        <v>1818</v>
      </c>
      <c r="S30" s="158">
        <v>42810</v>
      </c>
      <c r="T30" s="266">
        <v>1555.97</v>
      </c>
      <c r="U30" s="158">
        <v>42843</v>
      </c>
      <c r="V30" s="266">
        <v>1505.61</v>
      </c>
      <c r="W30" s="158">
        <v>42871</v>
      </c>
      <c r="X30" s="97">
        <v>1373.34</v>
      </c>
      <c r="Y30" s="157">
        <v>42906</v>
      </c>
      <c r="Z30" s="398">
        <v>1393.9</v>
      </c>
      <c r="AA30" s="158">
        <v>42934</v>
      </c>
      <c r="AB30" s="330">
        <f t="shared" si="0"/>
        <v>17065.850000000002</v>
      </c>
      <c r="AC30" s="30" t="s">
        <v>71</v>
      </c>
      <c r="AD30" s="251" t="s">
        <v>985</v>
      </c>
    </row>
    <row r="31" spans="1:30" x14ac:dyDescent="0.2">
      <c r="A31" s="148">
        <v>25</v>
      </c>
      <c r="B31" s="25" t="s">
        <v>81</v>
      </c>
      <c r="C31" s="171" t="s">
        <v>180</v>
      </c>
      <c r="D31" s="340">
        <v>2006.39</v>
      </c>
      <c r="E31" s="158">
        <v>42633</v>
      </c>
      <c r="F31" s="30"/>
      <c r="G31" s="387"/>
      <c r="H31" s="330"/>
      <c r="I31" s="355"/>
      <c r="J31" s="266">
        <v>1032.98</v>
      </c>
      <c r="K31" s="158">
        <v>42710</v>
      </c>
      <c r="L31" s="367">
        <v>1377.98</v>
      </c>
      <c r="M31" s="158">
        <v>42740</v>
      </c>
      <c r="N31" s="237">
        <v>1198.98</v>
      </c>
      <c r="O31" s="158">
        <v>42752</v>
      </c>
      <c r="P31" s="237">
        <v>1999.05</v>
      </c>
      <c r="Q31" s="158">
        <v>42787</v>
      </c>
      <c r="R31" s="266">
        <v>2048.65</v>
      </c>
      <c r="S31" s="158">
        <v>42810</v>
      </c>
      <c r="T31" s="266">
        <v>2119.3000000000002</v>
      </c>
      <c r="U31" s="158">
        <v>42852</v>
      </c>
      <c r="V31" s="266">
        <v>2483.4499999999998</v>
      </c>
      <c r="W31" s="158">
        <v>42880</v>
      </c>
      <c r="X31" s="97">
        <v>2288.92</v>
      </c>
      <c r="Y31" s="157">
        <v>42906</v>
      </c>
      <c r="Z31" s="398">
        <v>2290.25</v>
      </c>
      <c r="AA31" s="158">
        <v>42934</v>
      </c>
      <c r="AB31" s="330">
        <f t="shared" si="0"/>
        <v>18845.950000000004</v>
      </c>
      <c r="AC31" s="30" t="s">
        <v>71</v>
      </c>
      <c r="AD31" s="251" t="s">
        <v>926</v>
      </c>
    </row>
    <row r="32" spans="1:30" s="25" customFormat="1" x14ac:dyDescent="0.2">
      <c r="A32" s="148">
        <v>26</v>
      </c>
      <c r="B32" s="25" t="s">
        <v>5</v>
      </c>
      <c r="C32" s="171" t="s">
        <v>181</v>
      </c>
      <c r="D32" s="340">
        <v>1697.66</v>
      </c>
      <c r="E32" s="158">
        <v>42633</v>
      </c>
      <c r="F32" s="31"/>
      <c r="G32" s="389"/>
      <c r="H32" s="229"/>
      <c r="I32" s="357"/>
      <c r="J32" s="266">
        <v>2863.3</v>
      </c>
      <c r="K32" s="158">
        <v>42710</v>
      </c>
      <c r="L32" s="367"/>
      <c r="M32" s="158"/>
      <c r="N32" s="237">
        <v>2639.22</v>
      </c>
      <c r="O32" s="158">
        <v>42752</v>
      </c>
      <c r="P32" s="237">
        <v>1538.76</v>
      </c>
      <c r="Q32" s="158">
        <v>42787</v>
      </c>
      <c r="R32" s="266">
        <v>3299.66</v>
      </c>
      <c r="S32" s="158">
        <v>42810</v>
      </c>
      <c r="T32" s="266">
        <v>1859.18</v>
      </c>
      <c r="U32" s="158">
        <v>42852</v>
      </c>
      <c r="V32" s="266">
        <v>2729.85</v>
      </c>
      <c r="W32" s="158">
        <v>42871</v>
      </c>
      <c r="X32" s="237">
        <v>1395.11</v>
      </c>
      <c r="Y32" s="157">
        <v>42906</v>
      </c>
      <c r="Z32" s="398">
        <v>3264.51</v>
      </c>
      <c r="AA32" s="158">
        <v>42936</v>
      </c>
      <c r="AB32" s="330">
        <f t="shared" si="0"/>
        <v>21287.25</v>
      </c>
      <c r="AC32" s="30" t="s">
        <v>71</v>
      </c>
      <c r="AD32" s="263" t="s">
        <v>927</v>
      </c>
    </row>
    <row r="33" spans="1:30" x14ac:dyDescent="0.2">
      <c r="A33" s="148">
        <v>27</v>
      </c>
      <c r="B33" s="25" t="s">
        <v>118</v>
      </c>
      <c r="C33" s="171" t="s">
        <v>182</v>
      </c>
      <c r="D33" s="340">
        <v>3797.84</v>
      </c>
      <c r="E33" s="158">
        <v>42633</v>
      </c>
      <c r="F33" s="30"/>
      <c r="G33" s="387"/>
      <c r="H33" s="330">
        <v>729.78</v>
      </c>
      <c r="I33" s="356">
        <v>42689</v>
      </c>
      <c r="J33" s="266">
        <v>4068.51</v>
      </c>
      <c r="K33" s="158">
        <v>42710</v>
      </c>
      <c r="L33" s="367">
        <v>4210.34</v>
      </c>
      <c r="M33" s="158">
        <v>42740</v>
      </c>
      <c r="N33" s="237">
        <v>5889.59</v>
      </c>
      <c r="O33" s="158">
        <v>42752</v>
      </c>
      <c r="P33" s="237">
        <v>4063.94</v>
      </c>
      <c r="Q33" s="158">
        <v>42787</v>
      </c>
      <c r="R33" s="266">
        <v>4391.1099999999997</v>
      </c>
      <c r="S33" s="158">
        <v>42822</v>
      </c>
      <c r="T33" s="266"/>
      <c r="U33" s="158"/>
      <c r="V33" s="266">
        <v>7204.51</v>
      </c>
      <c r="W33" s="158">
        <v>42880</v>
      </c>
      <c r="X33" s="97"/>
      <c r="Y33" s="157"/>
      <c r="Z33" s="398"/>
      <c r="AA33" s="158"/>
      <c r="AB33" s="330">
        <f t="shared" si="0"/>
        <v>34355.620000000003</v>
      </c>
      <c r="AC33" s="236" t="s">
        <v>70</v>
      </c>
      <c r="AD33" s="263">
        <v>536900</v>
      </c>
    </row>
    <row r="34" spans="1:30" x14ac:dyDescent="0.2">
      <c r="A34" s="148">
        <v>28</v>
      </c>
      <c r="B34" s="25" t="s">
        <v>39</v>
      </c>
      <c r="C34" s="171" t="s">
        <v>183</v>
      </c>
      <c r="D34" s="340"/>
      <c r="E34" s="158"/>
      <c r="F34" s="30"/>
      <c r="G34" s="387"/>
      <c r="H34" s="330"/>
      <c r="I34" s="355"/>
      <c r="J34" s="266">
        <v>1594.1</v>
      </c>
      <c r="K34" s="158">
        <v>42710</v>
      </c>
      <c r="L34" s="367">
        <v>1875.08</v>
      </c>
      <c r="M34" s="158">
        <v>42724</v>
      </c>
      <c r="N34" s="237">
        <v>1875.1</v>
      </c>
      <c r="O34" s="158">
        <v>42768</v>
      </c>
      <c r="P34" s="237">
        <v>1875.1</v>
      </c>
      <c r="Q34" s="158">
        <v>42787</v>
      </c>
      <c r="R34" s="266">
        <v>3068.64</v>
      </c>
      <c r="S34" s="158">
        <v>42810</v>
      </c>
      <c r="T34" s="266">
        <v>2087.13</v>
      </c>
      <c r="U34" s="158">
        <v>42852</v>
      </c>
      <c r="V34" s="266">
        <v>2175.08</v>
      </c>
      <c r="W34" s="158">
        <v>42871</v>
      </c>
      <c r="X34" s="97">
        <v>2142.6</v>
      </c>
      <c r="Y34" s="157">
        <v>42906</v>
      </c>
      <c r="Z34" s="398">
        <v>2199.61</v>
      </c>
      <c r="AA34" s="158">
        <v>42934</v>
      </c>
      <c r="AB34" s="330">
        <f t="shared" si="0"/>
        <v>18892.439999999999</v>
      </c>
      <c r="AC34" s="235" t="s">
        <v>71</v>
      </c>
      <c r="AD34" s="263" t="s">
        <v>993</v>
      </c>
    </row>
    <row r="35" spans="1:30" x14ac:dyDescent="0.2">
      <c r="A35" s="148">
        <v>29</v>
      </c>
      <c r="B35" s="25" t="s">
        <v>288</v>
      </c>
      <c r="C35" s="171" t="s">
        <v>184</v>
      </c>
      <c r="D35" s="340">
        <v>654.72</v>
      </c>
      <c r="E35" s="158">
        <v>42633</v>
      </c>
      <c r="F35" s="30"/>
      <c r="G35" s="387"/>
      <c r="H35" s="330">
        <v>1410.75</v>
      </c>
      <c r="I35" s="356">
        <v>42689</v>
      </c>
      <c r="J35" s="266">
        <v>1145.2</v>
      </c>
      <c r="K35" s="158">
        <v>42710</v>
      </c>
      <c r="L35" s="367">
        <v>2175.5500000000002</v>
      </c>
      <c r="M35" s="158">
        <v>42752</v>
      </c>
      <c r="N35" s="237">
        <v>2050.35</v>
      </c>
      <c r="O35" s="158">
        <v>42768</v>
      </c>
      <c r="P35" s="237">
        <v>1906.98</v>
      </c>
      <c r="Q35" s="158">
        <v>42787</v>
      </c>
      <c r="R35" s="266">
        <v>1881.69</v>
      </c>
      <c r="S35" s="158">
        <v>42822</v>
      </c>
      <c r="T35" s="266">
        <v>1669.05</v>
      </c>
      <c r="U35" s="158">
        <v>42852</v>
      </c>
      <c r="V35" s="266">
        <v>1677.92</v>
      </c>
      <c r="W35" s="158">
        <v>42871</v>
      </c>
      <c r="X35" s="97">
        <v>1681.4</v>
      </c>
      <c r="Y35" s="157">
        <v>42906</v>
      </c>
      <c r="Z35" s="398">
        <v>1953.05</v>
      </c>
      <c r="AA35" s="158">
        <v>42934</v>
      </c>
      <c r="AB35" s="330">
        <f t="shared" si="0"/>
        <v>18206.66</v>
      </c>
      <c r="AC35" s="30" t="s">
        <v>71</v>
      </c>
      <c r="AD35" s="263" t="s">
        <v>928</v>
      </c>
    </row>
    <row r="36" spans="1:30" x14ac:dyDescent="0.2">
      <c r="A36" s="148">
        <v>30</v>
      </c>
      <c r="B36" s="25" t="s">
        <v>121</v>
      </c>
      <c r="C36" s="171" t="s">
        <v>185</v>
      </c>
      <c r="D36" s="340">
        <v>1789.74</v>
      </c>
      <c r="E36" s="158">
        <v>42633</v>
      </c>
      <c r="F36" s="30"/>
      <c r="G36" s="387"/>
      <c r="H36" s="330"/>
      <c r="I36" s="355"/>
      <c r="J36" s="266">
        <v>4136.01</v>
      </c>
      <c r="K36" s="158">
        <v>42710</v>
      </c>
      <c r="L36" s="367">
        <v>1796.45</v>
      </c>
      <c r="M36" s="158">
        <v>42740</v>
      </c>
      <c r="N36" s="237">
        <v>1783.94</v>
      </c>
      <c r="O36" s="158">
        <v>42768</v>
      </c>
      <c r="P36" s="237">
        <v>2068.16</v>
      </c>
      <c r="Q36" s="158">
        <v>42787</v>
      </c>
      <c r="R36" s="266">
        <v>2184.81</v>
      </c>
      <c r="S36" s="158">
        <v>42810</v>
      </c>
      <c r="T36" s="266">
        <v>2122.83</v>
      </c>
      <c r="U36" s="158">
        <v>42852</v>
      </c>
      <c r="V36" s="266">
        <v>1905.91</v>
      </c>
      <c r="W36" s="158">
        <v>42880</v>
      </c>
      <c r="X36" s="97">
        <v>1401.78</v>
      </c>
      <c r="Y36" s="157">
        <v>42908</v>
      </c>
      <c r="Z36" s="398">
        <v>1680.85</v>
      </c>
      <c r="AA36" s="158">
        <v>42934</v>
      </c>
      <c r="AB36" s="330">
        <f t="shared" si="0"/>
        <v>20870.479999999996</v>
      </c>
      <c r="AC36" s="236" t="s">
        <v>70</v>
      </c>
      <c r="AD36" s="263">
        <v>536900</v>
      </c>
    </row>
    <row r="37" spans="1:30" s="25" customFormat="1" x14ac:dyDescent="0.2">
      <c r="A37" s="148">
        <v>31</v>
      </c>
      <c r="B37" s="25" t="s">
        <v>7</v>
      </c>
      <c r="C37" s="171" t="s">
        <v>186</v>
      </c>
      <c r="D37" s="340"/>
      <c r="E37" s="158"/>
      <c r="F37" s="31"/>
      <c r="G37" s="389"/>
      <c r="H37" s="229"/>
      <c r="I37" s="357"/>
      <c r="J37" s="266"/>
      <c r="K37" s="158"/>
      <c r="L37" s="367"/>
      <c r="M37" s="158"/>
      <c r="N37" s="237"/>
      <c r="O37" s="158"/>
      <c r="P37" s="237"/>
      <c r="Q37" s="158"/>
      <c r="R37" s="266"/>
      <c r="S37" s="158"/>
      <c r="T37" s="266"/>
      <c r="U37" s="158"/>
      <c r="V37" s="266"/>
      <c r="W37" s="158"/>
      <c r="X37" s="237"/>
      <c r="Y37" s="158"/>
      <c r="Z37" s="398"/>
      <c r="AA37" s="158"/>
      <c r="AB37" s="330">
        <f t="shared" si="0"/>
        <v>0</v>
      </c>
      <c r="AC37" s="31" t="s">
        <v>71</v>
      </c>
      <c r="AD37" s="264" t="s">
        <v>910</v>
      </c>
    </row>
    <row r="38" spans="1:30" s="25" customFormat="1" x14ac:dyDescent="0.2">
      <c r="A38" s="148">
        <v>32</v>
      </c>
      <c r="B38" s="25" t="s">
        <v>127</v>
      </c>
      <c r="C38" s="171" t="s">
        <v>898</v>
      </c>
      <c r="D38" s="340"/>
      <c r="E38" s="158"/>
      <c r="F38" s="229">
        <v>1220.02</v>
      </c>
      <c r="G38" s="390">
        <v>42640</v>
      </c>
      <c r="H38" s="229">
        <v>2003.47</v>
      </c>
      <c r="I38" s="356">
        <v>42689</v>
      </c>
      <c r="J38" s="266">
        <v>1636.08</v>
      </c>
      <c r="K38" s="158">
        <v>42710</v>
      </c>
      <c r="L38" s="367">
        <v>1851.5</v>
      </c>
      <c r="M38" s="158">
        <v>42724</v>
      </c>
      <c r="N38" s="237">
        <v>1383.98</v>
      </c>
      <c r="O38" s="158">
        <v>42768</v>
      </c>
      <c r="P38" s="237">
        <v>1661.47</v>
      </c>
      <c r="Q38" s="158">
        <v>42787</v>
      </c>
      <c r="R38" s="266">
        <v>5186.62</v>
      </c>
      <c r="S38" s="158">
        <v>42810</v>
      </c>
      <c r="T38" s="266">
        <v>4935.29</v>
      </c>
      <c r="U38" s="158">
        <v>42843</v>
      </c>
      <c r="V38" s="266">
        <v>3658.17</v>
      </c>
      <c r="W38" s="158">
        <v>42871</v>
      </c>
      <c r="X38" s="237">
        <v>708.69</v>
      </c>
      <c r="Y38" s="157">
        <v>42906</v>
      </c>
      <c r="Z38" s="398">
        <v>2475.19</v>
      </c>
      <c r="AA38" s="158">
        <v>42934</v>
      </c>
      <c r="AB38" s="330">
        <f t="shared" si="0"/>
        <v>26720.479999999996</v>
      </c>
      <c r="AC38" s="31" t="s">
        <v>71</v>
      </c>
      <c r="AD38" s="264" t="s">
        <v>929</v>
      </c>
    </row>
    <row r="39" spans="1:30" s="25" customFormat="1" x14ac:dyDescent="0.2">
      <c r="A39" s="148">
        <v>33</v>
      </c>
      <c r="B39" s="25" t="s">
        <v>95</v>
      </c>
      <c r="C39" s="171" t="s">
        <v>248</v>
      </c>
      <c r="D39" s="340"/>
      <c r="E39" s="158"/>
      <c r="F39" s="229">
        <v>2153.08</v>
      </c>
      <c r="G39" s="390">
        <v>42640</v>
      </c>
      <c r="H39" s="229">
        <v>2153.12</v>
      </c>
      <c r="I39" s="356">
        <v>42689</v>
      </c>
      <c r="J39" s="266">
        <v>2474.41</v>
      </c>
      <c r="K39" s="158">
        <v>42710</v>
      </c>
      <c r="L39" s="367"/>
      <c r="M39" s="158"/>
      <c r="N39" s="237">
        <v>1979.52</v>
      </c>
      <c r="O39" s="158">
        <v>42768</v>
      </c>
      <c r="P39" s="237"/>
      <c r="Q39" s="158"/>
      <c r="R39" s="266"/>
      <c r="S39" s="158"/>
      <c r="T39" s="266"/>
      <c r="U39" s="158"/>
      <c r="V39" s="266"/>
      <c r="W39" s="158"/>
      <c r="X39" s="237">
        <v>2152.7399999999998</v>
      </c>
      <c r="Y39" s="157">
        <v>42906</v>
      </c>
      <c r="Z39" s="398"/>
      <c r="AA39" s="158"/>
      <c r="AB39" s="330">
        <f t="shared" si="0"/>
        <v>10912.869999999999</v>
      </c>
      <c r="AC39" s="31" t="s">
        <v>71</v>
      </c>
      <c r="AD39" s="264" t="s">
        <v>930</v>
      </c>
    </row>
    <row r="40" spans="1:30" x14ac:dyDescent="0.2">
      <c r="A40" s="148">
        <v>34</v>
      </c>
      <c r="B40" s="165" t="s">
        <v>440</v>
      </c>
      <c r="C40" s="171" t="s">
        <v>248</v>
      </c>
      <c r="D40" s="340"/>
      <c r="E40" s="158"/>
      <c r="F40" s="30"/>
      <c r="G40" s="387"/>
      <c r="H40" s="330"/>
      <c r="I40" s="355"/>
      <c r="J40" s="266"/>
      <c r="K40" s="158"/>
      <c r="L40" s="367">
        <v>2474.41</v>
      </c>
      <c r="M40" s="158">
        <v>42724</v>
      </c>
      <c r="N40" s="237"/>
      <c r="O40" s="158"/>
      <c r="P40" s="237">
        <v>2969.3</v>
      </c>
      <c r="Q40" s="158">
        <v>42789</v>
      </c>
      <c r="R40" s="266">
        <v>2474.41</v>
      </c>
      <c r="S40" s="158">
        <v>42822</v>
      </c>
      <c r="T40" s="266">
        <v>2474.41</v>
      </c>
      <c r="U40" s="158">
        <v>42852</v>
      </c>
      <c r="V40" s="266">
        <v>2474.41</v>
      </c>
      <c r="W40" s="158">
        <v>42871</v>
      </c>
      <c r="X40" s="97"/>
      <c r="Y40" s="157"/>
      <c r="Z40" s="398">
        <v>2226.96</v>
      </c>
      <c r="AA40" s="158">
        <v>42934</v>
      </c>
      <c r="AB40" s="330">
        <f t="shared" si="0"/>
        <v>15093.899999999998</v>
      </c>
      <c r="AC40" s="30" t="s">
        <v>71</v>
      </c>
      <c r="AD40" s="263" t="s">
        <v>931</v>
      </c>
    </row>
    <row r="41" spans="1:30" s="25" customFormat="1" x14ac:dyDescent="0.2">
      <c r="A41" s="148">
        <v>35</v>
      </c>
      <c r="B41" s="25" t="s">
        <v>10</v>
      </c>
      <c r="C41" s="171" t="s">
        <v>188</v>
      </c>
      <c r="D41" s="340"/>
      <c r="E41" s="158"/>
      <c r="F41" s="31"/>
      <c r="G41" s="389"/>
      <c r="H41" s="229">
        <v>4956.95</v>
      </c>
      <c r="I41" s="356">
        <v>42689</v>
      </c>
      <c r="J41" s="266">
        <v>1008.62</v>
      </c>
      <c r="K41" s="158">
        <v>42710</v>
      </c>
      <c r="L41" s="367">
        <v>2174.52</v>
      </c>
      <c r="M41" s="158">
        <v>42740</v>
      </c>
      <c r="N41" s="237">
        <v>956.5</v>
      </c>
      <c r="O41" s="158">
        <v>42768</v>
      </c>
      <c r="P41" s="237">
        <v>978.87</v>
      </c>
      <c r="Q41" s="158">
        <v>42789</v>
      </c>
      <c r="R41" s="266">
        <v>2152.9899999999998</v>
      </c>
      <c r="S41" s="158">
        <v>42822</v>
      </c>
      <c r="T41" s="266">
        <v>2745.58</v>
      </c>
      <c r="U41" s="158">
        <v>42852</v>
      </c>
      <c r="V41" s="266"/>
      <c r="W41" s="158"/>
      <c r="X41" s="97">
        <v>4158.38</v>
      </c>
      <c r="Y41" s="157">
        <v>42906</v>
      </c>
      <c r="Z41" s="398">
        <v>2356.81</v>
      </c>
      <c r="AA41" s="158">
        <v>42934</v>
      </c>
      <c r="AB41" s="330">
        <f t="shared" si="0"/>
        <v>21489.22</v>
      </c>
      <c r="AC41" s="192" t="s">
        <v>71</v>
      </c>
      <c r="AD41" s="264" t="s">
        <v>932</v>
      </c>
    </row>
    <row r="42" spans="1:30" x14ac:dyDescent="0.2">
      <c r="A42" s="148">
        <v>36</v>
      </c>
      <c r="B42" s="165" t="s">
        <v>120</v>
      </c>
      <c r="C42" s="171" t="s">
        <v>189</v>
      </c>
      <c r="D42" s="340">
        <v>3148.84</v>
      </c>
      <c r="E42" s="158">
        <v>42633</v>
      </c>
      <c r="F42" s="30"/>
      <c r="G42" s="387"/>
      <c r="H42" s="330"/>
      <c r="I42" s="355"/>
      <c r="J42" s="266">
        <v>2206.6799999999998</v>
      </c>
      <c r="K42" s="158">
        <v>42724</v>
      </c>
      <c r="L42" s="367">
        <v>2206.67</v>
      </c>
      <c r="M42" s="158">
        <v>42752</v>
      </c>
      <c r="N42" s="237">
        <v>2206.6799999999998</v>
      </c>
      <c r="O42" s="158">
        <v>42768</v>
      </c>
      <c r="P42" s="237">
        <v>2206.66</v>
      </c>
      <c r="Q42" s="158">
        <v>42789</v>
      </c>
      <c r="R42" s="266">
        <v>2206.67</v>
      </c>
      <c r="S42" s="158">
        <v>42822</v>
      </c>
      <c r="T42" s="266">
        <v>3310</v>
      </c>
      <c r="U42" s="158">
        <v>42843</v>
      </c>
      <c r="V42" s="266">
        <v>2206.67</v>
      </c>
      <c r="W42" s="158">
        <v>42871</v>
      </c>
      <c r="X42" s="97">
        <v>2206.6799999999998</v>
      </c>
      <c r="Y42" s="157">
        <v>42908</v>
      </c>
      <c r="Z42" s="398">
        <v>2206.67</v>
      </c>
      <c r="AA42" s="158">
        <v>42936</v>
      </c>
      <c r="AB42" s="330">
        <f t="shared" si="0"/>
        <v>24112.22</v>
      </c>
      <c r="AC42" s="236" t="s">
        <v>70</v>
      </c>
      <c r="AD42" s="263">
        <v>536900</v>
      </c>
    </row>
    <row r="43" spans="1:30" x14ac:dyDescent="0.2">
      <c r="A43" s="148">
        <v>37</v>
      </c>
      <c r="B43" s="25" t="s">
        <v>60</v>
      </c>
      <c r="C43" s="171" t="s">
        <v>190</v>
      </c>
      <c r="D43" s="340"/>
      <c r="E43" s="158"/>
      <c r="F43" s="330">
        <v>1830.76</v>
      </c>
      <c r="G43" s="388">
        <v>42640</v>
      </c>
      <c r="H43" s="330">
        <v>841.09</v>
      </c>
      <c r="I43" s="356">
        <v>42689</v>
      </c>
      <c r="J43" s="266"/>
      <c r="K43" s="158"/>
      <c r="L43" s="367">
        <v>992.91</v>
      </c>
      <c r="M43" s="158">
        <v>42752</v>
      </c>
      <c r="N43" s="237">
        <v>2179.52</v>
      </c>
      <c r="O43" s="158">
        <v>42768</v>
      </c>
      <c r="P43" s="237">
        <v>1122.23</v>
      </c>
      <c r="Q43" s="158">
        <v>42789</v>
      </c>
      <c r="R43" s="266">
        <v>1340.41</v>
      </c>
      <c r="S43" s="158">
        <v>42822</v>
      </c>
      <c r="T43" s="266">
        <v>1397.3</v>
      </c>
      <c r="U43" s="158">
        <v>42852</v>
      </c>
      <c r="V43" s="266">
        <v>935.52</v>
      </c>
      <c r="W43" s="158">
        <v>42871</v>
      </c>
      <c r="X43" s="97">
        <v>803.22</v>
      </c>
      <c r="Y43" s="157">
        <v>42906</v>
      </c>
      <c r="Z43" s="398">
        <v>2256.37</v>
      </c>
      <c r="AA43" s="158">
        <v>42934</v>
      </c>
      <c r="AB43" s="330">
        <f t="shared" si="0"/>
        <v>13699.329999999998</v>
      </c>
      <c r="AC43" s="30" t="s">
        <v>71</v>
      </c>
      <c r="AD43" s="263" t="s">
        <v>933</v>
      </c>
    </row>
    <row r="44" spans="1:30" s="25" customFormat="1" x14ac:dyDescent="0.2">
      <c r="A44" s="148">
        <v>38</v>
      </c>
      <c r="B44" s="25" t="s">
        <v>96</v>
      </c>
      <c r="C44" s="171" t="s">
        <v>191</v>
      </c>
      <c r="D44" s="340"/>
      <c r="E44" s="158"/>
      <c r="F44" s="229">
        <v>1799.93</v>
      </c>
      <c r="G44" s="390">
        <v>42640</v>
      </c>
      <c r="H44" s="229"/>
      <c r="I44" s="358"/>
      <c r="J44" s="266">
        <v>1779.91</v>
      </c>
      <c r="K44" s="158">
        <v>42717</v>
      </c>
      <c r="L44" s="367">
        <v>1813.34</v>
      </c>
      <c r="M44" s="158">
        <v>42724</v>
      </c>
      <c r="N44" s="237">
        <v>1779.91</v>
      </c>
      <c r="O44" s="158">
        <v>42768</v>
      </c>
      <c r="P44" s="237">
        <v>2098.62</v>
      </c>
      <c r="Q44" s="158">
        <v>42787</v>
      </c>
      <c r="R44" s="266">
        <v>1824.4</v>
      </c>
      <c r="S44" s="158">
        <v>42810</v>
      </c>
      <c r="T44" s="266">
        <v>2339.42</v>
      </c>
      <c r="U44" s="158">
        <v>42843</v>
      </c>
      <c r="V44" s="266">
        <v>1779.91</v>
      </c>
      <c r="W44" s="158">
        <v>42871</v>
      </c>
      <c r="X44" s="237">
        <v>1516.38</v>
      </c>
      <c r="Y44" s="157">
        <v>42906</v>
      </c>
      <c r="Z44" s="398">
        <v>1732.65</v>
      </c>
      <c r="AA44" s="158">
        <v>42934</v>
      </c>
      <c r="AB44" s="330">
        <f t="shared" si="0"/>
        <v>18464.47</v>
      </c>
      <c r="AC44" s="31" t="s">
        <v>71</v>
      </c>
      <c r="AD44" s="264" t="s">
        <v>934</v>
      </c>
    </row>
    <row r="45" spans="1:30" x14ac:dyDescent="0.2">
      <c r="A45" s="148">
        <v>39</v>
      </c>
      <c r="B45" s="25" t="s">
        <v>40</v>
      </c>
      <c r="C45" s="171" t="s">
        <v>192</v>
      </c>
      <c r="D45" s="340"/>
      <c r="E45" s="158"/>
      <c r="F45" s="330">
        <v>1802.14</v>
      </c>
      <c r="G45" s="388">
        <v>42640</v>
      </c>
      <c r="H45" s="330"/>
      <c r="I45" s="356"/>
      <c r="J45" s="266">
        <v>2566.36</v>
      </c>
      <c r="K45" s="158">
        <v>42710</v>
      </c>
      <c r="L45" s="367">
        <v>2053.4</v>
      </c>
      <c r="M45" s="158">
        <v>42724</v>
      </c>
      <c r="N45" s="237">
        <v>2331.75</v>
      </c>
      <c r="O45" s="158">
        <v>42768</v>
      </c>
      <c r="P45" s="237">
        <v>14208.59</v>
      </c>
      <c r="Q45" s="158">
        <v>42787</v>
      </c>
      <c r="R45" s="266">
        <v>2443.7600000000002</v>
      </c>
      <c r="S45" s="158">
        <v>42810</v>
      </c>
      <c r="T45" s="266">
        <v>2691.76</v>
      </c>
      <c r="U45" s="158">
        <v>42852</v>
      </c>
      <c r="V45" s="266">
        <v>2022.31</v>
      </c>
      <c r="W45" s="158">
        <v>42871</v>
      </c>
      <c r="X45" s="97">
        <v>2359</v>
      </c>
      <c r="Y45" s="157">
        <v>42906</v>
      </c>
      <c r="Z45" s="398">
        <v>3168.33</v>
      </c>
      <c r="AA45" s="158">
        <v>42936</v>
      </c>
      <c r="AB45" s="330">
        <f t="shared" si="0"/>
        <v>35647.4</v>
      </c>
      <c r="AC45" s="30" t="s">
        <v>71</v>
      </c>
      <c r="AD45" s="263" t="s">
        <v>935</v>
      </c>
    </row>
    <row r="46" spans="1:30" x14ac:dyDescent="0.2">
      <c r="A46" s="148">
        <v>40</v>
      </c>
      <c r="B46" s="165" t="s">
        <v>359</v>
      </c>
      <c r="C46" s="171" t="s">
        <v>193</v>
      </c>
      <c r="D46" s="340"/>
      <c r="E46" s="158"/>
      <c r="F46" s="30"/>
      <c r="G46" s="387"/>
      <c r="H46" s="330">
        <v>5414.27</v>
      </c>
      <c r="I46" s="356">
        <v>42725</v>
      </c>
      <c r="J46" s="266">
        <v>2882.85</v>
      </c>
      <c r="K46" s="158">
        <v>42710</v>
      </c>
      <c r="L46" s="367">
        <v>2842.4</v>
      </c>
      <c r="M46" s="158">
        <v>42724</v>
      </c>
      <c r="N46" s="237">
        <v>2842.39</v>
      </c>
      <c r="O46" s="158">
        <v>42752</v>
      </c>
      <c r="P46" s="237">
        <v>2901.17</v>
      </c>
      <c r="Q46" s="158">
        <v>42787</v>
      </c>
      <c r="R46" s="266">
        <v>2860.74</v>
      </c>
      <c r="S46" s="158">
        <v>42822</v>
      </c>
      <c r="T46" s="266">
        <v>2860.74</v>
      </c>
      <c r="U46" s="158">
        <v>42852</v>
      </c>
      <c r="V46" s="266">
        <v>2887.69</v>
      </c>
      <c r="W46" s="158">
        <v>42880</v>
      </c>
      <c r="X46" s="97">
        <v>2895.89</v>
      </c>
      <c r="Y46" s="157">
        <v>42908</v>
      </c>
      <c r="Z46" s="398">
        <v>2895.89</v>
      </c>
      <c r="AA46" s="158">
        <v>42936</v>
      </c>
      <c r="AB46" s="330">
        <f t="shared" si="0"/>
        <v>31284.029999999995</v>
      </c>
      <c r="AC46" s="30" t="s">
        <v>71</v>
      </c>
      <c r="AD46" s="263" t="s">
        <v>936</v>
      </c>
    </row>
    <row r="47" spans="1:30" x14ac:dyDescent="0.2">
      <c r="A47" s="148">
        <v>41</v>
      </c>
      <c r="B47" s="165" t="s">
        <v>998</v>
      </c>
      <c r="C47" s="300" t="s">
        <v>996</v>
      </c>
      <c r="D47" s="340"/>
      <c r="E47" s="158"/>
      <c r="F47" s="30"/>
      <c r="G47" s="387"/>
      <c r="H47" s="330">
        <v>12534.86</v>
      </c>
      <c r="I47" s="356">
        <v>42725</v>
      </c>
      <c r="J47" s="266"/>
      <c r="K47" s="158"/>
      <c r="L47" s="367"/>
      <c r="M47" s="158"/>
      <c r="N47" s="237"/>
      <c r="O47" s="158"/>
      <c r="P47" s="237"/>
      <c r="Q47" s="158"/>
      <c r="R47" s="266"/>
      <c r="S47" s="158"/>
      <c r="T47" s="266"/>
      <c r="U47" s="158"/>
      <c r="V47" s="266"/>
      <c r="W47" s="158"/>
      <c r="X47" s="97"/>
      <c r="Y47" s="157"/>
      <c r="Z47" s="398"/>
      <c r="AA47" s="158"/>
      <c r="AB47" s="330">
        <f t="shared" si="0"/>
        <v>12534.86</v>
      </c>
      <c r="AC47" s="236" t="s">
        <v>70</v>
      </c>
      <c r="AD47" s="263">
        <v>536900</v>
      </c>
    </row>
    <row r="48" spans="1:30" s="25" customFormat="1" x14ac:dyDescent="0.2">
      <c r="A48" s="148">
        <v>42</v>
      </c>
      <c r="B48" s="165" t="s">
        <v>378</v>
      </c>
      <c r="C48" s="171" t="s">
        <v>364</v>
      </c>
      <c r="D48" s="340">
        <v>7062.22</v>
      </c>
      <c r="E48" s="158">
        <v>42633</v>
      </c>
      <c r="F48" s="31"/>
      <c r="G48" s="389"/>
      <c r="H48" s="229">
        <v>17466.28</v>
      </c>
      <c r="I48" s="356">
        <v>42689</v>
      </c>
      <c r="J48" s="266">
        <v>3402</v>
      </c>
      <c r="K48" s="158">
        <v>42710</v>
      </c>
      <c r="L48" s="367">
        <v>5734.69</v>
      </c>
      <c r="M48" s="158">
        <v>42740</v>
      </c>
      <c r="N48" s="237">
        <v>4840.33</v>
      </c>
      <c r="O48" s="158">
        <v>42768</v>
      </c>
      <c r="P48" s="237">
        <v>7313.45</v>
      </c>
      <c r="Q48" s="158">
        <v>42789</v>
      </c>
      <c r="R48" s="266">
        <v>2596</v>
      </c>
      <c r="S48" s="158">
        <v>42822</v>
      </c>
      <c r="T48" s="266">
        <v>3567.72</v>
      </c>
      <c r="U48" s="158">
        <v>42852</v>
      </c>
      <c r="V48" s="266"/>
      <c r="W48" s="158"/>
      <c r="X48" s="97">
        <v>8074.55</v>
      </c>
      <c r="Y48" s="157">
        <v>42906</v>
      </c>
      <c r="Z48" s="398">
        <v>4202.42</v>
      </c>
      <c r="AA48" s="158">
        <v>42936</v>
      </c>
      <c r="AB48" s="330">
        <f t="shared" si="0"/>
        <v>64259.66</v>
      </c>
      <c r="AC48" s="31" t="s">
        <v>71</v>
      </c>
      <c r="AD48" s="263" t="s">
        <v>937</v>
      </c>
    </row>
    <row r="49" spans="1:30" x14ac:dyDescent="0.2">
      <c r="A49" s="148">
        <v>43</v>
      </c>
      <c r="B49" s="165" t="s">
        <v>319</v>
      </c>
      <c r="C49" s="171" t="s">
        <v>194</v>
      </c>
      <c r="D49" s="340">
        <v>2937.28</v>
      </c>
      <c r="E49" s="158">
        <v>42633</v>
      </c>
      <c r="F49" s="30"/>
      <c r="G49" s="387"/>
      <c r="H49" s="330"/>
      <c r="I49" s="355"/>
      <c r="J49" s="266">
        <v>1724.53</v>
      </c>
      <c r="K49" s="158">
        <v>42710</v>
      </c>
      <c r="L49" s="367">
        <v>1694.1</v>
      </c>
      <c r="M49" s="158">
        <v>42724</v>
      </c>
      <c r="N49" s="237">
        <v>1554.36</v>
      </c>
      <c r="O49" s="158">
        <v>42768</v>
      </c>
      <c r="P49" s="237">
        <v>1361.25</v>
      </c>
      <c r="Q49" s="158">
        <v>42787</v>
      </c>
      <c r="R49" s="266">
        <v>1556.27</v>
      </c>
      <c r="S49" s="158">
        <v>42810</v>
      </c>
      <c r="T49" s="266">
        <v>2249.0700000000002</v>
      </c>
      <c r="U49" s="158">
        <v>42843</v>
      </c>
      <c r="V49" s="266">
        <v>3186.54</v>
      </c>
      <c r="W49" s="158">
        <v>42871</v>
      </c>
      <c r="X49" s="97">
        <v>2713.05</v>
      </c>
      <c r="Y49" s="157">
        <v>42906</v>
      </c>
      <c r="Z49" s="398">
        <v>1438.84</v>
      </c>
      <c r="AA49" s="158">
        <v>42934</v>
      </c>
      <c r="AB49" s="330">
        <f t="shared" si="0"/>
        <v>20415.29</v>
      </c>
      <c r="AC49" s="30" t="s">
        <v>71</v>
      </c>
      <c r="AD49" s="264" t="s">
        <v>938</v>
      </c>
    </row>
    <row r="50" spans="1:30" x14ac:dyDescent="0.2">
      <c r="A50" s="148">
        <v>44</v>
      </c>
      <c r="B50" s="25" t="s">
        <v>135</v>
      </c>
      <c r="C50" s="171" t="s">
        <v>195</v>
      </c>
      <c r="D50" s="340"/>
      <c r="E50" s="158"/>
      <c r="F50" s="330">
        <v>3271.35</v>
      </c>
      <c r="G50" s="388">
        <v>42640</v>
      </c>
      <c r="H50" s="330">
        <v>2809.72</v>
      </c>
      <c r="I50" s="356">
        <v>42689</v>
      </c>
      <c r="J50" s="266">
        <v>1616.25</v>
      </c>
      <c r="K50" s="158">
        <v>42710</v>
      </c>
      <c r="L50" s="367">
        <v>1412.2</v>
      </c>
      <c r="M50" s="158">
        <v>42724</v>
      </c>
      <c r="N50" s="237">
        <v>1747.46</v>
      </c>
      <c r="O50" s="158">
        <v>42768</v>
      </c>
      <c r="P50" s="237">
        <v>2837.97</v>
      </c>
      <c r="Q50" s="158">
        <v>42787</v>
      </c>
      <c r="R50" s="266">
        <v>2050</v>
      </c>
      <c r="S50" s="158">
        <v>42822</v>
      </c>
      <c r="T50" s="266">
        <v>2468.4899999999998</v>
      </c>
      <c r="U50" s="158">
        <v>42871</v>
      </c>
      <c r="V50" s="266">
        <v>3390.19</v>
      </c>
      <c r="W50" s="158">
        <v>42880</v>
      </c>
      <c r="X50" s="97"/>
      <c r="Y50" s="157"/>
      <c r="Z50" s="398">
        <v>4818.49</v>
      </c>
      <c r="AA50" s="158">
        <v>42934</v>
      </c>
      <c r="AB50" s="330">
        <f t="shared" si="0"/>
        <v>26422.119999999995</v>
      </c>
      <c r="AC50" s="30" t="s">
        <v>71</v>
      </c>
      <c r="AD50" s="252" t="s">
        <v>939</v>
      </c>
    </row>
    <row r="51" spans="1:30" x14ac:dyDescent="0.2">
      <c r="A51" s="148">
        <v>45</v>
      </c>
      <c r="B51" s="25" t="s">
        <v>82</v>
      </c>
      <c r="C51" s="171" t="s">
        <v>196</v>
      </c>
      <c r="D51" s="340"/>
      <c r="E51" s="158"/>
      <c r="F51" s="30">
        <v>238.78</v>
      </c>
      <c r="G51" s="388">
        <v>42640</v>
      </c>
      <c r="H51" s="330"/>
      <c r="I51" s="356"/>
      <c r="J51" s="266"/>
      <c r="K51" s="158"/>
      <c r="L51" s="367">
        <v>4491.29</v>
      </c>
      <c r="M51" s="158">
        <v>42724</v>
      </c>
      <c r="N51" s="237">
        <v>2713.55</v>
      </c>
      <c r="O51" s="158">
        <v>42752</v>
      </c>
      <c r="P51" s="237">
        <v>2700.8</v>
      </c>
      <c r="Q51" s="158">
        <v>42789</v>
      </c>
      <c r="R51" s="266">
        <v>2265.38</v>
      </c>
      <c r="S51" s="158">
        <v>42810</v>
      </c>
      <c r="T51" s="266">
        <v>2695.82</v>
      </c>
      <c r="U51" s="158">
        <v>42852</v>
      </c>
      <c r="V51" s="266">
        <v>2541.92</v>
      </c>
      <c r="W51" s="158">
        <v>42871</v>
      </c>
      <c r="X51" s="97">
        <v>2814.73</v>
      </c>
      <c r="Y51" s="157">
        <v>42906</v>
      </c>
      <c r="Z51" s="398">
        <v>1829.88</v>
      </c>
      <c r="AA51" s="158">
        <v>42936</v>
      </c>
      <c r="AB51" s="330">
        <f t="shared" si="0"/>
        <v>22292.15</v>
      </c>
      <c r="AC51" s="30" t="s">
        <v>71</v>
      </c>
      <c r="AD51" s="263" t="s">
        <v>940</v>
      </c>
    </row>
    <row r="52" spans="1:30" s="25" customFormat="1" x14ac:dyDescent="0.2">
      <c r="A52" s="148">
        <v>46</v>
      </c>
      <c r="B52" s="25" t="s">
        <v>41</v>
      </c>
      <c r="C52" s="171" t="s">
        <v>295</v>
      </c>
      <c r="D52" s="340">
        <v>4037.17</v>
      </c>
      <c r="E52" s="158">
        <v>42633</v>
      </c>
      <c r="F52" s="31"/>
      <c r="G52" s="389"/>
      <c r="H52" s="229"/>
      <c r="I52" s="357"/>
      <c r="J52" s="266">
        <v>1911.56</v>
      </c>
      <c r="K52" s="158">
        <v>42710</v>
      </c>
      <c r="L52" s="367">
        <v>1911.56</v>
      </c>
      <c r="M52" s="158">
        <v>42724</v>
      </c>
      <c r="N52" s="237">
        <v>1911.56</v>
      </c>
      <c r="O52" s="158">
        <v>42752</v>
      </c>
      <c r="P52" s="237">
        <v>1911.56</v>
      </c>
      <c r="Q52" s="158">
        <v>42787</v>
      </c>
      <c r="R52" s="266">
        <v>1911.56</v>
      </c>
      <c r="S52" s="158">
        <v>42810</v>
      </c>
      <c r="T52" s="266">
        <v>1911.56</v>
      </c>
      <c r="U52" s="158">
        <v>42843</v>
      </c>
      <c r="V52" s="266">
        <v>1911.56</v>
      </c>
      <c r="W52" s="158">
        <v>42871</v>
      </c>
      <c r="X52" s="97">
        <v>1911.56</v>
      </c>
      <c r="Y52" s="157">
        <v>42906</v>
      </c>
      <c r="Z52" s="398">
        <v>1911.56</v>
      </c>
      <c r="AA52" s="158">
        <v>42934</v>
      </c>
      <c r="AB52" s="330">
        <f t="shared" si="0"/>
        <v>21241.21</v>
      </c>
      <c r="AC52" s="30" t="s">
        <v>71</v>
      </c>
      <c r="AD52" s="263" t="s">
        <v>942</v>
      </c>
    </row>
    <row r="53" spans="1:30" x14ac:dyDescent="0.2">
      <c r="A53" s="148">
        <v>47</v>
      </c>
      <c r="B53" s="41" t="s">
        <v>320</v>
      </c>
      <c r="C53" s="171" t="s">
        <v>294</v>
      </c>
      <c r="D53" s="340">
        <v>4243.25</v>
      </c>
      <c r="E53" s="158">
        <v>42633</v>
      </c>
      <c r="F53" s="30"/>
      <c r="G53" s="387"/>
      <c r="H53" s="330"/>
      <c r="I53" s="355"/>
      <c r="J53" s="266"/>
      <c r="K53" s="158"/>
      <c r="L53" s="367">
        <v>4275.8</v>
      </c>
      <c r="M53" s="158">
        <v>42724</v>
      </c>
      <c r="N53" s="237">
        <v>1404.44</v>
      </c>
      <c r="O53" s="158">
        <v>42752</v>
      </c>
      <c r="P53" s="237"/>
      <c r="Q53" s="158"/>
      <c r="R53" s="266">
        <v>1105.0999999999999</v>
      </c>
      <c r="S53" s="158">
        <v>42810</v>
      </c>
      <c r="T53" s="266">
        <v>3681.35</v>
      </c>
      <c r="U53" s="158">
        <v>42843</v>
      </c>
      <c r="V53" s="266">
        <v>2372.77</v>
      </c>
      <c r="W53" s="158">
        <v>42871</v>
      </c>
      <c r="X53" s="97">
        <v>2437.6799999999998</v>
      </c>
      <c r="Y53" s="157">
        <v>42908</v>
      </c>
      <c r="Z53" s="398">
        <v>217.84</v>
      </c>
      <c r="AA53" s="158">
        <v>42936</v>
      </c>
      <c r="AB53" s="330">
        <f t="shared" si="0"/>
        <v>19738.23</v>
      </c>
      <c r="AC53" s="30" t="s">
        <v>71</v>
      </c>
      <c r="AD53" s="264" t="s">
        <v>941</v>
      </c>
    </row>
    <row r="54" spans="1:30" s="25" customFormat="1" x14ac:dyDescent="0.2">
      <c r="A54" s="148">
        <v>48</v>
      </c>
      <c r="B54" s="70" t="s">
        <v>342</v>
      </c>
      <c r="C54" s="435" t="s">
        <v>341</v>
      </c>
      <c r="D54" s="340"/>
      <c r="E54" s="158"/>
      <c r="F54" s="31"/>
      <c r="G54" s="389"/>
      <c r="H54" s="229"/>
      <c r="I54" s="357"/>
      <c r="J54" s="266">
        <v>1397.5</v>
      </c>
      <c r="K54" s="158">
        <v>42710</v>
      </c>
      <c r="L54" s="367">
        <v>1639.55</v>
      </c>
      <c r="M54" s="158">
        <v>42724</v>
      </c>
      <c r="N54" s="237">
        <v>2298.77</v>
      </c>
      <c r="O54" s="158">
        <v>42752</v>
      </c>
      <c r="P54" s="237">
        <v>701.25</v>
      </c>
      <c r="Q54" s="158">
        <v>42787</v>
      </c>
      <c r="R54" s="266">
        <v>1627.94</v>
      </c>
      <c r="S54" s="158">
        <v>42810</v>
      </c>
      <c r="T54" s="266">
        <v>2442.2399999999998</v>
      </c>
      <c r="U54" s="158">
        <v>42843</v>
      </c>
      <c r="V54" s="266">
        <v>1627.94</v>
      </c>
      <c r="W54" s="158">
        <v>42871</v>
      </c>
      <c r="X54" s="237">
        <v>1628.16</v>
      </c>
      <c r="Y54" s="157">
        <v>42906</v>
      </c>
      <c r="Z54" s="398">
        <v>1628.16</v>
      </c>
      <c r="AA54" s="158">
        <v>42934</v>
      </c>
      <c r="AB54" s="330">
        <f t="shared" si="0"/>
        <v>14991.51</v>
      </c>
      <c r="AC54" s="31" t="s">
        <v>71</v>
      </c>
      <c r="AD54" s="251" t="s">
        <v>943</v>
      </c>
    </row>
    <row r="55" spans="1:30" x14ac:dyDescent="0.2">
      <c r="A55" s="148">
        <v>49</v>
      </c>
      <c r="B55" s="25" t="s">
        <v>32</v>
      </c>
      <c r="C55" s="171" t="s">
        <v>197</v>
      </c>
      <c r="D55" s="340"/>
      <c r="E55" s="158"/>
      <c r="F55" s="330">
        <v>1967.62</v>
      </c>
      <c r="G55" s="388">
        <v>42640</v>
      </c>
      <c r="H55" s="330"/>
      <c r="I55" s="356"/>
      <c r="J55" s="266">
        <v>1282.75</v>
      </c>
      <c r="K55" s="158">
        <v>42710</v>
      </c>
      <c r="L55" s="367">
        <v>2220.11</v>
      </c>
      <c r="M55" s="158">
        <v>42724</v>
      </c>
      <c r="N55" s="237">
        <v>2991.11</v>
      </c>
      <c r="O55" s="158">
        <v>42768</v>
      </c>
      <c r="P55" s="237">
        <v>1843.77</v>
      </c>
      <c r="Q55" s="158">
        <v>42789</v>
      </c>
      <c r="R55" s="266">
        <v>2039.82</v>
      </c>
      <c r="S55" s="158">
        <v>42822</v>
      </c>
      <c r="T55" s="266">
        <v>2039.82</v>
      </c>
      <c r="U55" s="158">
        <v>42843</v>
      </c>
      <c r="V55" s="266">
        <v>2054.3200000000002</v>
      </c>
      <c r="W55" s="158">
        <v>42871</v>
      </c>
      <c r="X55" s="97">
        <v>2375.36</v>
      </c>
      <c r="Y55" s="157">
        <v>42906</v>
      </c>
      <c r="Z55" s="398">
        <v>148.32</v>
      </c>
      <c r="AA55" s="158">
        <v>42934</v>
      </c>
      <c r="AB55" s="330">
        <f t="shared" si="0"/>
        <v>18963</v>
      </c>
      <c r="AC55" s="30" t="s">
        <v>71</v>
      </c>
      <c r="AD55" s="264" t="s">
        <v>944</v>
      </c>
    </row>
    <row r="56" spans="1:30" x14ac:dyDescent="0.2">
      <c r="A56" s="148">
        <v>50</v>
      </c>
      <c r="B56" s="25" t="s">
        <v>11</v>
      </c>
      <c r="C56" s="171" t="s">
        <v>198</v>
      </c>
      <c r="D56" s="340">
        <v>131.46</v>
      </c>
      <c r="E56" s="158">
        <v>42633</v>
      </c>
      <c r="F56" s="30"/>
      <c r="G56" s="387"/>
      <c r="H56" s="330">
        <v>0.34</v>
      </c>
      <c r="I56" s="356">
        <v>42689</v>
      </c>
      <c r="J56" s="266"/>
      <c r="K56" s="158"/>
      <c r="L56" s="367">
        <v>1531.84</v>
      </c>
      <c r="M56" s="158">
        <v>42740</v>
      </c>
      <c r="N56" s="237">
        <v>3503.01</v>
      </c>
      <c r="O56" s="158">
        <v>42768</v>
      </c>
      <c r="P56" s="237">
        <v>2361.58</v>
      </c>
      <c r="Q56" s="158">
        <v>42789</v>
      </c>
      <c r="R56" s="266">
        <v>2270.34</v>
      </c>
      <c r="S56" s="158">
        <v>42822</v>
      </c>
      <c r="T56" s="266">
        <v>13750.04</v>
      </c>
      <c r="U56" s="158">
        <v>42843</v>
      </c>
      <c r="V56" s="266">
        <v>2869.41</v>
      </c>
      <c r="W56" s="158">
        <v>42880</v>
      </c>
      <c r="X56" s="97">
        <v>2796.48</v>
      </c>
      <c r="Y56" s="157">
        <v>42908</v>
      </c>
      <c r="Z56" s="398">
        <v>3668.74</v>
      </c>
      <c r="AA56" s="158">
        <v>42934</v>
      </c>
      <c r="AB56" s="330">
        <f t="shared" si="0"/>
        <v>32883.24</v>
      </c>
      <c r="AC56" s="30" t="s">
        <v>71</v>
      </c>
      <c r="AD56" s="251" t="s">
        <v>945</v>
      </c>
    </row>
    <row r="57" spans="1:30" x14ac:dyDescent="0.2">
      <c r="A57" s="148">
        <v>51</v>
      </c>
      <c r="B57" s="165" t="s">
        <v>349</v>
      </c>
      <c r="C57" s="171" t="s">
        <v>199</v>
      </c>
      <c r="D57" s="340"/>
      <c r="E57" s="158"/>
      <c r="F57" s="30"/>
      <c r="G57" s="387"/>
      <c r="H57" s="330">
        <v>7688.08</v>
      </c>
      <c r="I57" s="356">
        <v>42689</v>
      </c>
      <c r="J57" s="266">
        <v>1571.69</v>
      </c>
      <c r="K57" s="158">
        <v>42710</v>
      </c>
      <c r="L57" s="367">
        <v>2061.5</v>
      </c>
      <c r="M57" s="158">
        <v>42740</v>
      </c>
      <c r="N57" s="237">
        <v>2061.5</v>
      </c>
      <c r="O57" s="158">
        <v>42768</v>
      </c>
      <c r="P57" s="237">
        <v>1647.05</v>
      </c>
      <c r="Q57" s="158">
        <v>42787</v>
      </c>
      <c r="R57" s="266">
        <v>1762.85</v>
      </c>
      <c r="S57" s="158">
        <v>42810</v>
      </c>
      <c r="T57" s="266">
        <v>1760.08</v>
      </c>
      <c r="U57" s="158">
        <v>42852</v>
      </c>
      <c r="V57" s="266">
        <v>968.85</v>
      </c>
      <c r="W57" s="158">
        <v>42880</v>
      </c>
      <c r="X57" s="97">
        <v>1550.16</v>
      </c>
      <c r="Y57" s="157">
        <v>42906</v>
      </c>
      <c r="Z57" s="398">
        <v>815.82</v>
      </c>
      <c r="AA57" s="158">
        <v>42934</v>
      </c>
      <c r="AB57" s="330">
        <f t="shared" si="0"/>
        <v>21887.579999999998</v>
      </c>
      <c r="AC57" s="30" t="s">
        <v>71</v>
      </c>
      <c r="AD57" s="251" t="s">
        <v>946</v>
      </c>
    </row>
    <row r="58" spans="1:30" x14ac:dyDescent="0.2">
      <c r="A58" s="148">
        <v>52</v>
      </c>
      <c r="B58" s="165" t="s">
        <v>321</v>
      </c>
      <c r="C58" s="171" t="s">
        <v>200</v>
      </c>
      <c r="D58" s="340"/>
      <c r="E58" s="158"/>
      <c r="F58" s="330">
        <v>1973.1</v>
      </c>
      <c r="G58" s="388">
        <v>42640</v>
      </c>
      <c r="H58" s="330">
        <v>5317.99</v>
      </c>
      <c r="I58" s="356">
        <v>42689</v>
      </c>
      <c r="J58" s="266">
        <v>1847.84</v>
      </c>
      <c r="K58" s="158">
        <v>42710</v>
      </c>
      <c r="L58" s="367">
        <v>3210.65</v>
      </c>
      <c r="M58" s="158">
        <v>42724</v>
      </c>
      <c r="N58" s="237">
        <v>1698.59</v>
      </c>
      <c r="O58" s="158">
        <v>42768</v>
      </c>
      <c r="P58" s="237">
        <v>1737.27</v>
      </c>
      <c r="Q58" s="158">
        <v>42789</v>
      </c>
      <c r="R58" s="266">
        <v>1461.27</v>
      </c>
      <c r="S58" s="158">
        <v>42822</v>
      </c>
      <c r="T58" s="266">
        <v>2452.5500000000002</v>
      </c>
      <c r="U58" s="158">
        <v>42843</v>
      </c>
      <c r="V58" s="266">
        <v>1164.23</v>
      </c>
      <c r="W58" s="158">
        <v>42871</v>
      </c>
      <c r="X58" s="97">
        <v>987.9</v>
      </c>
      <c r="Y58" s="157">
        <v>42908</v>
      </c>
      <c r="Z58" s="398">
        <v>2965.2</v>
      </c>
      <c r="AA58" s="158">
        <v>42936</v>
      </c>
      <c r="AB58" s="330">
        <f t="shared" si="0"/>
        <v>24816.59</v>
      </c>
      <c r="AC58" s="30" t="s">
        <v>71</v>
      </c>
      <c r="AD58" s="251" t="s">
        <v>947</v>
      </c>
    </row>
    <row r="59" spans="1:30" x14ac:dyDescent="0.2">
      <c r="A59" s="148">
        <v>53</v>
      </c>
      <c r="B59" s="25" t="s">
        <v>84</v>
      </c>
      <c r="C59" s="171" t="s">
        <v>201</v>
      </c>
      <c r="D59" s="340"/>
      <c r="E59" s="158"/>
      <c r="F59" s="330">
        <v>2543.36</v>
      </c>
      <c r="G59" s="388">
        <v>42640</v>
      </c>
      <c r="H59" s="330">
        <v>1784.93</v>
      </c>
      <c r="I59" s="356">
        <v>42689</v>
      </c>
      <c r="J59" s="266">
        <v>756.16</v>
      </c>
      <c r="K59" s="158">
        <v>42710</v>
      </c>
      <c r="L59" s="367">
        <v>2426.96</v>
      </c>
      <c r="M59" s="158">
        <v>42724</v>
      </c>
      <c r="N59" s="237">
        <v>2476.73</v>
      </c>
      <c r="O59" s="158">
        <v>42768</v>
      </c>
      <c r="P59" s="237">
        <v>1523.9</v>
      </c>
      <c r="Q59" s="158">
        <v>42789</v>
      </c>
      <c r="R59" s="266">
        <v>2095.5</v>
      </c>
      <c r="S59" s="158">
        <v>42822</v>
      </c>
      <c r="T59" s="266">
        <v>2105.4</v>
      </c>
      <c r="U59" s="158">
        <v>42852</v>
      </c>
      <c r="V59" s="266">
        <v>2027.06</v>
      </c>
      <c r="W59" s="158">
        <v>42880</v>
      </c>
      <c r="X59" s="97">
        <v>1794.68</v>
      </c>
      <c r="Y59" s="157">
        <v>42908</v>
      </c>
      <c r="Z59" s="398"/>
      <c r="AA59" s="158"/>
      <c r="AB59" s="330">
        <f t="shared" si="0"/>
        <v>19534.68</v>
      </c>
      <c r="AC59" s="30" t="s">
        <v>71</v>
      </c>
      <c r="AD59" s="251" t="s">
        <v>948</v>
      </c>
    </row>
    <row r="60" spans="1:30" x14ac:dyDescent="0.2">
      <c r="A60" s="148">
        <v>54</v>
      </c>
      <c r="B60" s="165" t="s">
        <v>322</v>
      </c>
      <c r="C60" s="171" t="s">
        <v>202</v>
      </c>
      <c r="D60" s="340"/>
      <c r="E60" s="158"/>
      <c r="F60" s="330">
        <v>2126.96</v>
      </c>
      <c r="G60" s="388">
        <v>42640</v>
      </c>
      <c r="H60" s="330">
        <v>1767.45</v>
      </c>
      <c r="I60" s="356">
        <v>42689</v>
      </c>
      <c r="J60" s="266">
        <v>228.69</v>
      </c>
      <c r="K60" s="158">
        <v>42717</v>
      </c>
      <c r="L60" s="367">
        <v>442.6</v>
      </c>
      <c r="M60" s="158">
        <v>42724</v>
      </c>
      <c r="N60" s="237">
        <v>2115.6799999999998</v>
      </c>
      <c r="O60" s="158">
        <v>42768</v>
      </c>
      <c r="P60" s="237">
        <v>871.09</v>
      </c>
      <c r="Q60" s="158">
        <v>42787</v>
      </c>
      <c r="R60" s="266">
        <v>1875.33</v>
      </c>
      <c r="S60" s="158">
        <v>42810</v>
      </c>
      <c r="T60" s="266">
        <v>2228.21</v>
      </c>
      <c r="U60" s="158">
        <v>42843</v>
      </c>
      <c r="V60" s="266">
        <v>2366.62</v>
      </c>
      <c r="W60" s="158">
        <v>37036</v>
      </c>
      <c r="X60" s="97">
        <v>2465.7199999999998</v>
      </c>
      <c r="Y60" s="157">
        <v>42906</v>
      </c>
      <c r="Z60" s="398">
        <v>2126.98</v>
      </c>
      <c r="AA60" s="158">
        <v>42934</v>
      </c>
      <c r="AB60" s="330">
        <f t="shared" si="0"/>
        <v>18615.329999999998</v>
      </c>
      <c r="AC60" s="30" t="s">
        <v>71</v>
      </c>
      <c r="AD60" s="251" t="s">
        <v>949</v>
      </c>
    </row>
    <row r="61" spans="1:30" x14ac:dyDescent="0.2">
      <c r="A61" s="148">
        <v>55</v>
      </c>
      <c r="B61" s="25" t="s">
        <v>154</v>
      </c>
      <c r="C61" s="171" t="s">
        <v>167</v>
      </c>
      <c r="D61" s="340"/>
      <c r="E61" s="158"/>
      <c r="F61" s="330">
        <v>2161.54</v>
      </c>
      <c r="G61" s="388">
        <v>42640</v>
      </c>
      <c r="H61" s="330">
        <v>2916.56</v>
      </c>
      <c r="I61" s="356">
        <v>42689</v>
      </c>
      <c r="J61" s="266">
        <v>1437.89</v>
      </c>
      <c r="K61" s="158">
        <v>42710</v>
      </c>
      <c r="L61" s="367">
        <v>1322.98</v>
      </c>
      <c r="M61" s="158">
        <v>42740</v>
      </c>
      <c r="N61" s="237">
        <v>1654.56</v>
      </c>
      <c r="O61" s="158">
        <v>42768</v>
      </c>
      <c r="P61" s="237">
        <v>1645.32</v>
      </c>
      <c r="Q61" s="158">
        <v>42787</v>
      </c>
      <c r="R61" s="266">
        <v>2347.48</v>
      </c>
      <c r="S61" s="158">
        <v>42822</v>
      </c>
      <c r="T61" s="266">
        <v>2863.58</v>
      </c>
      <c r="U61" s="158">
        <v>42843</v>
      </c>
      <c r="V61" s="266">
        <v>2487.81</v>
      </c>
      <c r="W61" s="158">
        <v>42871</v>
      </c>
      <c r="X61" s="97">
        <v>2445.8200000000002</v>
      </c>
      <c r="Y61" s="157">
        <v>42906</v>
      </c>
      <c r="Z61" s="398">
        <v>1655.87</v>
      </c>
      <c r="AA61" s="158">
        <v>42934</v>
      </c>
      <c r="AB61" s="330">
        <f t="shared" si="0"/>
        <v>22939.41</v>
      </c>
      <c r="AC61" s="30" t="s">
        <v>71</v>
      </c>
      <c r="AD61" s="263" t="s">
        <v>950</v>
      </c>
    </row>
    <row r="62" spans="1:30" x14ac:dyDescent="0.2">
      <c r="A62" s="148">
        <v>56</v>
      </c>
      <c r="B62" s="25" t="s">
        <v>13</v>
      </c>
      <c r="C62" s="171" t="s">
        <v>203</v>
      </c>
      <c r="D62" s="340">
        <v>2772.09</v>
      </c>
      <c r="E62" s="158">
        <v>42633</v>
      </c>
      <c r="F62" s="30"/>
      <c r="G62" s="387"/>
      <c r="H62" s="330">
        <v>3386.63</v>
      </c>
      <c r="I62" s="356">
        <v>42689</v>
      </c>
      <c r="J62" s="266">
        <v>294</v>
      </c>
      <c r="K62" s="158">
        <v>42710</v>
      </c>
      <c r="L62" s="367">
        <v>2222.1799999999998</v>
      </c>
      <c r="M62" s="158">
        <v>42740</v>
      </c>
      <c r="N62" s="237">
        <v>2545.0700000000002</v>
      </c>
      <c r="O62" s="158">
        <v>42752</v>
      </c>
      <c r="P62" s="237">
        <v>1748.59</v>
      </c>
      <c r="Q62" s="158">
        <v>42789</v>
      </c>
      <c r="R62" s="266">
        <v>2035.91</v>
      </c>
      <c r="S62" s="158">
        <v>42822</v>
      </c>
      <c r="T62" s="266">
        <v>2190.0500000000002</v>
      </c>
      <c r="U62" s="158">
        <v>42843</v>
      </c>
      <c r="V62" s="266">
        <v>1031.95</v>
      </c>
      <c r="W62" s="158">
        <v>42871</v>
      </c>
      <c r="X62" s="97">
        <v>1132.42</v>
      </c>
      <c r="Y62" s="157">
        <v>42906</v>
      </c>
      <c r="Z62" s="398">
        <v>731.82</v>
      </c>
      <c r="AA62" s="158">
        <v>42934</v>
      </c>
      <c r="AB62" s="330">
        <f t="shared" si="0"/>
        <v>20090.71</v>
      </c>
      <c r="AC62" s="30" t="s">
        <v>71</v>
      </c>
      <c r="AD62" s="263" t="s">
        <v>951</v>
      </c>
    </row>
    <row r="63" spans="1:30" x14ac:dyDescent="0.2">
      <c r="A63" s="148">
        <v>57</v>
      </c>
      <c r="B63" s="165" t="s">
        <v>368</v>
      </c>
      <c r="C63" s="171" t="s">
        <v>204</v>
      </c>
      <c r="D63" s="340">
        <v>5083.79</v>
      </c>
      <c r="E63" s="158">
        <v>42633</v>
      </c>
      <c r="F63" s="30"/>
      <c r="G63" s="387"/>
      <c r="H63" s="330"/>
      <c r="I63" s="355"/>
      <c r="J63" s="266">
        <v>3546.21</v>
      </c>
      <c r="K63" s="158">
        <v>42710</v>
      </c>
      <c r="L63" s="367">
        <v>5952.05</v>
      </c>
      <c r="M63" s="158">
        <v>42724</v>
      </c>
      <c r="N63" s="237">
        <v>10948.72</v>
      </c>
      <c r="O63" s="158">
        <v>42768</v>
      </c>
      <c r="P63" s="237">
        <v>3362.56</v>
      </c>
      <c r="Q63" s="158">
        <v>42789</v>
      </c>
      <c r="R63" s="266">
        <v>6276.46</v>
      </c>
      <c r="S63" s="158">
        <v>42822</v>
      </c>
      <c r="T63" s="266">
        <v>3106.44</v>
      </c>
      <c r="U63" s="158">
        <v>42843</v>
      </c>
      <c r="V63" s="266">
        <v>3048.25</v>
      </c>
      <c r="W63" s="158">
        <v>42871</v>
      </c>
      <c r="X63" s="97">
        <v>2818.75</v>
      </c>
      <c r="Y63" s="157">
        <v>42906</v>
      </c>
      <c r="Z63" s="398">
        <v>8285.56</v>
      </c>
      <c r="AA63" s="158">
        <v>42936</v>
      </c>
      <c r="AB63" s="330">
        <f t="shared" si="0"/>
        <v>52428.79</v>
      </c>
      <c r="AC63" s="235" t="s">
        <v>71</v>
      </c>
      <c r="AD63" s="263" t="s">
        <v>952</v>
      </c>
    </row>
    <row r="64" spans="1:30" x14ac:dyDescent="0.2">
      <c r="A64" s="148">
        <v>58</v>
      </c>
      <c r="B64" s="165" t="s">
        <v>909</v>
      </c>
      <c r="C64" s="300" t="s">
        <v>1006</v>
      </c>
      <c r="D64" s="340">
        <v>4197.42</v>
      </c>
      <c r="E64" s="158">
        <v>42633</v>
      </c>
      <c r="F64" s="30"/>
      <c r="G64" s="387"/>
      <c r="H64" s="330">
        <v>8893.6299999999992</v>
      </c>
      <c r="I64" s="356">
        <v>42689</v>
      </c>
      <c r="J64" s="266"/>
      <c r="K64" s="158"/>
      <c r="L64" s="367"/>
      <c r="M64" s="158"/>
      <c r="N64" s="237">
        <v>9944.26</v>
      </c>
      <c r="O64" s="158">
        <v>42752</v>
      </c>
      <c r="P64" s="237"/>
      <c r="Q64" s="158"/>
      <c r="R64" s="266">
        <v>7103.28</v>
      </c>
      <c r="S64" s="158">
        <v>42810</v>
      </c>
      <c r="T64" s="266">
        <v>2760.15</v>
      </c>
      <c r="U64" s="158">
        <v>42843</v>
      </c>
      <c r="V64" s="266">
        <v>2555.2600000000002</v>
      </c>
      <c r="W64" s="158">
        <v>42880</v>
      </c>
      <c r="X64" s="97">
        <v>4677.33</v>
      </c>
      <c r="Y64" s="157">
        <v>42906</v>
      </c>
      <c r="Z64" s="398">
        <v>3162.3</v>
      </c>
      <c r="AA64" s="158">
        <v>42934</v>
      </c>
      <c r="AB64" s="330">
        <f t="shared" si="0"/>
        <v>43293.630000000005</v>
      </c>
      <c r="AC64" s="30" t="s">
        <v>71</v>
      </c>
      <c r="AD64" s="263">
        <v>536900</v>
      </c>
    </row>
    <row r="65" spans="1:30" x14ac:dyDescent="0.2">
      <c r="A65" s="148">
        <v>59</v>
      </c>
      <c r="B65" s="165" t="s">
        <v>1023</v>
      </c>
      <c r="C65" s="362" t="s">
        <v>1024</v>
      </c>
      <c r="D65" s="340"/>
      <c r="E65" s="158"/>
      <c r="F65" s="30"/>
      <c r="G65" s="387"/>
      <c r="H65" s="330"/>
      <c r="I65" s="356"/>
      <c r="J65" s="266">
        <v>119.95</v>
      </c>
      <c r="K65" s="158">
        <v>42717</v>
      </c>
      <c r="L65" s="367">
        <v>79.150000000000006</v>
      </c>
      <c r="M65" s="158">
        <v>42724</v>
      </c>
      <c r="N65" s="237">
        <v>28.36</v>
      </c>
      <c r="O65" s="158">
        <v>42768</v>
      </c>
      <c r="P65" s="237">
        <v>1.1499999999999999</v>
      </c>
      <c r="Q65" s="158">
        <v>42789</v>
      </c>
      <c r="R65" s="266">
        <v>49.93</v>
      </c>
      <c r="S65" s="158">
        <v>42810</v>
      </c>
      <c r="T65" s="266">
        <v>25.4</v>
      </c>
      <c r="U65" s="158">
        <v>42871</v>
      </c>
      <c r="V65" s="266">
        <v>39.5</v>
      </c>
      <c r="W65" s="158">
        <v>42880</v>
      </c>
      <c r="X65" s="97">
        <v>106.08</v>
      </c>
      <c r="Y65" s="157">
        <v>42906</v>
      </c>
      <c r="Z65" s="398"/>
      <c r="AA65" s="158"/>
      <c r="AB65" s="330">
        <f t="shared" si="0"/>
        <v>449.52</v>
      </c>
      <c r="AD65" s="263"/>
    </row>
    <row r="66" spans="1:30" x14ac:dyDescent="0.2">
      <c r="A66" s="148">
        <v>60</v>
      </c>
      <c r="B66" s="25" t="s">
        <v>85</v>
      </c>
      <c r="C66" s="171" t="s">
        <v>205</v>
      </c>
      <c r="D66" s="340">
        <v>1771.42</v>
      </c>
      <c r="E66" s="158">
        <v>42633</v>
      </c>
      <c r="F66" s="30"/>
      <c r="G66" s="387"/>
      <c r="H66" s="330"/>
      <c r="I66" s="355"/>
      <c r="J66" s="266">
        <v>1591.07</v>
      </c>
      <c r="K66" s="158">
        <v>42710</v>
      </c>
      <c r="L66" s="367">
        <v>1090.25</v>
      </c>
      <c r="M66" s="158">
        <v>42740</v>
      </c>
      <c r="N66" s="237">
        <v>981.85</v>
      </c>
      <c r="O66" s="158">
        <v>42768</v>
      </c>
      <c r="P66" s="237">
        <v>949.77</v>
      </c>
      <c r="Q66" s="158">
        <v>42787</v>
      </c>
      <c r="R66" s="266">
        <v>1374.71</v>
      </c>
      <c r="S66" s="158">
        <v>42810</v>
      </c>
      <c r="T66" s="266">
        <v>2244.2399999999998</v>
      </c>
      <c r="U66" s="158">
        <v>42843</v>
      </c>
      <c r="V66" s="266">
        <v>1617.83</v>
      </c>
      <c r="W66" s="158">
        <v>42871</v>
      </c>
      <c r="X66" s="97">
        <v>1380.95</v>
      </c>
      <c r="Y66" s="157">
        <v>42906</v>
      </c>
      <c r="Z66" s="398">
        <v>2642.37</v>
      </c>
      <c r="AA66" s="158">
        <v>42934</v>
      </c>
      <c r="AB66" s="330">
        <f t="shared" si="0"/>
        <v>15644.460000000003</v>
      </c>
      <c r="AC66" s="30" t="s">
        <v>71</v>
      </c>
      <c r="AD66" s="263" t="s">
        <v>953</v>
      </c>
    </row>
    <row r="67" spans="1:30" x14ac:dyDescent="0.2">
      <c r="A67" s="148">
        <v>61</v>
      </c>
      <c r="B67" s="165" t="s">
        <v>346</v>
      </c>
      <c r="C67" s="171" t="s">
        <v>271</v>
      </c>
      <c r="D67" s="340"/>
      <c r="E67" s="158"/>
      <c r="F67" s="30"/>
      <c r="G67" s="387"/>
      <c r="H67" s="330">
        <v>344.13</v>
      </c>
      <c r="I67" s="356">
        <v>42689</v>
      </c>
      <c r="J67" s="266">
        <v>988.25</v>
      </c>
      <c r="K67" s="158">
        <v>42710</v>
      </c>
      <c r="L67" s="367"/>
      <c r="M67" s="158"/>
      <c r="N67" s="237">
        <v>2120.59</v>
      </c>
      <c r="O67" s="158">
        <v>42752</v>
      </c>
      <c r="P67" s="237">
        <v>2051.06</v>
      </c>
      <c r="Q67" s="158">
        <v>42787</v>
      </c>
      <c r="R67" s="266">
        <v>1681.75</v>
      </c>
      <c r="S67" s="158">
        <v>42810</v>
      </c>
      <c r="T67" s="266">
        <v>2568.83</v>
      </c>
      <c r="U67" s="158">
        <v>42843</v>
      </c>
      <c r="V67" s="266">
        <v>2494.79</v>
      </c>
      <c r="W67" s="158">
        <v>42871</v>
      </c>
      <c r="X67" s="97">
        <v>2770</v>
      </c>
      <c r="Y67" s="157">
        <v>42908</v>
      </c>
      <c r="Z67" s="398">
        <v>2212</v>
      </c>
      <c r="AA67" s="158">
        <v>42934</v>
      </c>
      <c r="AB67" s="330">
        <f t="shared" si="0"/>
        <v>17231.400000000001</v>
      </c>
      <c r="AC67" s="30" t="s">
        <v>71</v>
      </c>
      <c r="AD67" s="263" t="s">
        <v>954</v>
      </c>
    </row>
    <row r="68" spans="1:30" x14ac:dyDescent="0.2">
      <c r="A68" s="148">
        <v>62</v>
      </c>
      <c r="B68" s="25" t="s">
        <v>15</v>
      </c>
      <c r="C68" s="171" t="s">
        <v>207</v>
      </c>
      <c r="D68" s="340">
        <v>1759.57</v>
      </c>
      <c r="E68" s="158">
        <v>42633</v>
      </c>
      <c r="F68" s="30"/>
      <c r="G68" s="387"/>
      <c r="H68" s="330"/>
      <c r="I68" s="355"/>
      <c r="J68" s="266">
        <v>1915.19</v>
      </c>
      <c r="K68" s="158">
        <v>42717</v>
      </c>
      <c r="L68" s="367">
        <v>1915.19</v>
      </c>
      <c r="M68" s="158">
        <v>42740</v>
      </c>
      <c r="N68" s="237">
        <v>2518.62</v>
      </c>
      <c r="O68" s="158">
        <v>42752</v>
      </c>
      <c r="P68" s="237">
        <v>1915.19</v>
      </c>
      <c r="Q68" s="158">
        <v>42787</v>
      </c>
      <c r="R68" s="266">
        <v>1915.19</v>
      </c>
      <c r="S68" s="158">
        <v>42810</v>
      </c>
      <c r="T68" s="266">
        <v>1915.2</v>
      </c>
      <c r="U68" s="158">
        <v>42843</v>
      </c>
      <c r="V68" s="266">
        <v>1915.19</v>
      </c>
      <c r="W68" s="158">
        <v>42871</v>
      </c>
      <c r="X68" s="97">
        <v>1915.19</v>
      </c>
      <c r="Y68" s="157">
        <v>42906</v>
      </c>
      <c r="Z68" s="398">
        <v>2518.62</v>
      </c>
      <c r="AA68" s="158">
        <v>42934</v>
      </c>
      <c r="AB68" s="330">
        <f t="shared" si="0"/>
        <v>20203.150000000001</v>
      </c>
      <c r="AC68" s="30" t="s">
        <v>71</v>
      </c>
      <c r="AD68" s="263" t="s">
        <v>955</v>
      </c>
    </row>
    <row r="69" spans="1:30" x14ac:dyDescent="0.2">
      <c r="A69" s="148">
        <v>63</v>
      </c>
      <c r="B69" s="25" t="s">
        <v>16</v>
      </c>
      <c r="C69" s="171" t="s">
        <v>187</v>
      </c>
      <c r="D69" s="340">
        <v>2032.25</v>
      </c>
      <c r="E69" s="158">
        <v>42633</v>
      </c>
      <c r="F69" s="30"/>
      <c r="G69" s="387"/>
      <c r="H69" s="330"/>
      <c r="I69" s="355"/>
      <c r="J69" s="266">
        <v>2273.5</v>
      </c>
      <c r="K69" s="158">
        <v>42710</v>
      </c>
      <c r="L69" s="367">
        <v>2273.5</v>
      </c>
      <c r="M69" s="158">
        <v>42724</v>
      </c>
      <c r="N69" s="237">
        <v>2273.5</v>
      </c>
      <c r="O69" s="158">
        <v>42752</v>
      </c>
      <c r="P69" s="237">
        <v>2291</v>
      </c>
      <c r="Q69" s="158">
        <v>42787</v>
      </c>
      <c r="R69" s="266">
        <v>2273.5</v>
      </c>
      <c r="S69" s="158">
        <v>42810</v>
      </c>
      <c r="T69" s="266">
        <v>2298</v>
      </c>
      <c r="U69" s="158">
        <v>42843</v>
      </c>
      <c r="V69" s="266">
        <v>2290.09</v>
      </c>
      <c r="W69" s="158">
        <v>42871</v>
      </c>
      <c r="X69" s="97">
        <v>2273.5</v>
      </c>
      <c r="Y69" s="157">
        <v>42906</v>
      </c>
      <c r="Z69" s="398">
        <v>2320.58</v>
      </c>
      <c r="AA69" s="158">
        <v>42934</v>
      </c>
      <c r="AB69" s="330">
        <f t="shared" si="0"/>
        <v>22599.42</v>
      </c>
      <c r="AC69" s="30" t="s">
        <v>71</v>
      </c>
      <c r="AD69" s="263" t="s">
        <v>956</v>
      </c>
    </row>
    <row r="70" spans="1:30" x14ac:dyDescent="0.2">
      <c r="A70" s="148">
        <v>64</v>
      </c>
      <c r="B70" s="25" t="s">
        <v>17</v>
      </c>
      <c r="C70" s="171" t="s">
        <v>208</v>
      </c>
      <c r="D70" s="340">
        <v>1876.43</v>
      </c>
      <c r="E70" s="158">
        <v>42633</v>
      </c>
      <c r="F70" s="30"/>
      <c r="G70" s="387"/>
      <c r="H70" s="330"/>
      <c r="I70" s="355"/>
      <c r="J70" s="266">
        <v>2061.4899999999998</v>
      </c>
      <c r="K70" s="158">
        <v>42710</v>
      </c>
      <c r="L70" s="367">
        <v>2061.4899999999998</v>
      </c>
      <c r="M70" s="158">
        <v>42740</v>
      </c>
      <c r="N70" s="237">
        <v>2061.4899999999998</v>
      </c>
      <c r="O70" s="158">
        <v>42752</v>
      </c>
      <c r="P70" s="237">
        <v>2061.4899999999998</v>
      </c>
      <c r="Q70" s="158">
        <v>42789</v>
      </c>
      <c r="R70" s="266">
        <v>2061.4899999999998</v>
      </c>
      <c r="S70" s="158">
        <v>42810</v>
      </c>
      <c r="T70" s="266">
        <v>2061.4899999999998</v>
      </c>
      <c r="U70" s="158">
        <v>42843</v>
      </c>
      <c r="V70" s="266">
        <v>2061.4899999999998</v>
      </c>
      <c r="W70" s="158">
        <v>42871</v>
      </c>
      <c r="X70" s="97">
        <v>2061.4899999999998</v>
      </c>
      <c r="Y70" s="157">
        <v>42906</v>
      </c>
      <c r="Z70" s="398">
        <v>2061.4899999999998</v>
      </c>
      <c r="AA70" s="158">
        <v>42934</v>
      </c>
      <c r="AB70" s="330">
        <f t="shared" si="0"/>
        <v>20429.839999999997</v>
      </c>
      <c r="AC70" s="30" t="s">
        <v>71</v>
      </c>
      <c r="AD70" s="263" t="s">
        <v>957</v>
      </c>
    </row>
    <row r="71" spans="1:30" x14ac:dyDescent="0.2">
      <c r="A71" s="148">
        <v>65</v>
      </c>
      <c r="B71" s="215" t="s">
        <v>1052</v>
      </c>
      <c r="C71" s="436" t="s">
        <v>1054</v>
      </c>
      <c r="D71" s="340"/>
      <c r="E71" s="158"/>
      <c r="F71" s="30"/>
      <c r="G71" s="387"/>
      <c r="H71" s="330"/>
      <c r="I71" s="355"/>
      <c r="J71" s="266"/>
      <c r="K71" s="158"/>
      <c r="L71" s="367"/>
      <c r="M71" s="158"/>
      <c r="N71" s="237"/>
      <c r="O71" s="158"/>
      <c r="P71" s="237"/>
      <c r="Q71" s="158"/>
      <c r="R71" s="266"/>
      <c r="S71" s="158"/>
      <c r="T71" s="266"/>
      <c r="U71" s="158"/>
      <c r="V71" s="266">
        <v>750</v>
      </c>
      <c r="W71" s="158">
        <v>42871</v>
      </c>
      <c r="X71" s="97">
        <v>2976.91</v>
      </c>
      <c r="Y71" s="157">
        <v>42906</v>
      </c>
      <c r="Z71" s="398">
        <v>3299.79</v>
      </c>
      <c r="AA71" s="158">
        <v>42934</v>
      </c>
      <c r="AB71" s="330">
        <f t="shared" si="0"/>
        <v>7026.7</v>
      </c>
      <c r="AC71" s="30" t="s">
        <v>70</v>
      </c>
      <c r="AD71" s="263">
        <v>536900</v>
      </c>
    </row>
    <row r="72" spans="1:30" x14ac:dyDescent="0.2">
      <c r="A72" s="148">
        <v>66</v>
      </c>
      <c r="B72" s="25" t="s">
        <v>93</v>
      </c>
      <c r="C72" s="171" t="s">
        <v>209</v>
      </c>
      <c r="D72" s="340">
        <v>1860.2</v>
      </c>
      <c r="E72" s="158">
        <v>42633</v>
      </c>
      <c r="F72" s="30"/>
      <c r="G72" s="387"/>
      <c r="H72" s="330">
        <v>1593.65</v>
      </c>
      <c r="I72" s="356">
        <v>42689</v>
      </c>
      <c r="J72" s="266">
        <v>1860.2</v>
      </c>
      <c r="K72" s="158">
        <v>42724</v>
      </c>
      <c r="L72" s="367">
        <v>1860.2</v>
      </c>
      <c r="M72" s="158">
        <v>42752</v>
      </c>
      <c r="N72" s="237">
        <v>4016.26</v>
      </c>
      <c r="O72" s="158">
        <v>42787</v>
      </c>
      <c r="P72" s="237">
        <v>3540.09</v>
      </c>
      <c r="Q72" s="158">
        <v>42789</v>
      </c>
      <c r="R72" s="266">
        <v>4066.18</v>
      </c>
      <c r="S72" s="158">
        <v>42822</v>
      </c>
      <c r="T72" s="266"/>
      <c r="U72" s="158">
        <v>42843</v>
      </c>
      <c r="V72" s="266">
        <v>5346.03</v>
      </c>
      <c r="W72" s="158">
        <v>42880</v>
      </c>
      <c r="X72" s="97">
        <v>2281.12</v>
      </c>
      <c r="Y72" s="157">
        <v>42906</v>
      </c>
      <c r="Z72" s="398">
        <v>1764.87</v>
      </c>
      <c r="AA72" s="158">
        <v>42934</v>
      </c>
      <c r="AB72" s="330">
        <f t="shared" ref="AB72:AB107" si="1">SUM(D72,F72,H72,J72,L72,N72,P72,R72,T72,V72,X72,Z72)</f>
        <v>28188.799999999996</v>
      </c>
      <c r="AC72" s="30" t="s">
        <v>71</v>
      </c>
      <c r="AD72" s="263" t="s">
        <v>958</v>
      </c>
    </row>
    <row r="73" spans="1:30" x14ac:dyDescent="0.2">
      <c r="A73" s="148">
        <v>67</v>
      </c>
      <c r="B73" s="165" t="s">
        <v>326</v>
      </c>
      <c r="C73" s="438" t="s">
        <v>484</v>
      </c>
      <c r="D73" s="340">
        <v>676.71</v>
      </c>
      <c r="E73" s="158">
        <v>42633</v>
      </c>
      <c r="F73" s="30"/>
      <c r="G73" s="387"/>
      <c r="H73" s="330"/>
      <c r="I73" s="355"/>
      <c r="J73" s="266">
        <v>2773.48</v>
      </c>
      <c r="K73" s="158">
        <v>42717</v>
      </c>
      <c r="L73" s="367">
        <v>3460.88</v>
      </c>
      <c r="M73" s="158">
        <v>42740</v>
      </c>
      <c r="N73" s="237">
        <v>3371.22</v>
      </c>
      <c r="O73" s="158">
        <v>42768</v>
      </c>
      <c r="P73" s="237">
        <v>2900.1</v>
      </c>
      <c r="Q73" s="158">
        <v>42787</v>
      </c>
      <c r="R73" s="266">
        <v>2928.24</v>
      </c>
      <c r="S73" s="158">
        <v>42810</v>
      </c>
      <c r="T73" s="266">
        <v>2331.7199999999998</v>
      </c>
      <c r="U73" s="158">
        <v>42843</v>
      </c>
      <c r="V73" s="266">
        <v>2612.8000000000002</v>
      </c>
      <c r="W73" s="158">
        <v>42871</v>
      </c>
      <c r="X73" s="97"/>
      <c r="Y73" s="157"/>
      <c r="Z73" s="398"/>
      <c r="AA73" s="158"/>
      <c r="AB73" s="330">
        <f t="shared" si="1"/>
        <v>21055.149999999998</v>
      </c>
      <c r="AC73" s="30" t="s">
        <v>71</v>
      </c>
      <c r="AD73" s="263" t="s">
        <v>959</v>
      </c>
    </row>
    <row r="74" spans="1:30" x14ac:dyDescent="0.2">
      <c r="A74" s="148">
        <v>68</v>
      </c>
      <c r="B74" s="165" t="s">
        <v>18</v>
      </c>
      <c r="C74" s="171" t="s">
        <v>1026</v>
      </c>
      <c r="D74" s="340"/>
      <c r="E74" s="158"/>
      <c r="F74" s="30"/>
      <c r="G74" s="387"/>
      <c r="H74" s="330"/>
      <c r="I74" s="355"/>
      <c r="J74" s="266"/>
      <c r="K74" s="158"/>
      <c r="L74" s="367">
        <v>2791.21</v>
      </c>
      <c r="M74" s="158">
        <v>42724</v>
      </c>
      <c r="N74" s="237"/>
      <c r="O74" s="158"/>
      <c r="P74" s="237"/>
      <c r="Q74" s="158"/>
      <c r="R74" s="266"/>
      <c r="S74" s="158"/>
      <c r="T74" s="266"/>
      <c r="U74" s="158">
        <v>42843</v>
      </c>
      <c r="V74" s="266"/>
      <c r="W74" s="158"/>
      <c r="X74" s="97"/>
      <c r="Y74" s="157"/>
      <c r="Z74" s="398"/>
      <c r="AA74" s="158"/>
      <c r="AB74" s="330">
        <f t="shared" si="1"/>
        <v>2791.21</v>
      </c>
      <c r="AD74" s="263"/>
    </row>
    <row r="75" spans="1:30" x14ac:dyDescent="0.2">
      <c r="A75" s="148">
        <v>69</v>
      </c>
      <c r="B75" s="165" t="s">
        <v>285</v>
      </c>
      <c r="C75" s="171" t="s">
        <v>210</v>
      </c>
      <c r="D75" s="340"/>
      <c r="E75" s="158"/>
      <c r="F75" s="30"/>
      <c r="G75" s="387"/>
      <c r="H75" s="330"/>
      <c r="I75" s="355"/>
      <c r="J75" s="266">
        <v>3985.31</v>
      </c>
      <c r="K75" s="158">
        <v>42710</v>
      </c>
      <c r="L75" s="367"/>
      <c r="M75" s="158"/>
      <c r="N75" s="237">
        <v>2351.33</v>
      </c>
      <c r="O75" s="158">
        <v>42752</v>
      </c>
      <c r="P75" s="237"/>
      <c r="Q75" s="158"/>
      <c r="R75" s="266">
        <v>2266.48</v>
      </c>
      <c r="S75" s="158">
        <v>42810</v>
      </c>
      <c r="T75" s="266">
        <v>2213.4499999999998</v>
      </c>
      <c r="U75" s="158">
        <v>42843</v>
      </c>
      <c r="V75" s="266">
        <v>1892.6</v>
      </c>
      <c r="W75" s="158">
        <v>42871</v>
      </c>
      <c r="X75" s="97">
        <v>3290.53</v>
      </c>
      <c r="Y75" s="157">
        <v>42908</v>
      </c>
      <c r="Z75" s="398">
        <v>2366.9</v>
      </c>
      <c r="AA75" s="158">
        <v>42934</v>
      </c>
      <c r="AB75" s="330">
        <f t="shared" si="1"/>
        <v>18366.600000000002</v>
      </c>
      <c r="AC75" s="30" t="s">
        <v>71</v>
      </c>
      <c r="AD75" s="263" t="s">
        <v>960</v>
      </c>
    </row>
    <row r="76" spans="1:30" x14ac:dyDescent="0.2">
      <c r="A76" s="148">
        <v>70</v>
      </c>
      <c r="B76" s="25" t="s">
        <v>86</v>
      </c>
      <c r="C76" s="171" t="s">
        <v>211</v>
      </c>
      <c r="D76" s="340"/>
      <c r="E76" s="158"/>
      <c r="F76" s="330">
        <v>3299.02</v>
      </c>
      <c r="G76" s="388">
        <v>42640</v>
      </c>
      <c r="H76" s="330"/>
      <c r="I76" s="356"/>
      <c r="J76" s="266">
        <v>2142.5500000000002</v>
      </c>
      <c r="K76" s="158">
        <v>42710</v>
      </c>
      <c r="L76" s="367">
        <v>2227.21</v>
      </c>
      <c r="M76" s="158">
        <v>42740</v>
      </c>
      <c r="N76" s="237">
        <v>1679.7</v>
      </c>
      <c r="O76" s="158">
        <v>42768</v>
      </c>
      <c r="P76" s="237">
        <v>1751.7</v>
      </c>
      <c r="Q76" s="158">
        <v>42789</v>
      </c>
      <c r="R76" s="266">
        <v>2029.47</v>
      </c>
      <c r="S76" s="158">
        <v>42822</v>
      </c>
      <c r="T76" s="266">
        <v>2150</v>
      </c>
      <c r="U76" s="158">
        <v>42852</v>
      </c>
      <c r="V76" s="266">
        <v>2209.75</v>
      </c>
      <c r="W76" s="158">
        <v>42880</v>
      </c>
      <c r="X76" s="97"/>
      <c r="Y76" s="157"/>
      <c r="Z76" s="398">
        <v>2100</v>
      </c>
      <c r="AA76" s="158">
        <v>42934</v>
      </c>
      <c r="AB76" s="330">
        <f t="shared" si="1"/>
        <v>19589.400000000001</v>
      </c>
      <c r="AC76" s="235" t="s">
        <v>71</v>
      </c>
      <c r="AD76" s="263" t="s">
        <v>961</v>
      </c>
    </row>
    <row r="77" spans="1:30" x14ac:dyDescent="0.2">
      <c r="A77" s="148">
        <v>71</v>
      </c>
      <c r="B77" s="215" t="s">
        <v>1027</v>
      </c>
      <c r="C77" s="171" t="s">
        <v>1028</v>
      </c>
      <c r="D77" s="340"/>
      <c r="E77" s="158"/>
      <c r="F77" s="330"/>
      <c r="G77" s="388"/>
      <c r="H77" s="330"/>
      <c r="I77" s="356"/>
      <c r="J77" s="266"/>
      <c r="K77" s="158"/>
      <c r="L77" s="367">
        <v>1734.01</v>
      </c>
      <c r="M77" s="158">
        <v>42724</v>
      </c>
      <c r="N77" s="237">
        <v>1513.71</v>
      </c>
      <c r="O77" s="158">
        <v>42768</v>
      </c>
      <c r="P77" s="237">
        <v>1730.55</v>
      </c>
      <c r="Q77" s="158">
        <v>42810</v>
      </c>
      <c r="R77" s="266">
        <v>1673.67</v>
      </c>
      <c r="S77" s="158">
        <v>42822</v>
      </c>
      <c r="T77" s="266">
        <v>1665.46</v>
      </c>
      <c r="U77" s="158">
        <v>42852</v>
      </c>
      <c r="V77" s="266">
        <v>1375.71</v>
      </c>
      <c r="W77" s="158">
        <v>42871</v>
      </c>
      <c r="X77" s="97">
        <v>1471.87</v>
      </c>
      <c r="Y77" s="157">
        <v>42906</v>
      </c>
      <c r="Z77" s="398">
        <v>1446.4</v>
      </c>
      <c r="AA77" s="158">
        <v>42936</v>
      </c>
      <c r="AB77" s="330">
        <f t="shared" si="1"/>
        <v>12611.38</v>
      </c>
      <c r="AC77" s="235"/>
      <c r="AD77" s="263"/>
    </row>
    <row r="78" spans="1:30" x14ac:dyDescent="0.2">
      <c r="A78" s="148">
        <v>72</v>
      </c>
      <c r="B78" s="165" t="s">
        <v>366</v>
      </c>
      <c r="C78" s="171" t="s">
        <v>365</v>
      </c>
      <c r="D78" s="340"/>
      <c r="E78" s="158"/>
      <c r="F78" s="330">
        <v>4983.22</v>
      </c>
      <c r="G78" s="388">
        <v>42640</v>
      </c>
      <c r="H78" s="330"/>
      <c r="I78" s="356"/>
      <c r="J78" s="266">
        <v>1853.22</v>
      </c>
      <c r="K78" s="158">
        <v>42710</v>
      </c>
      <c r="L78" s="367">
        <v>1778.42</v>
      </c>
      <c r="M78" s="158">
        <v>42724</v>
      </c>
      <c r="N78" s="237">
        <v>3120.58</v>
      </c>
      <c r="O78" s="158">
        <v>42752</v>
      </c>
      <c r="P78" s="237">
        <v>456.01</v>
      </c>
      <c r="Q78" s="158">
        <v>42787</v>
      </c>
      <c r="R78" s="266">
        <v>1611.97</v>
      </c>
      <c r="S78" s="158">
        <v>42810</v>
      </c>
      <c r="T78" s="266">
        <v>1778.42</v>
      </c>
      <c r="U78" s="158">
        <v>42843</v>
      </c>
      <c r="V78" s="266">
        <v>843.61</v>
      </c>
      <c r="W78" s="158">
        <v>42871</v>
      </c>
      <c r="X78" s="97">
        <v>2394.96</v>
      </c>
      <c r="Y78" s="157">
        <v>42906</v>
      </c>
      <c r="Z78" s="398"/>
      <c r="AA78" s="158"/>
      <c r="AB78" s="330">
        <f t="shared" si="1"/>
        <v>18820.41</v>
      </c>
      <c r="AC78" s="236" t="s">
        <v>70</v>
      </c>
      <c r="AD78" s="251">
        <v>536900</v>
      </c>
    </row>
    <row r="79" spans="1:30" x14ac:dyDescent="0.2">
      <c r="A79" s="148">
        <v>73</v>
      </c>
      <c r="B79" s="25" t="s">
        <v>43</v>
      </c>
      <c r="C79" s="171" t="s">
        <v>212</v>
      </c>
      <c r="D79" s="340">
        <v>996.77</v>
      </c>
      <c r="E79" s="158">
        <v>42633</v>
      </c>
      <c r="F79" s="30"/>
      <c r="G79" s="387"/>
      <c r="H79" s="330"/>
      <c r="I79" s="355"/>
      <c r="J79" s="266">
        <v>1750.3</v>
      </c>
      <c r="K79" s="158">
        <v>42717</v>
      </c>
      <c r="L79" s="367">
        <v>1682.56</v>
      </c>
      <c r="M79" s="158">
        <v>42724</v>
      </c>
      <c r="N79" s="237">
        <v>2139.1799999999998</v>
      </c>
      <c r="O79" s="158">
        <v>42768</v>
      </c>
      <c r="P79" s="237">
        <v>1759.2</v>
      </c>
      <c r="Q79" s="158">
        <v>42787</v>
      </c>
      <c r="R79" s="266">
        <v>1832.38</v>
      </c>
      <c r="S79" s="158">
        <v>42810</v>
      </c>
      <c r="T79" s="266">
        <v>1794.69</v>
      </c>
      <c r="U79" s="158">
        <v>42843</v>
      </c>
      <c r="V79" s="266">
        <v>1900.66</v>
      </c>
      <c r="W79" s="158">
        <v>42871</v>
      </c>
      <c r="X79" s="97"/>
      <c r="Y79" s="157"/>
      <c r="Z79" s="398">
        <v>3864.06</v>
      </c>
      <c r="AA79" s="158">
        <v>42934</v>
      </c>
      <c r="AB79" s="330">
        <f t="shared" si="1"/>
        <v>17719.8</v>
      </c>
      <c r="AC79" s="235" t="s">
        <v>71</v>
      </c>
      <c r="AD79" s="263" t="s">
        <v>994</v>
      </c>
    </row>
    <row r="80" spans="1:30" x14ac:dyDescent="0.2">
      <c r="A80" s="148">
        <v>74</v>
      </c>
      <c r="B80" s="215" t="s">
        <v>1029</v>
      </c>
      <c r="C80" s="171" t="s">
        <v>271</v>
      </c>
      <c r="D80" s="340"/>
      <c r="E80" s="158"/>
      <c r="F80" s="30"/>
      <c r="G80" s="387"/>
      <c r="H80" s="330"/>
      <c r="I80" s="355"/>
      <c r="J80" s="266"/>
      <c r="K80" s="158"/>
      <c r="L80" s="367">
        <v>2295.56</v>
      </c>
      <c r="M80" s="158">
        <v>42724</v>
      </c>
      <c r="N80" s="237"/>
      <c r="O80" s="158"/>
      <c r="P80" s="237"/>
      <c r="Q80" s="158"/>
      <c r="R80" s="266"/>
      <c r="S80" s="158"/>
      <c r="T80" s="266"/>
      <c r="U80" s="158"/>
      <c r="V80" s="266"/>
      <c r="W80" s="158"/>
      <c r="X80" s="97"/>
      <c r="Y80" s="157"/>
      <c r="Z80" s="398"/>
      <c r="AA80" s="158"/>
      <c r="AB80" s="330">
        <f t="shared" si="1"/>
        <v>2295.56</v>
      </c>
      <c r="AC80" s="235"/>
      <c r="AD80" s="263"/>
    </row>
    <row r="81" spans="1:32" x14ac:dyDescent="0.2">
      <c r="A81" s="148">
        <v>75</v>
      </c>
      <c r="B81" s="25" t="s">
        <v>87</v>
      </c>
      <c r="C81" s="171" t="s">
        <v>314</v>
      </c>
      <c r="D81" s="340"/>
      <c r="E81" s="158"/>
      <c r="F81" s="30"/>
      <c r="G81" s="387"/>
      <c r="H81" s="330"/>
      <c r="I81" s="355"/>
      <c r="J81" s="266">
        <v>1711.95</v>
      </c>
      <c r="K81" s="158">
        <v>42710</v>
      </c>
      <c r="L81" s="367">
        <v>1970.29</v>
      </c>
      <c r="M81" s="158">
        <v>42740</v>
      </c>
      <c r="N81" s="237">
        <v>1922.06</v>
      </c>
      <c r="O81" s="158">
        <v>42752</v>
      </c>
      <c r="P81" s="237">
        <v>1877.29</v>
      </c>
      <c r="Q81" s="158">
        <v>42787</v>
      </c>
      <c r="R81" s="266">
        <v>1822.16</v>
      </c>
      <c r="S81" s="158">
        <v>42810</v>
      </c>
      <c r="T81" s="266">
        <v>1732.59</v>
      </c>
      <c r="U81" s="158">
        <v>42843</v>
      </c>
      <c r="V81" s="266">
        <v>1711.94</v>
      </c>
      <c r="W81" s="158">
        <v>42871</v>
      </c>
      <c r="X81" s="97">
        <v>1446.68</v>
      </c>
      <c r="Y81" s="157">
        <v>42906</v>
      </c>
      <c r="Z81" s="398">
        <v>1928.95</v>
      </c>
      <c r="AA81" s="158">
        <v>42934</v>
      </c>
      <c r="AB81" s="330">
        <f t="shared" si="1"/>
        <v>16123.910000000002</v>
      </c>
      <c r="AC81" s="30" t="s">
        <v>71</v>
      </c>
      <c r="AD81" s="263" t="s">
        <v>962</v>
      </c>
    </row>
    <row r="82" spans="1:32" x14ac:dyDescent="0.2">
      <c r="A82" s="148">
        <v>76</v>
      </c>
      <c r="B82" s="165" t="s">
        <v>306</v>
      </c>
      <c r="C82" s="171" t="s">
        <v>214</v>
      </c>
      <c r="D82" s="340"/>
      <c r="E82" s="158"/>
      <c r="F82" s="330">
        <v>1730.88</v>
      </c>
      <c r="G82" s="388">
        <v>42640</v>
      </c>
      <c r="H82" s="330">
        <v>1730.76</v>
      </c>
      <c r="I82" s="356">
        <v>42689</v>
      </c>
      <c r="J82" s="266">
        <v>2562.42</v>
      </c>
      <c r="K82" s="158">
        <v>42717</v>
      </c>
      <c r="L82" s="367">
        <v>652.27</v>
      </c>
      <c r="M82" s="158">
        <v>42724</v>
      </c>
      <c r="N82" s="237">
        <v>2944.75</v>
      </c>
      <c r="O82" s="158">
        <v>42768</v>
      </c>
      <c r="P82" s="237">
        <v>2028.4</v>
      </c>
      <c r="Q82" s="158">
        <v>42789</v>
      </c>
      <c r="R82" s="266">
        <v>2260.4</v>
      </c>
      <c r="S82" s="158">
        <v>42822</v>
      </c>
      <c r="T82" s="266">
        <v>2260.38</v>
      </c>
      <c r="U82" s="158">
        <v>42852</v>
      </c>
      <c r="V82" s="266">
        <v>2260.4</v>
      </c>
      <c r="W82" s="158">
        <v>42880</v>
      </c>
      <c r="X82" s="97">
        <v>2080.8200000000002</v>
      </c>
      <c r="Y82" s="157">
        <v>42906</v>
      </c>
      <c r="Z82" s="398">
        <v>2953.55</v>
      </c>
      <c r="AA82" s="158">
        <v>42936</v>
      </c>
      <c r="AB82" s="330">
        <f t="shared" si="1"/>
        <v>23465.03</v>
      </c>
      <c r="AC82" s="30" t="s">
        <v>71</v>
      </c>
      <c r="AD82" s="263" t="s">
        <v>963</v>
      </c>
    </row>
    <row r="83" spans="1:32" x14ac:dyDescent="0.2">
      <c r="A83" s="148">
        <v>77</v>
      </c>
      <c r="B83" s="25" t="s">
        <v>44</v>
      </c>
      <c r="C83" s="171" t="s">
        <v>215</v>
      </c>
      <c r="D83" s="340">
        <v>1592.61</v>
      </c>
      <c r="E83" s="158">
        <v>42633</v>
      </c>
      <c r="F83" s="30"/>
      <c r="G83" s="387"/>
      <c r="H83" s="330"/>
      <c r="I83" s="355"/>
      <c r="J83" s="266">
        <v>1776.46</v>
      </c>
      <c r="K83" s="158">
        <v>42710</v>
      </c>
      <c r="L83" s="367">
        <v>1382.7</v>
      </c>
      <c r="M83" s="158">
        <v>42724</v>
      </c>
      <c r="N83" s="237">
        <v>2127.62</v>
      </c>
      <c r="O83" s="158">
        <v>42752</v>
      </c>
      <c r="P83" s="237">
        <v>2187.75</v>
      </c>
      <c r="Q83" s="158">
        <v>42787</v>
      </c>
      <c r="R83" s="266">
        <v>1772.77</v>
      </c>
      <c r="S83" s="158">
        <v>42810</v>
      </c>
      <c r="T83" s="266">
        <v>1852.03</v>
      </c>
      <c r="U83" s="158">
        <v>42843</v>
      </c>
      <c r="V83" s="266">
        <v>1958.41</v>
      </c>
      <c r="W83" s="158">
        <v>42871</v>
      </c>
      <c r="X83" s="97">
        <v>1879.91</v>
      </c>
      <c r="Y83" s="157">
        <v>42906</v>
      </c>
      <c r="Z83" s="398">
        <v>1645.27</v>
      </c>
      <c r="AA83" s="158">
        <v>42934</v>
      </c>
      <c r="AB83" s="330">
        <f t="shared" si="1"/>
        <v>18175.530000000002</v>
      </c>
      <c r="AC83" s="30" t="s">
        <v>71</v>
      </c>
      <c r="AD83" s="263" t="s">
        <v>964</v>
      </c>
    </row>
    <row r="84" spans="1:32" x14ac:dyDescent="0.2">
      <c r="A84" s="148">
        <v>78</v>
      </c>
      <c r="B84" s="25" t="s">
        <v>134</v>
      </c>
      <c r="C84" s="171" t="s">
        <v>216</v>
      </c>
      <c r="D84" s="340"/>
      <c r="E84" s="158"/>
      <c r="F84" s="30"/>
      <c r="G84" s="387"/>
      <c r="H84" s="330"/>
      <c r="I84" s="355"/>
      <c r="J84" s="266">
        <v>1322.22</v>
      </c>
      <c r="K84" s="158">
        <v>42710</v>
      </c>
      <c r="L84" s="367">
        <v>1420.31</v>
      </c>
      <c r="M84" s="158">
        <v>42740</v>
      </c>
      <c r="N84" s="237">
        <v>2449.3000000000002</v>
      </c>
      <c r="O84" s="158">
        <v>42768</v>
      </c>
      <c r="P84" s="237">
        <v>1690.64</v>
      </c>
      <c r="Q84" s="158">
        <v>42789</v>
      </c>
      <c r="R84" s="266">
        <v>1388.12</v>
      </c>
      <c r="S84" s="158">
        <v>42822</v>
      </c>
      <c r="T84" s="266">
        <v>2870.67</v>
      </c>
      <c r="U84" s="158">
        <v>42852</v>
      </c>
      <c r="V84" s="266">
        <v>1589.35</v>
      </c>
      <c r="W84" s="158">
        <v>42871</v>
      </c>
      <c r="X84" s="97">
        <v>1559.54</v>
      </c>
      <c r="Y84" s="157">
        <v>42906</v>
      </c>
      <c r="Z84" s="398">
        <v>2220</v>
      </c>
      <c r="AA84" s="158">
        <v>42934</v>
      </c>
      <c r="AB84" s="330">
        <f t="shared" si="1"/>
        <v>16510.150000000001</v>
      </c>
      <c r="AC84" s="30" t="s">
        <v>71</v>
      </c>
      <c r="AD84" s="263" t="s">
        <v>965</v>
      </c>
    </row>
    <row r="85" spans="1:32" x14ac:dyDescent="0.2">
      <c r="A85" s="148">
        <v>79</v>
      </c>
      <c r="B85" s="25" t="s">
        <v>21</v>
      </c>
      <c r="C85" s="171" t="s">
        <v>229</v>
      </c>
      <c r="D85" s="340">
        <v>1595.83</v>
      </c>
      <c r="E85" s="158">
        <v>42633</v>
      </c>
      <c r="F85" s="30"/>
      <c r="G85" s="387"/>
      <c r="H85" s="330">
        <v>1122.4100000000001</v>
      </c>
      <c r="I85" s="356">
        <v>42689</v>
      </c>
      <c r="J85" s="266">
        <v>1881.52</v>
      </c>
      <c r="K85" s="158">
        <v>42710</v>
      </c>
      <c r="L85" s="367">
        <v>2050.4499999999998</v>
      </c>
      <c r="M85" s="158">
        <v>42724</v>
      </c>
      <c r="N85" s="237">
        <v>1864.99</v>
      </c>
      <c r="O85" s="158">
        <v>42768</v>
      </c>
      <c r="P85" s="237">
        <v>1979.31</v>
      </c>
      <c r="Q85" s="158">
        <v>42787</v>
      </c>
      <c r="R85" s="266">
        <v>1839.83</v>
      </c>
      <c r="S85" s="158">
        <v>42810</v>
      </c>
      <c r="T85" s="266">
        <v>1747.48</v>
      </c>
      <c r="U85" s="158">
        <v>42843</v>
      </c>
      <c r="V85" s="266">
        <v>2071.64</v>
      </c>
      <c r="W85" s="158">
        <v>42871</v>
      </c>
      <c r="X85" s="97">
        <v>1718.94</v>
      </c>
      <c r="Y85" s="157">
        <v>42906</v>
      </c>
      <c r="Z85" s="398">
        <v>2076.33</v>
      </c>
      <c r="AA85" s="158">
        <v>42934</v>
      </c>
      <c r="AB85" s="330">
        <f t="shared" si="1"/>
        <v>19948.729999999996</v>
      </c>
      <c r="AC85" s="30" t="s">
        <v>71</v>
      </c>
      <c r="AD85" s="263" t="s">
        <v>966</v>
      </c>
    </row>
    <row r="86" spans="1:32" x14ac:dyDescent="0.2">
      <c r="A86" s="148">
        <v>80</v>
      </c>
      <c r="B86" s="25" t="s">
        <v>22</v>
      </c>
      <c r="C86" s="171" t="s">
        <v>217</v>
      </c>
      <c r="D86" s="340"/>
      <c r="E86" s="158"/>
      <c r="F86" s="30"/>
      <c r="G86" s="387"/>
      <c r="H86" s="330">
        <v>814.71</v>
      </c>
      <c r="I86" s="356">
        <v>42689</v>
      </c>
      <c r="J86" s="266">
        <v>4490.1000000000004</v>
      </c>
      <c r="K86" s="158">
        <v>42717</v>
      </c>
      <c r="L86" s="367">
        <v>4286.1899999999996</v>
      </c>
      <c r="M86" s="158">
        <v>42740</v>
      </c>
      <c r="N86" s="237">
        <v>4706.9399999999996</v>
      </c>
      <c r="O86" s="158">
        <v>42752</v>
      </c>
      <c r="P86" s="237">
        <v>4568.16</v>
      </c>
      <c r="Q86" s="158">
        <v>42787</v>
      </c>
      <c r="R86" s="266">
        <v>1959.1</v>
      </c>
      <c r="S86" s="158">
        <v>42810</v>
      </c>
      <c r="T86" s="266">
        <v>2268.44</v>
      </c>
      <c r="U86" s="158">
        <v>42852</v>
      </c>
      <c r="V86" s="266">
        <v>228.54</v>
      </c>
      <c r="W86" s="158">
        <v>42871</v>
      </c>
      <c r="X86" s="97">
        <v>340.5</v>
      </c>
      <c r="Y86" s="157">
        <v>42908</v>
      </c>
      <c r="Z86" s="398">
        <v>476.46</v>
      </c>
      <c r="AA86" s="158">
        <v>42934</v>
      </c>
      <c r="AB86" s="330">
        <f t="shared" si="1"/>
        <v>24139.139999999996</v>
      </c>
      <c r="AC86" s="30" t="s">
        <v>71</v>
      </c>
      <c r="AD86" s="263" t="s">
        <v>967</v>
      </c>
    </row>
    <row r="87" spans="1:32" x14ac:dyDescent="0.2">
      <c r="A87" s="148">
        <v>81</v>
      </c>
      <c r="B87" s="25" t="s">
        <v>103</v>
      </c>
      <c r="C87" s="171" t="s">
        <v>218</v>
      </c>
      <c r="D87" s="340">
        <v>2908.12</v>
      </c>
      <c r="E87" s="158">
        <v>42633</v>
      </c>
      <c r="F87" s="30"/>
      <c r="G87" s="387"/>
      <c r="H87" s="330">
        <v>2916.06</v>
      </c>
      <c r="I87" s="356">
        <v>42689</v>
      </c>
      <c r="J87" s="266"/>
      <c r="K87" s="158"/>
      <c r="L87" s="367">
        <v>2906.73</v>
      </c>
      <c r="M87" s="158">
        <v>42740</v>
      </c>
      <c r="N87" s="237">
        <v>1453.37</v>
      </c>
      <c r="O87" s="158">
        <v>42752</v>
      </c>
      <c r="P87" s="237">
        <v>3179.29</v>
      </c>
      <c r="Q87" s="158">
        <v>42787</v>
      </c>
      <c r="R87" s="266">
        <v>1959.65</v>
      </c>
      <c r="S87" s="158">
        <v>42810</v>
      </c>
      <c r="T87" s="266">
        <v>3405.46</v>
      </c>
      <c r="U87" s="158">
        <v>42843</v>
      </c>
      <c r="V87" s="266">
        <v>3438.04</v>
      </c>
      <c r="W87" s="158">
        <v>42871</v>
      </c>
      <c r="X87" s="97">
        <v>463.61</v>
      </c>
      <c r="Y87" s="157">
        <v>42906</v>
      </c>
      <c r="Z87" s="398">
        <v>247.62</v>
      </c>
      <c r="AA87" s="158">
        <v>42934</v>
      </c>
      <c r="AB87" s="330">
        <f t="shared" si="1"/>
        <v>22877.95</v>
      </c>
      <c r="AC87" s="208" t="s">
        <v>71</v>
      </c>
      <c r="AD87" s="309" t="s">
        <v>968</v>
      </c>
      <c r="AE87" s="159"/>
      <c r="AF87" s="24"/>
    </row>
    <row r="88" spans="1:32" x14ac:dyDescent="0.2">
      <c r="A88" s="148">
        <v>82</v>
      </c>
      <c r="B88" s="165" t="s">
        <v>348</v>
      </c>
      <c r="C88" s="171" t="s">
        <v>347</v>
      </c>
      <c r="D88" s="340"/>
      <c r="E88" s="158"/>
      <c r="F88" s="30"/>
      <c r="G88" s="387"/>
      <c r="H88" s="330">
        <v>9936.08</v>
      </c>
      <c r="I88" s="356">
        <v>42689</v>
      </c>
      <c r="J88" s="266">
        <v>1403.06</v>
      </c>
      <c r="K88" s="158">
        <v>42710</v>
      </c>
      <c r="L88" s="367">
        <v>1156.6199999999999</v>
      </c>
      <c r="M88" s="158">
        <v>42724</v>
      </c>
      <c r="N88" s="237"/>
      <c r="O88" s="158"/>
      <c r="P88" s="237">
        <v>2473.54</v>
      </c>
      <c r="Q88" s="158">
        <v>42787</v>
      </c>
      <c r="R88" s="266">
        <v>1726.92</v>
      </c>
      <c r="S88" s="158">
        <v>42822</v>
      </c>
      <c r="T88" s="266">
        <v>2368.64</v>
      </c>
      <c r="U88" s="158">
        <v>42852</v>
      </c>
      <c r="V88" s="266">
        <v>1476.92</v>
      </c>
      <c r="W88" s="158">
        <v>42871</v>
      </c>
      <c r="X88" s="97">
        <v>2223.3000000000002</v>
      </c>
      <c r="Y88" s="157">
        <v>42906</v>
      </c>
      <c r="Z88" s="398">
        <v>1476.92</v>
      </c>
      <c r="AA88" s="158">
        <v>42936</v>
      </c>
      <c r="AB88" s="330">
        <f t="shared" si="1"/>
        <v>24242</v>
      </c>
      <c r="AC88" s="235" t="s">
        <v>71</v>
      </c>
      <c r="AD88" s="263" t="s">
        <v>995</v>
      </c>
    </row>
    <row r="89" spans="1:32" x14ac:dyDescent="0.2">
      <c r="A89" s="148">
        <v>83</v>
      </c>
      <c r="B89" s="215" t="s">
        <v>360</v>
      </c>
      <c r="C89" s="171" t="s">
        <v>361</v>
      </c>
      <c r="D89" s="340"/>
      <c r="E89" s="158"/>
      <c r="F89" s="30"/>
      <c r="G89" s="387"/>
      <c r="H89" s="330">
        <v>19396.66</v>
      </c>
      <c r="I89" s="356">
        <v>42689</v>
      </c>
      <c r="J89" s="375">
        <v>4820.3900000000003</v>
      </c>
      <c r="K89" s="374">
        <v>42724</v>
      </c>
      <c r="L89" s="367">
        <v>3567.79</v>
      </c>
      <c r="M89" s="371">
        <v>42374</v>
      </c>
      <c r="N89" s="237">
        <v>3910.41</v>
      </c>
      <c r="O89" s="158">
        <v>42768</v>
      </c>
      <c r="P89" s="237">
        <v>4347.91</v>
      </c>
      <c r="Q89" s="158">
        <v>42789</v>
      </c>
      <c r="R89" s="266">
        <v>4590.8599999999997</v>
      </c>
      <c r="S89" s="158">
        <v>42822</v>
      </c>
      <c r="T89" s="266">
        <v>4339.37</v>
      </c>
      <c r="U89" s="158">
        <v>42852</v>
      </c>
      <c r="V89" s="266">
        <v>4987.1499999999996</v>
      </c>
      <c r="W89" s="158">
        <v>42871</v>
      </c>
      <c r="X89" s="97">
        <v>4320.83</v>
      </c>
      <c r="Y89" s="157">
        <v>42908</v>
      </c>
      <c r="Z89" s="398">
        <v>3513.51</v>
      </c>
      <c r="AA89" s="158">
        <v>42936</v>
      </c>
      <c r="AB89" s="330">
        <f t="shared" si="1"/>
        <v>57794.880000000012</v>
      </c>
      <c r="AC89" s="30" t="s">
        <v>71</v>
      </c>
      <c r="AD89" s="263" t="s">
        <v>969</v>
      </c>
    </row>
    <row r="90" spans="1:32" x14ac:dyDescent="0.2">
      <c r="A90" s="148">
        <v>84</v>
      </c>
      <c r="B90" s="215" t="s">
        <v>370</v>
      </c>
      <c r="C90" s="171" t="s">
        <v>371</v>
      </c>
      <c r="D90" s="340">
        <v>2600</v>
      </c>
      <c r="E90" s="158">
        <v>42633</v>
      </c>
      <c r="F90" s="30"/>
      <c r="G90" s="387"/>
      <c r="H90" s="330"/>
      <c r="I90" s="355"/>
      <c r="J90" s="266">
        <v>2591.6799999999998</v>
      </c>
      <c r="K90" s="158">
        <v>42710</v>
      </c>
      <c r="L90" s="367">
        <v>2591.6799999999998</v>
      </c>
      <c r="M90" s="158">
        <v>42724</v>
      </c>
      <c r="N90" s="237">
        <v>2591.6799999999998</v>
      </c>
      <c r="O90" s="158">
        <v>42768</v>
      </c>
      <c r="P90" s="237">
        <v>2591.6799999999998</v>
      </c>
      <c r="Q90" s="158">
        <v>42787</v>
      </c>
      <c r="R90" s="266">
        <v>2591.6799999999998</v>
      </c>
      <c r="S90" s="158">
        <v>42810</v>
      </c>
      <c r="T90" s="266">
        <v>2591.6799999999998</v>
      </c>
      <c r="U90" s="158">
        <v>42843</v>
      </c>
      <c r="V90" s="266">
        <v>2591.6799999999998</v>
      </c>
      <c r="W90" s="158">
        <v>42871</v>
      </c>
      <c r="X90" s="97">
        <v>2591.6799999999998</v>
      </c>
      <c r="Y90" s="157">
        <v>42908</v>
      </c>
      <c r="Z90" s="398">
        <v>2591.6799999999998</v>
      </c>
      <c r="AA90" s="158">
        <v>42936</v>
      </c>
      <c r="AB90" s="330">
        <f t="shared" si="1"/>
        <v>25925.120000000003</v>
      </c>
      <c r="AC90" s="30" t="s">
        <v>71</v>
      </c>
      <c r="AD90" s="263" t="s">
        <v>470</v>
      </c>
    </row>
    <row r="91" spans="1:32" x14ac:dyDescent="0.2">
      <c r="A91" s="148">
        <v>85</v>
      </c>
      <c r="B91" s="25" t="s">
        <v>25</v>
      </c>
      <c r="C91" s="171" t="s">
        <v>372</v>
      </c>
      <c r="D91" s="340">
        <v>17847.39</v>
      </c>
      <c r="E91" s="158">
        <v>42633</v>
      </c>
      <c r="F91" s="30"/>
      <c r="G91" s="387"/>
      <c r="H91" s="330"/>
      <c r="I91" s="355"/>
      <c r="J91" s="266">
        <v>7634.24</v>
      </c>
      <c r="K91" s="158">
        <v>42710</v>
      </c>
      <c r="L91" s="367">
        <v>7295.31</v>
      </c>
      <c r="M91" s="158">
        <v>42740</v>
      </c>
      <c r="N91" s="237">
        <v>8138.91</v>
      </c>
      <c r="O91" s="158">
        <v>42768</v>
      </c>
      <c r="P91" s="237">
        <v>8795.58</v>
      </c>
      <c r="Q91" s="158">
        <v>42789</v>
      </c>
      <c r="R91" s="266">
        <v>13612.63</v>
      </c>
      <c r="S91" s="158">
        <v>42822</v>
      </c>
      <c r="T91" s="266">
        <v>16297.66</v>
      </c>
      <c r="U91" s="158">
        <v>42843</v>
      </c>
      <c r="V91" s="266">
        <v>13048.57</v>
      </c>
      <c r="W91" s="158">
        <v>42880</v>
      </c>
      <c r="X91" s="97">
        <v>10937.45</v>
      </c>
      <c r="Y91" s="157">
        <v>42906</v>
      </c>
      <c r="Z91" s="398">
        <v>15012.81</v>
      </c>
      <c r="AA91" s="158">
        <v>42934</v>
      </c>
      <c r="AB91" s="330">
        <f t="shared" si="1"/>
        <v>118620.54999999997</v>
      </c>
      <c r="AC91" s="30" t="s">
        <v>71</v>
      </c>
      <c r="AD91" s="263" t="s">
        <v>970</v>
      </c>
    </row>
    <row r="92" spans="1:32" x14ac:dyDescent="0.2">
      <c r="A92" s="148">
        <v>86</v>
      </c>
      <c r="B92" s="165" t="s">
        <v>387</v>
      </c>
      <c r="C92" s="171" t="s">
        <v>305</v>
      </c>
      <c r="D92" s="340">
        <v>1877.69</v>
      </c>
      <c r="E92" s="158">
        <v>42633</v>
      </c>
      <c r="F92" s="30"/>
      <c r="G92" s="387"/>
      <c r="H92" s="330"/>
      <c r="I92" s="355"/>
      <c r="J92" s="266">
        <v>938.68</v>
      </c>
      <c r="K92" s="158">
        <v>42717</v>
      </c>
      <c r="L92" s="367"/>
      <c r="M92" s="158"/>
      <c r="N92" s="237"/>
      <c r="O92" s="158"/>
      <c r="P92" s="237">
        <v>1865.64</v>
      </c>
      <c r="Q92" s="158">
        <v>42789</v>
      </c>
      <c r="R92" s="266">
        <v>1867.74</v>
      </c>
      <c r="S92" s="158">
        <v>42810</v>
      </c>
      <c r="T92" s="266">
        <v>5555.63</v>
      </c>
      <c r="U92" s="158">
        <v>42843</v>
      </c>
      <c r="V92" s="266">
        <v>1874.54</v>
      </c>
      <c r="W92" s="158">
        <v>42880</v>
      </c>
      <c r="X92" s="97">
        <v>2799.77</v>
      </c>
      <c r="Y92" s="157">
        <v>42906</v>
      </c>
      <c r="Z92" s="398"/>
      <c r="AA92" s="158"/>
      <c r="AB92" s="330">
        <f t="shared" si="1"/>
        <v>16779.690000000002</v>
      </c>
      <c r="AC92" s="30" t="s">
        <v>71</v>
      </c>
      <c r="AD92" s="263" t="s">
        <v>971</v>
      </c>
    </row>
    <row r="93" spans="1:32" x14ac:dyDescent="0.2">
      <c r="A93" s="148">
        <v>87</v>
      </c>
      <c r="B93" s="25" t="s">
        <v>45</v>
      </c>
      <c r="C93" s="171" t="s">
        <v>220</v>
      </c>
      <c r="D93" s="340"/>
      <c r="E93" s="158"/>
      <c r="F93" s="30"/>
      <c r="G93" s="387"/>
      <c r="H93" s="330"/>
      <c r="I93" s="355"/>
      <c r="J93" s="266">
        <v>1429.86</v>
      </c>
      <c r="K93" s="158">
        <v>42710</v>
      </c>
      <c r="L93" s="367">
        <v>2055.0300000000002</v>
      </c>
      <c r="M93" s="158">
        <v>42740</v>
      </c>
      <c r="N93" s="237">
        <v>1734.35</v>
      </c>
      <c r="O93" s="158">
        <v>42768</v>
      </c>
      <c r="P93" s="237">
        <v>1407.39</v>
      </c>
      <c r="Q93" s="158">
        <v>42810</v>
      </c>
      <c r="R93" s="266">
        <v>1422.43</v>
      </c>
      <c r="S93" s="158">
        <v>42822</v>
      </c>
      <c r="T93" s="266">
        <v>1765.42</v>
      </c>
      <c r="U93" s="158">
        <v>42852</v>
      </c>
      <c r="V93" s="266">
        <v>3080.96</v>
      </c>
      <c r="W93" s="158">
        <v>42871</v>
      </c>
      <c r="X93" s="97">
        <v>1401.55</v>
      </c>
      <c r="Y93" s="157">
        <v>42906</v>
      </c>
      <c r="Z93" s="398">
        <v>2889.1</v>
      </c>
      <c r="AA93" s="158">
        <v>42934</v>
      </c>
      <c r="AB93" s="330">
        <f t="shared" si="1"/>
        <v>17186.089999999997</v>
      </c>
      <c r="AC93" s="30" t="s">
        <v>71</v>
      </c>
      <c r="AD93" s="263" t="s">
        <v>972</v>
      </c>
    </row>
    <row r="94" spans="1:32" x14ac:dyDescent="0.2">
      <c r="A94" s="148">
        <v>88</v>
      </c>
      <c r="B94" s="25" t="s">
        <v>46</v>
      </c>
      <c r="C94" s="171" t="s">
        <v>1040</v>
      </c>
      <c r="D94" s="340"/>
      <c r="E94" s="158"/>
      <c r="F94" s="30"/>
      <c r="G94" s="387"/>
      <c r="H94" s="330"/>
      <c r="I94" s="355"/>
      <c r="J94" s="266">
        <v>1562.5</v>
      </c>
      <c r="K94" s="158">
        <v>42710</v>
      </c>
      <c r="L94" s="367">
        <v>3262.5</v>
      </c>
      <c r="M94" s="158">
        <v>42724</v>
      </c>
      <c r="N94" s="237">
        <v>2389.5</v>
      </c>
      <c r="O94" s="158">
        <v>42768</v>
      </c>
      <c r="P94" s="237">
        <v>1598.5</v>
      </c>
      <c r="Q94" s="158">
        <v>42787</v>
      </c>
      <c r="R94" s="266">
        <v>1892</v>
      </c>
      <c r="S94" s="158">
        <v>42810</v>
      </c>
      <c r="T94" s="266">
        <v>3404</v>
      </c>
      <c r="U94" s="158">
        <v>42843</v>
      </c>
      <c r="V94" s="266">
        <v>2925</v>
      </c>
      <c r="W94" s="158">
        <v>42871</v>
      </c>
      <c r="X94" s="97">
        <v>1812.5</v>
      </c>
      <c r="Y94" s="157">
        <v>42906</v>
      </c>
      <c r="Z94" s="398">
        <v>1663.5</v>
      </c>
      <c r="AA94" s="158">
        <v>42934</v>
      </c>
      <c r="AB94" s="330">
        <f t="shared" si="1"/>
        <v>20510</v>
      </c>
      <c r="AC94" s="30" t="s">
        <v>71</v>
      </c>
      <c r="AD94" s="263" t="s">
        <v>973</v>
      </c>
    </row>
    <row r="95" spans="1:32" x14ac:dyDescent="0.2">
      <c r="A95" s="148">
        <v>89</v>
      </c>
      <c r="B95" s="165" t="s">
        <v>1022</v>
      </c>
      <c r="C95" s="171" t="s">
        <v>1040</v>
      </c>
      <c r="D95" s="340"/>
      <c r="E95" s="158"/>
      <c r="F95" s="30"/>
      <c r="G95" s="387"/>
      <c r="H95" s="330"/>
      <c r="I95" s="355"/>
      <c r="J95" s="266">
        <v>1141.02</v>
      </c>
      <c r="K95" s="158">
        <v>42710</v>
      </c>
      <c r="L95" s="367">
        <v>1993.89</v>
      </c>
      <c r="M95" s="158">
        <v>42740</v>
      </c>
      <c r="N95" s="237">
        <v>2786.82</v>
      </c>
      <c r="O95" s="158">
        <v>42768</v>
      </c>
      <c r="P95" s="237">
        <v>1181</v>
      </c>
      <c r="Q95" s="158">
        <v>42787</v>
      </c>
      <c r="R95" s="266">
        <v>1833.99</v>
      </c>
      <c r="S95" s="158">
        <v>42810</v>
      </c>
      <c r="T95" s="266">
        <v>2858.99</v>
      </c>
      <c r="U95" s="158">
        <v>42843</v>
      </c>
      <c r="V95" s="266">
        <v>2334.65</v>
      </c>
      <c r="W95" s="158">
        <v>42871</v>
      </c>
      <c r="X95" s="97">
        <v>1506.65</v>
      </c>
      <c r="Y95" s="157">
        <v>42906</v>
      </c>
      <c r="Z95" s="398">
        <v>1546.26</v>
      </c>
      <c r="AA95" s="158">
        <v>42934</v>
      </c>
      <c r="AB95" s="330">
        <f t="shared" si="1"/>
        <v>17183.269999999997</v>
      </c>
      <c r="AC95" s="30" t="s">
        <v>71</v>
      </c>
      <c r="AD95" s="263" t="s">
        <v>973</v>
      </c>
    </row>
    <row r="96" spans="1:32" x14ac:dyDescent="0.2">
      <c r="A96" s="148">
        <v>90</v>
      </c>
      <c r="B96" s="201" t="s">
        <v>304</v>
      </c>
      <c r="C96" s="172" t="s">
        <v>303</v>
      </c>
      <c r="D96" s="340"/>
      <c r="E96" s="158"/>
      <c r="F96" s="330">
        <v>2812.26</v>
      </c>
      <c r="G96" s="388">
        <v>42640</v>
      </c>
      <c r="H96" s="330">
        <v>809.74</v>
      </c>
      <c r="I96" s="356">
        <v>42689</v>
      </c>
      <c r="J96" s="266">
        <v>852.59</v>
      </c>
      <c r="K96" s="158">
        <v>42710</v>
      </c>
      <c r="L96" s="367">
        <v>1937.7</v>
      </c>
      <c r="M96" s="158">
        <v>42740</v>
      </c>
      <c r="N96" s="237">
        <v>1942.01</v>
      </c>
      <c r="O96" s="158">
        <v>42787</v>
      </c>
      <c r="P96" s="237">
        <v>1664.36</v>
      </c>
      <c r="Q96" s="158">
        <v>42810</v>
      </c>
      <c r="R96" s="266">
        <v>1684.36</v>
      </c>
      <c r="S96" s="158">
        <v>42822</v>
      </c>
      <c r="T96" s="266">
        <v>1684.36</v>
      </c>
      <c r="U96" s="158">
        <v>42852</v>
      </c>
      <c r="V96" s="266">
        <v>1684.36</v>
      </c>
      <c r="W96" s="158">
        <v>42871</v>
      </c>
      <c r="X96" s="97"/>
      <c r="Y96" s="157"/>
      <c r="Z96" s="398">
        <v>3400.2</v>
      </c>
      <c r="AA96" s="158">
        <v>42936</v>
      </c>
      <c r="AB96" s="330">
        <f t="shared" si="1"/>
        <v>18471.940000000002</v>
      </c>
      <c r="AC96" s="30" t="s">
        <v>71</v>
      </c>
      <c r="AD96" s="263" t="s">
        <v>471</v>
      </c>
    </row>
    <row r="97" spans="1:30" x14ac:dyDescent="0.2">
      <c r="A97" s="148">
        <v>91</v>
      </c>
      <c r="B97" s="25" t="s">
        <v>104</v>
      </c>
      <c r="C97" s="171" t="s">
        <v>222</v>
      </c>
      <c r="D97" s="340">
        <v>4848.55</v>
      </c>
      <c r="E97" s="158">
        <v>42633</v>
      </c>
      <c r="F97" s="30"/>
      <c r="G97" s="387"/>
      <c r="H97" s="330"/>
      <c r="I97" s="355"/>
      <c r="J97" s="266">
        <v>900.8</v>
      </c>
      <c r="K97" s="158">
        <v>42710</v>
      </c>
      <c r="L97" s="367">
        <v>1801.6</v>
      </c>
      <c r="M97" s="158">
        <v>42724</v>
      </c>
      <c r="N97" s="237">
        <v>2702.4</v>
      </c>
      <c r="O97" s="158">
        <v>42752</v>
      </c>
      <c r="P97" s="237">
        <v>3190.09</v>
      </c>
      <c r="Q97" s="158">
        <v>42787</v>
      </c>
      <c r="R97" s="266">
        <v>3416.98</v>
      </c>
      <c r="S97" s="158">
        <v>42810</v>
      </c>
      <c r="T97" s="266">
        <v>3416.98</v>
      </c>
      <c r="U97" s="158">
        <v>42843</v>
      </c>
      <c r="V97" s="266">
        <v>2710.35</v>
      </c>
      <c r="W97" s="158">
        <v>42871</v>
      </c>
      <c r="X97" s="97">
        <v>1801.6</v>
      </c>
      <c r="Y97" s="157">
        <v>42906</v>
      </c>
      <c r="Z97" s="398">
        <v>2657.36</v>
      </c>
      <c r="AA97" s="158">
        <v>42934</v>
      </c>
      <c r="AB97" s="330">
        <f t="shared" si="1"/>
        <v>27446.71</v>
      </c>
      <c r="AC97" s="30" t="s">
        <v>71</v>
      </c>
      <c r="AD97" s="263" t="s">
        <v>974</v>
      </c>
    </row>
    <row r="98" spans="1:30" x14ac:dyDescent="0.2">
      <c r="A98" s="148">
        <v>92</v>
      </c>
      <c r="B98" s="165" t="s">
        <v>344</v>
      </c>
      <c r="C98" s="171" t="s">
        <v>345</v>
      </c>
      <c r="D98" s="340">
        <v>1816.11</v>
      </c>
      <c r="E98" s="158">
        <v>42633</v>
      </c>
      <c r="F98" s="30"/>
      <c r="G98" s="387"/>
      <c r="H98" s="330"/>
      <c r="I98" s="355"/>
      <c r="J98" s="266">
        <v>2233.39</v>
      </c>
      <c r="K98" s="158">
        <v>42717</v>
      </c>
      <c r="L98" s="367">
        <v>2151.2800000000002</v>
      </c>
      <c r="M98" s="158">
        <v>42724</v>
      </c>
      <c r="N98" s="237">
        <v>2372.77</v>
      </c>
      <c r="O98" s="158">
        <v>42768</v>
      </c>
      <c r="P98" s="237">
        <v>2818.69</v>
      </c>
      <c r="Q98" s="158">
        <v>42787</v>
      </c>
      <c r="R98" s="266">
        <v>2695.51</v>
      </c>
      <c r="S98" s="158">
        <v>42810</v>
      </c>
      <c r="T98" s="266">
        <v>1665.07</v>
      </c>
      <c r="U98" s="158">
        <v>42843</v>
      </c>
      <c r="V98" s="266">
        <v>1975.94</v>
      </c>
      <c r="W98" s="158">
        <v>42871</v>
      </c>
      <c r="X98" s="97">
        <v>1479.95</v>
      </c>
      <c r="Y98" s="157">
        <v>42908</v>
      </c>
      <c r="Z98" s="398">
        <v>1269.52</v>
      </c>
      <c r="AA98" s="158">
        <v>42936</v>
      </c>
      <c r="AB98" s="330">
        <f t="shared" si="1"/>
        <v>20478.230000000003</v>
      </c>
      <c r="AC98" s="30" t="s">
        <v>71</v>
      </c>
      <c r="AD98" s="263" t="s">
        <v>975</v>
      </c>
    </row>
    <row r="99" spans="1:30" s="25" customFormat="1" x14ac:dyDescent="0.2">
      <c r="A99" s="148">
        <v>93</v>
      </c>
      <c r="B99" s="165" t="s">
        <v>367</v>
      </c>
      <c r="C99" s="171" t="s">
        <v>223</v>
      </c>
      <c r="D99" s="340">
        <v>3192.72</v>
      </c>
      <c r="E99" s="158">
        <v>42633</v>
      </c>
      <c r="F99" s="31"/>
      <c r="G99" s="389"/>
      <c r="H99" s="229"/>
      <c r="I99" s="357"/>
      <c r="J99" s="266"/>
      <c r="K99" s="158"/>
      <c r="L99" s="367">
        <v>3471.36</v>
      </c>
      <c r="M99" s="158">
        <v>42724</v>
      </c>
      <c r="N99" s="237"/>
      <c r="O99" s="158"/>
      <c r="P99" s="237">
        <v>4085.7</v>
      </c>
      <c r="Q99" s="158">
        <v>42787</v>
      </c>
      <c r="R99" s="266">
        <v>5069.76</v>
      </c>
      <c r="S99" s="158">
        <v>42810</v>
      </c>
      <c r="T99" s="266"/>
      <c r="U99" s="158"/>
      <c r="V99" s="266">
        <v>4626.51</v>
      </c>
      <c r="W99" s="158">
        <v>42871</v>
      </c>
      <c r="X99" s="237"/>
      <c r="Y99" s="157"/>
      <c r="Z99" s="398">
        <v>4698.37</v>
      </c>
      <c r="AA99" s="158">
        <v>42936</v>
      </c>
      <c r="AB99" s="330">
        <f t="shared" si="1"/>
        <v>25144.42</v>
      </c>
      <c r="AC99" s="31" t="s">
        <v>71</v>
      </c>
      <c r="AD99" s="264" t="s">
        <v>976</v>
      </c>
    </row>
    <row r="100" spans="1:30" x14ac:dyDescent="0.2">
      <c r="A100" s="148">
        <v>94</v>
      </c>
      <c r="B100" s="165" t="s">
        <v>431</v>
      </c>
      <c r="C100" s="171" t="s">
        <v>283</v>
      </c>
      <c r="D100" s="340">
        <v>25384.98</v>
      </c>
      <c r="E100" s="158">
        <v>42633</v>
      </c>
      <c r="F100" s="330">
        <v>7014.91</v>
      </c>
      <c r="G100" s="388">
        <v>42640</v>
      </c>
      <c r="H100" s="330">
        <v>97.92</v>
      </c>
      <c r="I100" s="356">
        <v>42689</v>
      </c>
      <c r="J100" s="266">
        <v>280.94</v>
      </c>
      <c r="K100" s="158">
        <v>42724</v>
      </c>
      <c r="L100" s="367">
        <v>265.20999999999998</v>
      </c>
      <c r="M100" s="158">
        <v>42740</v>
      </c>
      <c r="N100" s="237"/>
      <c r="O100" s="158"/>
      <c r="P100" s="237">
        <v>267.61</v>
      </c>
      <c r="Q100" s="158">
        <v>42787</v>
      </c>
      <c r="R100" s="266">
        <v>176.18</v>
      </c>
      <c r="S100" s="158">
        <v>42810</v>
      </c>
      <c r="T100" s="266">
        <v>126.69</v>
      </c>
      <c r="U100" s="158">
        <v>42843</v>
      </c>
      <c r="V100" s="266">
        <v>305.95999999999998</v>
      </c>
      <c r="W100" s="158">
        <v>42871</v>
      </c>
      <c r="X100" s="97">
        <v>975.13</v>
      </c>
      <c r="Y100" s="157">
        <v>42906</v>
      </c>
      <c r="Z100" s="398">
        <v>9651.58</v>
      </c>
      <c r="AA100" s="158">
        <v>42934</v>
      </c>
      <c r="AB100" s="330">
        <f t="shared" si="1"/>
        <v>44547.11</v>
      </c>
      <c r="AC100" s="235" t="s">
        <v>71</v>
      </c>
      <c r="AD100" s="263" t="s">
        <v>983</v>
      </c>
    </row>
    <row r="101" spans="1:30" s="25" customFormat="1" x14ac:dyDescent="0.2">
      <c r="A101" s="148">
        <v>95</v>
      </c>
      <c r="B101" s="165" t="s">
        <v>986</v>
      </c>
      <c r="C101" s="171" t="s">
        <v>279</v>
      </c>
      <c r="D101" s="340">
        <v>5629.91</v>
      </c>
      <c r="E101" s="158">
        <v>42633</v>
      </c>
      <c r="F101" s="31"/>
      <c r="G101" s="389"/>
      <c r="H101" s="229"/>
      <c r="I101" s="357"/>
      <c r="J101" s="266">
        <v>7138.26</v>
      </c>
      <c r="K101" s="158">
        <v>42710</v>
      </c>
      <c r="L101" s="367">
        <v>4085.7</v>
      </c>
      <c r="M101" s="158">
        <v>42740</v>
      </c>
      <c r="N101" s="237">
        <v>5207.07</v>
      </c>
      <c r="O101" s="158">
        <v>42752</v>
      </c>
      <c r="P101" s="237">
        <v>7412.33</v>
      </c>
      <c r="Q101" s="158">
        <v>42787</v>
      </c>
      <c r="R101" s="266">
        <v>2713.31</v>
      </c>
      <c r="S101" s="158">
        <v>42810</v>
      </c>
      <c r="T101" s="266">
        <v>5223.3100000000004</v>
      </c>
      <c r="U101" s="158">
        <v>42843</v>
      </c>
      <c r="V101" s="266">
        <v>7510.74</v>
      </c>
      <c r="W101" s="158">
        <v>42871</v>
      </c>
      <c r="X101" s="237">
        <v>4823.84</v>
      </c>
      <c r="Y101" s="158">
        <v>42906</v>
      </c>
      <c r="Z101" s="398"/>
      <c r="AA101" s="158"/>
      <c r="AB101" s="330">
        <f t="shared" si="1"/>
        <v>49744.47</v>
      </c>
      <c r="AC101" s="31" t="s">
        <v>71</v>
      </c>
      <c r="AD101" s="264" t="s">
        <v>976</v>
      </c>
    </row>
    <row r="102" spans="1:30" x14ac:dyDescent="0.2">
      <c r="A102" s="148">
        <v>96</v>
      </c>
      <c r="B102" s="165" t="s">
        <v>1032</v>
      </c>
      <c r="C102" s="171" t="s">
        <v>279</v>
      </c>
      <c r="D102" s="340"/>
      <c r="E102" s="158"/>
      <c r="F102" s="30"/>
      <c r="G102" s="387"/>
      <c r="H102" s="330"/>
      <c r="I102" s="355"/>
      <c r="J102" s="266"/>
      <c r="K102" s="158"/>
      <c r="L102" s="367"/>
      <c r="M102" s="158"/>
      <c r="N102" s="237">
        <v>4085.7</v>
      </c>
      <c r="O102" s="158">
        <v>42752</v>
      </c>
      <c r="P102" s="237"/>
      <c r="Q102" s="158"/>
      <c r="R102" s="266"/>
      <c r="S102" s="158"/>
      <c r="T102" s="266">
        <v>2713.31</v>
      </c>
      <c r="U102" s="158">
        <v>42843</v>
      </c>
      <c r="V102" s="266">
        <v>4626.51</v>
      </c>
      <c r="W102" s="158">
        <v>42871</v>
      </c>
      <c r="X102" s="97">
        <v>4339.03</v>
      </c>
      <c r="Y102" s="157">
        <v>42906</v>
      </c>
      <c r="Z102" s="398">
        <v>6019.88</v>
      </c>
      <c r="AA102" s="158">
        <v>42934</v>
      </c>
      <c r="AB102" s="330">
        <f t="shared" si="1"/>
        <v>21784.43</v>
      </c>
      <c r="AD102" s="263"/>
    </row>
    <row r="103" spans="1:30" x14ac:dyDescent="0.2">
      <c r="A103" s="148">
        <v>97</v>
      </c>
      <c r="B103" s="25" t="s">
        <v>119</v>
      </c>
      <c r="C103" s="171" t="s">
        <v>225</v>
      </c>
      <c r="D103" s="340"/>
      <c r="E103" s="158"/>
      <c r="F103" s="330">
        <v>2521.27</v>
      </c>
      <c r="G103" s="388">
        <v>42640</v>
      </c>
      <c r="H103" s="330"/>
      <c r="I103" s="356"/>
      <c r="J103" s="266">
        <v>1829.25</v>
      </c>
      <c r="K103" s="158">
        <v>42710</v>
      </c>
      <c r="L103" s="367">
        <v>1829.25</v>
      </c>
      <c r="M103" s="158">
        <v>42752</v>
      </c>
      <c r="N103" s="237">
        <v>1829.25</v>
      </c>
      <c r="O103" s="158">
        <v>42768</v>
      </c>
      <c r="P103" s="237">
        <v>1829.25</v>
      </c>
      <c r="Q103" s="158">
        <v>42787</v>
      </c>
      <c r="R103" s="266">
        <v>2236.2600000000002</v>
      </c>
      <c r="S103" s="158">
        <v>42810</v>
      </c>
      <c r="T103" s="266"/>
      <c r="U103" s="158"/>
      <c r="V103" s="266">
        <v>4749.5</v>
      </c>
      <c r="W103" s="158">
        <v>42871</v>
      </c>
      <c r="X103" s="97">
        <v>2408.48</v>
      </c>
      <c r="Y103" s="157">
        <v>42906</v>
      </c>
      <c r="Z103" s="398">
        <v>2150.15</v>
      </c>
      <c r="AA103" s="158">
        <v>42934</v>
      </c>
      <c r="AB103" s="330">
        <f t="shared" si="1"/>
        <v>21382.66</v>
      </c>
      <c r="AC103" s="30" t="s">
        <v>71</v>
      </c>
      <c r="AD103" s="263" t="s">
        <v>977</v>
      </c>
    </row>
    <row r="104" spans="1:30" x14ac:dyDescent="0.2">
      <c r="A104" s="148">
        <v>98</v>
      </c>
      <c r="B104" s="25" t="s">
        <v>63</v>
      </c>
      <c r="C104" s="171" t="s">
        <v>226</v>
      </c>
      <c r="D104" s="340">
        <v>469.92</v>
      </c>
      <c r="E104" s="158">
        <v>42633</v>
      </c>
      <c r="F104" s="30"/>
      <c r="G104" s="387"/>
      <c r="H104" s="330">
        <v>1243.78</v>
      </c>
      <c r="I104" s="356">
        <v>42689</v>
      </c>
      <c r="J104" s="266">
        <v>1351.93</v>
      </c>
      <c r="K104" s="158"/>
      <c r="L104" s="367">
        <v>2786.29</v>
      </c>
      <c r="M104" s="158">
        <v>42724</v>
      </c>
      <c r="N104" s="237">
        <v>4905.4399999999996</v>
      </c>
      <c r="O104" s="158">
        <v>42789</v>
      </c>
      <c r="P104" s="237"/>
      <c r="Q104" s="158"/>
      <c r="R104" s="266">
        <v>1579.85</v>
      </c>
      <c r="S104" s="158">
        <v>42810</v>
      </c>
      <c r="T104" s="266">
        <v>2183.9299999999998</v>
      </c>
      <c r="U104" s="158">
        <v>42852</v>
      </c>
      <c r="V104" s="266">
        <v>1715.68</v>
      </c>
      <c r="W104" s="158">
        <v>42880</v>
      </c>
      <c r="X104" s="97"/>
      <c r="Y104" s="157"/>
      <c r="Z104" s="398">
        <v>1279.3800000000001</v>
      </c>
      <c r="AA104" s="158">
        <v>42936</v>
      </c>
      <c r="AB104" s="330">
        <f t="shared" si="1"/>
        <v>17516.2</v>
      </c>
      <c r="AC104" s="30" t="s">
        <v>71</v>
      </c>
      <c r="AD104" s="263" t="s">
        <v>978</v>
      </c>
    </row>
    <row r="105" spans="1:30" x14ac:dyDescent="0.2">
      <c r="A105" s="148">
        <v>99</v>
      </c>
      <c r="B105" s="25" t="s">
        <v>69</v>
      </c>
      <c r="C105" s="171" t="s">
        <v>230</v>
      </c>
      <c r="D105" s="340">
        <v>1582.07</v>
      </c>
      <c r="E105" s="158">
        <v>42633</v>
      </c>
      <c r="F105" s="30"/>
      <c r="G105" s="387"/>
      <c r="H105" s="330"/>
      <c r="I105" s="355"/>
      <c r="J105" s="266"/>
      <c r="K105" s="158"/>
      <c r="L105" s="367"/>
      <c r="M105" s="158"/>
      <c r="N105" s="237"/>
      <c r="O105" s="158"/>
      <c r="P105" s="237"/>
      <c r="Q105" s="158"/>
      <c r="R105" s="266"/>
      <c r="S105" s="158"/>
      <c r="T105" s="266"/>
      <c r="U105" s="158"/>
      <c r="V105" s="266"/>
      <c r="W105" s="158"/>
      <c r="X105" s="97"/>
      <c r="Y105" s="157"/>
      <c r="Z105" s="398"/>
      <c r="AA105" s="158"/>
      <c r="AB105" s="330">
        <f t="shared" si="1"/>
        <v>1582.07</v>
      </c>
      <c r="AC105" s="30" t="s">
        <v>71</v>
      </c>
      <c r="AD105" s="263" t="s">
        <v>979</v>
      </c>
    </row>
    <row r="106" spans="1:30" x14ac:dyDescent="0.2">
      <c r="A106" s="148">
        <v>100</v>
      </c>
      <c r="B106" s="215" t="s">
        <v>1031</v>
      </c>
      <c r="C106" s="171" t="s">
        <v>305</v>
      </c>
      <c r="D106" s="340"/>
      <c r="E106" s="158"/>
      <c r="F106" s="30"/>
      <c r="G106" s="387"/>
      <c r="H106" s="330"/>
      <c r="I106" s="355"/>
      <c r="J106" s="266"/>
      <c r="K106" s="158"/>
      <c r="L106" s="367">
        <v>2792.06</v>
      </c>
      <c r="M106" s="158">
        <v>42724</v>
      </c>
      <c r="N106" s="237">
        <v>1863.9</v>
      </c>
      <c r="O106" s="158">
        <v>42768</v>
      </c>
      <c r="P106" s="237"/>
      <c r="Q106" s="158"/>
      <c r="R106" s="266"/>
      <c r="S106" s="158"/>
      <c r="T106" s="266"/>
      <c r="U106" s="158"/>
      <c r="V106" s="266"/>
      <c r="W106" s="158"/>
      <c r="X106" s="97"/>
      <c r="Y106" s="157"/>
      <c r="Z106" s="398"/>
      <c r="AA106" s="158"/>
      <c r="AB106" s="330">
        <f t="shared" si="1"/>
        <v>4655.96</v>
      </c>
      <c r="AD106" s="263"/>
    </row>
    <row r="107" spans="1:30" x14ac:dyDescent="0.2">
      <c r="A107" s="148">
        <v>101</v>
      </c>
      <c r="B107" s="165" t="s">
        <v>358</v>
      </c>
      <c r="C107" s="171" t="s">
        <v>227</v>
      </c>
      <c r="D107" s="341">
        <v>1579.24</v>
      </c>
      <c r="E107" s="158">
        <v>42633</v>
      </c>
      <c r="F107" s="330">
        <v>1752.16</v>
      </c>
      <c r="G107" s="388">
        <v>42640</v>
      </c>
      <c r="H107" s="330">
        <v>1942.04</v>
      </c>
      <c r="I107" s="356">
        <v>42689</v>
      </c>
      <c r="J107" s="266">
        <v>1725.07</v>
      </c>
      <c r="K107" s="158">
        <v>42710</v>
      </c>
      <c r="L107" s="367">
        <v>1606.66</v>
      </c>
      <c r="M107" s="158">
        <v>42724</v>
      </c>
      <c r="N107" s="237">
        <v>1922.55</v>
      </c>
      <c r="O107" s="158">
        <v>42787</v>
      </c>
      <c r="P107" s="60">
        <v>1751.33</v>
      </c>
      <c r="Q107" s="158">
        <v>42789</v>
      </c>
      <c r="R107" s="60">
        <v>1840.78</v>
      </c>
      <c r="S107" s="158">
        <v>42822</v>
      </c>
      <c r="T107" s="60">
        <v>2267.64</v>
      </c>
      <c r="U107" s="158">
        <v>42843</v>
      </c>
      <c r="V107" s="60">
        <v>1847.25</v>
      </c>
      <c r="W107" s="437">
        <v>42880</v>
      </c>
      <c r="X107" s="60">
        <v>1734.83</v>
      </c>
      <c r="Y107" s="157">
        <v>42908</v>
      </c>
      <c r="Z107" s="350">
        <v>1614.75</v>
      </c>
      <c r="AA107" s="158">
        <v>42936</v>
      </c>
      <c r="AB107" s="330">
        <f t="shared" si="1"/>
        <v>21584.300000000003</v>
      </c>
      <c r="AC107" s="235" t="s">
        <v>71</v>
      </c>
      <c r="AD107" s="263" t="s">
        <v>980</v>
      </c>
    </row>
    <row r="108" spans="1:30" x14ac:dyDescent="0.2">
      <c r="A108" s="15"/>
      <c r="B108" s="165"/>
      <c r="C108" s="171"/>
      <c r="D108" s="342"/>
      <c r="E108" s="334"/>
      <c r="I108" s="355"/>
      <c r="J108" s="266"/>
      <c r="K108" s="360"/>
      <c r="L108" s="367"/>
      <c r="M108" s="360"/>
      <c r="N108" s="60"/>
      <c r="O108" s="60"/>
      <c r="P108" s="60"/>
      <c r="Q108" s="158"/>
      <c r="R108" s="60"/>
      <c r="S108" s="60"/>
      <c r="T108" s="60"/>
      <c r="U108" s="60"/>
      <c r="V108" s="60"/>
      <c r="W108" s="60"/>
      <c r="X108" s="60"/>
      <c r="Y108" s="315"/>
      <c r="Z108" s="342"/>
      <c r="AA108" s="334"/>
      <c r="AB108" s="330">
        <f t="shared" ref="AB108" si="2">SUM(D108,F108,H108,L108,N108,P108,R108,T108,V108,X108,Z108)</f>
        <v>0</v>
      </c>
      <c r="AC108" s="317"/>
      <c r="AD108" s="263"/>
    </row>
    <row r="109" spans="1:30" ht="13.5" thickBot="1" x14ac:dyDescent="0.25">
      <c r="A109" s="15"/>
      <c r="C109" s="203" t="s">
        <v>53</v>
      </c>
      <c r="D109" s="347">
        <f>SUM(D7:D107)</f>
        <v>143870.1</v>
      </c>
      <c r="E109" s="44"/>
      <c r="F109" s="347">
        <f>SUM(F7:F107)</f>
        <v>59081.279999999992</v>
      </c>
      <c r="G109" s="361"/>
      <c r="H109" s="347">
        <f>SUM(H7:H107)</f>
        <v>162214.24000000002</v>
      </c>
      <c r="I109" s="348"/>
      <c r="J109" s="305">
        <f>SUM(J7:J107)</f>
        <v>162249.47000000003</v>
      </c>
      <c r="K109" s="241"/>
      <c r="L109" s="379">
        <f>SUM(L7:L107)</f>
        <v>196272.6700000001</v>
      </c>
      <c r="M109" s="241"/>
      <c r="N109" s="234">
        <f>SUM(N7:N107)</f>
        <v>237001.98999999996</v>
      </c>
      <c r="O109" s="44"/>
      <c r="P109" s="234">
        <f>SUM(P7:P107)</f>
        <v>213740.35</v>
      </c>
      <c r="Q109" s="44"/>
      <c r="R109" s="234">
        <f>SUM(R7:R107)</f>
        <v>212388.43000000002</v>
      </c>
      <c r="S109" s="44"/>
      <c r="T109" s="44">
        <f>SUM(T7:T107)</f>
        <v>224906.47000000012</v>
      </c>
      <c r="U109" s="44"/>
      <c r="V109" s="44">
        <f>SUM(V7:V107)</f>
        <v>226462.41999999998</v>
      </c>
      <c r="W109" s="44"/>
      <c r="X109" s="44">
        <f>SUM(X7:X107)</f>
        <v>174775.27</v>
      </c>
      <c r="Y109" s="44"/>
      <c r="Z109" s="439">
        <f>SUM(Z7:Z108)</f>
        <v>230573.14999999997</v>
      </c>
      <c r="AA109" s="44"/>
      <c r="AB109" s="316">
        <f>SUM(D109,F109,H109,J109,L109,N109,P109,R109,T109,V109,X109,Z109)</f>
        <v>2243535.8400000003</v>
      </c>
      <c r="AC109" s="56"/>
    </row>
    <row r="110" spans="1:30" ht="13.5" thickTop="1" x14ac:dyDescent="0.2">
      <c r="A110" s="17"/>
      <c r="M110" s="42"/>
      <c r="N110" s="307"/>
      <c r="O110" s="33"/>
      <c r="P110" s="307"/>
      <c r="Q110" s="33"/>
      <c r="R110" s="33"/>
      <c r="S110" s="33"/>
      <c r="T110" s="33"/>
      <c r="U110" s="33"/>
      <c r="V110" s="33"/>
      <c r="W110" s="33"/>
      <c r="X110" s="33"/>
      <c r="Y110" s="33"/>
      <c r="Z110" s="343"/>
      <c r="AA110" s="33"/>
      <c r="AB110" s="306"/>
      <c r="AC110" s="56"/>
    </row>
    <row r="111" spans="1:30" ht="13.5" thickBot="1" x14ac:dyDescent="0.25">
      <c r="A111" s="17"/>
      <c r="C111" s="50"/>
      <c r="D111" s="343"/>
      <c r="E111" s="33"/>
      <c r="J111" s="308"/>
      <c r="K111" s="42"/>
      <c r="L111" s="368"/>
      <c r="M111" s="42"/>
      <c r="N111" s="237"/>
      <c r="O111" s="158"/>
      <c r="P111" s="237"/>
      <c r="Q111" s="158"/>
      <c r="R111" s="266"/>
      <c r="S111" s="158"/>
      <c r="T111" s="266"/>
      <c r="U111" s="158"/>
      <c r="V111" s="247"/>
      <c r="W111" s="158"/>
      <c r="X111" s="97"/>
      <c r="Y111" s="157"/>
      <c r="Z111" s="340"/>
      <c r="AA111" s="158"/>
      <c r="AB111" s="33">
        <f>SUM(AB7:AB107)</f>
        <v>2243535.84</v>
      </c>
    </row>
    <row r="112" spans="1:30" ht="13.5" thickTop="1" x14ac:dyDescent="0.2">
      <c r="J112" s="242"/>
      <c r="K112" s="242"/>
      <c r="L112" s="369"/>
      <c r="M112" s="242"/>
      <c r="N112" s="146"/>
      <c r="P112" s="146"/>
      <c r="X112" s="146"/>
      <c r="AB112" s="65"/>
      <c r="AC112" s="56"/>
    </row>
    <row r="113" spans="1:28" x14ac:dyDescent="0.2">
      <c r="A113" s="29"/>
      <c r="C113" s="179"/>
      <c r="D113" s="344"/>
      <c r="E113" s="345"/>
      <c r="J113" s="304"/>
      <c r="K113" s="304"/>
      <c r="L113" s="370"/>
      <c r="M113" s="363"/>
      <c r="N113" s="295"/>
      <c r="O113" s="295"/>
      <c r="P113" s="295"/>
      <c r="Q113" s="295"/>
      <c r="R113" s="318"/>
      <c r="S113" s="318"/>
      <c r="T113" s="295"/>
      <c r="U113" s="295"/>
      <c r="V113" s="295"/>
      <c r="W113" s="295"/>
      <c r="X113" s="295"/>
      <c r="Y113" s="295"/>
      <c r="Z113" s="344"/>
      <c r="AA113" s="333"/>
    </row>
    <row r="114" spans="1:28" x14ac:dyDescent="0.2">
      <c r="C114" s="33"/>
      <c r="D114" s="344"/>
      <c r="E114" s="345"/>
      <c r="J114" s="304"/>
      <c r="K114" s="304"/>
      <c r="L114" s="370"/>
      <c r="M114" s="363"/>
      <c r="N114" s="295"/>
      <c r="O114" s="295"/>
      <c r="P114" s="295"/>
      <c r="Q114" s="295"/>
      <c r="R114" s="318"/>
      <c r="S114" s="318"/>
      <c r="T114" s="295"/>
      <c r="U114" s="295"/>
      <c r="V114" s="295"/>
      <c r="W114" s="295"/>
      <c r="X114" s="295"/>
      <c r="Y114" s="295"/>
      <c r="Z114" s="344"/>
      <c r="AA114" s="333"/>
    </row>
    <row r="115" spans="1:28" x14ac:dyDescent="0.2">
      <c r="A115" s="17"/>
      <c r="C115" s="33"/>
      <c r="J115" s="243"/>
      <c r="K115" s="243"/>
      <c r="M115" s="243"/>
      <c r="N115" s="207"/>
      <c r="P115" s="207"/>
      <c r="X115" s="207"/>
    </row>
    <row r="116" spans="1:28" ht="13.5" thickBot="1" x14ac:dyDescent="0.25">
      <c r="B116" s="175"/>
      <c r="C116" s="44"/>
    </row>
    <row r="117" spans="1:28" ht="13.5" thickTop="1" x14ac:dyDescent="0.2">
      <c r="C117" s="30"/>
    </row>
    <row r="118" spans="1:28" x14ac:dyDescent="0.2">
      <c r="C118" s="296"/>
      <c r="AB118" s="33"/>
    </row>
    <row r="121" spans="1:28" x14ac:dyDescent="0.2">
      <c r="C121" s="297"/>
    </row>
  </sheetData>
  <printOptions verticalCentered="1" gridLines="1"/>
  <pageMargins left="0" right="0" top="0" bottom="0" header="0" footer="0"/>
  <pageSetup scale="41" fitToHeight="0" orientation="landscape" r:id="rId1"/>
  <headerFooter>
    <oddFooter>&amp;LDonna Cassell&amp;CPage &amp;P&amp;R07/01/2011</oddFooter>
  </headerFooter>
  <colBreaks count="2" manualBreakCount="2">
    <brk id="3" max="121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Marriage License-ML1782</vt:lpstr>
      <vt:lpstr>Divorce Filing Fees-DF1782</vt:lpstr>
      <vt:lpstr>Domestic Violence -DV1781</vt:lpstr>
      <vt:lpstr>Sexual Assault1734</vt:lpstr>
      <vt:lpstr>FVPSA2729</vt:lpstr>
      <vt:lpstr>FVPSA2729 (2)</vt:lpstr>
      <vt:lpstr>Sheet1</vt:lpstr>
      <vt:lpstr>'Divorce Filing Fees-DF1782'!Print_Area</vt:lpstr>
      <vt:lpstr>'Domestic Violence -DV1781'!Print_Area</vt:lpstr>
      <vt:lpstr>FVPSA2729!Print_Area</vt:lpstr>
      <vt:lpstr>'FVPSA2729 (2)'!Print_Area</vt:lpstr>
      <vt:lpstr>'Marriage License-ML1782'!Print_Area</vt:lpstr>
      <vt:lpstr>'Divorce Filing Fees-DF1782'!Print_Titles</vt:lpstr>
      <vt:lpstr>'Domestic Violence -DV1781'!Print_Titles</vt:lpstr>
      <vt:lpstr>FVPSA2729!Print_Titles</vt:lpstr>
      <vt:lpstr>'FVPSA2729 (2)'!Print_Titles</vt:lpstr>
      <vt:lpstr>'Marriage License-ML1782'!Print_Titles</vt:lpstr>
    </vt:vector>
  </TitlesOfParts>
  <Company>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Cassell</dc:creator>
  <cp:lastModifiedBy>Jodrie, Corinne E</cp:lastModifiedBy>
  <cp:lastPrinted>2016-03-24T13:13:16Z</cp:lastPrinted>
  <dcterms:created xsi:type="dcterms:W3CDTF">2002-02-27T14:52:04Z</dcterms:created>
  <dcterms:modified xsi:type="dcterms:W3CDTF">2017-07-19T14:24:02Z</dcterms:modified>
</cp:coreProperties>
</file>