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firstSheet="1" activeTab="1"/>
  </bookViews>
  <sheets>
    <sheet name="Sheet1" sheetId="1" state="hidden" r:id="rId1"/>
    <sheet name="White Good Distribution" sheetId="2" r:id="rId2"/>
  </sheets>
  <definedNames>
    <definedName name="_xlnm.Print_Area" localSheetId="0">'Sheet1'!$A:$IV</definedName>
    <definedName name="_xlnm.Print_Area" localSheetId="1">'White Good Distribution'!$A:$IV</definedName>
  </definedNames>
  <calcPr fullCalcOnLoad="1"/>
</workbook>
</file>

<file path=xl/sharedStrings.xml><?xml version="1.0" encoding="utf-8"?>
<sst xmlns="http://schemas.openxmlformats.org/spreadsheetml/2006/main" count="491" uniqueCount="168">
  <si>
    <t>NORTH CAROLINA DEPARTMENT OF REVENUE</t>
  </si>
  <si>
    <t>WHITE GOODS DISPOSAL TAX DISTRIBUTION REPORT</t>
  </si>
  <si>
    <t>QUARTER ENDED:</t>
  </si>
  <si>
    <t>SUMMARY OF PROCEEDS</t>
  </si>
  <si>
    <t>NET COLLECTIONS BEFORE COST</t>
  </si>
  <si>
    <t>LESS:  ACTUAL COST OF COLLECTING</t>
  </si>
  <si>
    <t>PROCEEDS AVAILABLE FOR DISTRIBUTION</t>
  </si>
  <si>
    <t>DISTRIBUTION OF PROCEEDS</t>
  </si>
  <si>
    <t>SOLID WASTE MANAGEMENT TRUST FUND  ( 8%)</t>
  </si>
  <si>
    <t>WHITE GOODS MANAGEMENT ACCOUNT  ( 20%)</t>
  </si>
  <si>
    <t>AMOUNT AVAILABLE TO DISTRIBUTE TO COUNTIES  ( 72%)</t>
  </si>
  <si>
    <t>*******************************</t>
  </si>
  <si>
    <t>TOTALS</t>
  </si>
  <si>
    <t>TOTAL TRANSFERRED TO WHITE GOODS MANAGEMENT ACCOUNT:</t>
  </si>
  <si>
    <t>20% ALLOCATION  (G.S. 105-187.24)</t>
  </si>
  <si>
    <t>*FROM INELIGIBLE COUNTIES</t>
  </si>
  <si>
    <t>TOTAL</t>
  </si>
  <si>
    <t>VENDOR</t>
  </si>
  <si>
    <t>NUMBER</t>
  </si>
  <si>
    <t xml:space="preserve">INVOICE </t>
  </si>
  <si>
    <t xml:space="preserve">GROUP </t>
  </si>
  <si>
    <t>ID</t>
  </si>
  <si>
    <t>COUNTY</t>
  </si>
  <si>
    <t>NAME</t>
  </si>
  <si>
    <t>POPULATION</t>
  </si>
  <si>
    <t>% OF STATE</t>
  </si>
  <si>
    <t>AMOUNT</t>
  </si>
  <si>
    <t>DISTRIBUTED</t>
  </si>
  <si>
    <t>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</si>
  <si>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</si>
  <si>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</si>
  <si>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</si>
  <si>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</si>
  <si>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</si>
  <si>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</si>
  <si>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</si>
  <si>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</si>
  <si>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</si>
  <si>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</si>
  <si>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</si>
  <si>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</si>
  <si>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</si>
  <si>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</si>
  <si>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</si>
  <si>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</si>
  <si>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</si>
  <si>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</si>
  <si>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</si>
  <si>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</si>
  <si>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</si>
  <si>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</si>
  <si>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</si>
  <si>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</si>
  <si>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</si>
  <si>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</si>
  <si>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</si>
  <si>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</si>
  <si>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</si>
  <si>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</si>
  <si>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</si>
  <si>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</si>
  <si>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</si>
  <si>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</si>
  <si>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</si>
  <si>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</si>
  <si>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</si>
  <si>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</si>
  <si>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</si>
  <si>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</si>
  <si>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</si>
  <si>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</si>
  <si>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</si>
  <si>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</si>
  <si>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</si>
  <si>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</si>
  <si>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</si>
  <si>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</si>
  <si>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</si>
  <si>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</si>
  <si>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</si>
  <si>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 xml:space="preserve">Jones 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</si>
  <si>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</si>
  <si>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</si>
  <si>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</si>
  <si>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</si>
  <si>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</si>
  <si>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</si>
  <si>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</si>
  <si>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</si>
  <si>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</si>
  <si>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</si>
  <si>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</si>
  <si>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</si>
  <si>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</si>
  <si>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</si>
  <si>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</si>
  <si>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</si>
  <si>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</si>
  <si>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</si>
  <si>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</si>
  <si>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</si>
  <si>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</si>
  <si>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</si>
  <si>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</si>
  <si>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</si>
  <si>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</si>
  <si>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</si>
  <si>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</si>
  <si>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</si>
  <si>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</si>
  <si>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</si>
  <si>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</si>
  <si>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</si>
  <si>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</si>
  <si>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</si>
  <si>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</si>
  <si>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</si>
  <si>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</si>
  <si>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</si>
  <si>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</si>
  <si>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</si>
  <si>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</si>
  <si>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</si>
  <si>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</si>
  <si>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</si>
  <si>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</si>
  <si>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</si>
  <si>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</si>
  <si>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</si>
  <si>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SUMMARY OF COUNTY DISTRIBUTION</t>
  </si>
  <si>
    <t xml:space="preserve">COUNTY </t>
  </si>
  <si>
    <t xml:space="preserve">AMOUNT </t>
  </si>
  <si>
    <t>DISTRIBUTABLE</t>
  </si>
  <si>
    <t>COMMENTS:</t>
  </si>
  <si>
    <t>1. White Goods disposal taxes are levied pursuant to G.S. 105-187.21 and 105-187.24 which provide</t>
  </si>
  <si>
    <t xml:space="preserve">     for a per capita distribution of the proceeds on a quarterly basis.</t>
  </si>
  <si>
    <t>LESS:  AMOUNT UNAVAILABLE FOR DISTRIBUTION TO INELIGIBLE COUNTIES</t>
  </si>
  <si>
    <t>TOTAL AMOUNT TO BE DISTRIBUTED</t>
  </si>
  <si>
    <t>* INDICATES AMOUNT UNAVAILABLE FOR DISTRIBUTION</t>
  </si>
  <si>
    <t>Less Ineligible Counties</t>
  </si>
  <si>
    <t>Total Amount To Be Distributed</t>
  </si>
  <si>
    <t>Alexander*</t>
  </si>
  <si>
    <t>Anson*</t>
  </si>
  <si>
    <t>Avery*</t>
  </si>
  <si>
    <t>Bladen*</t>
  </si>
  <si>
    <t>Burke*</t>
  </si>
  <si>
    <t>Cherokee*</t>
  </si>
  <si>
    <t>Forsyth*</t>
  </si>
  <si>
    <t>Harnett*</t>
  </si>
  <si>
    <t>Henderson*</t>
  </si>
  <si>
    <t>Lincoln*</t>
  </si>
  <si>
    <t>Montgomery*</t>
  </si>
  <si>
    <t>Onslow*</t>
  </si>
  <si>
    <t>Randolph*</t>
  </si>
  <si>
    <t>Richmond*</t>
  </si>
  <si>
    <t>Sampson*</t>
  </si>
  <si>
    <t>Union*</t>
  </si>
  <si>
    <t>Scotland*</t>
  </si>
  <si>
    <t>Robeson*</t>
  </si>
  <si>
    <t>Madison*</t>
  </si>
  <si>
    <t>Jones *</t>
  </si>
  <si>
    <t>Hoke*</t>
  </si>
  <si>
    <t>Graham*</t>
  </si>
  <si>
    <t>Beaufort*</t>
  </si>
  <si>
    <t>*</t>
  </si>
  <si>
    <t>WHITE021510</t>
  </si>
  <si>
    <t>2. This report reflects collections for the months of October 2009 through December 2009 on sales of</t>
  </si>
  <si>
    <t xml:space="preserve">    white goods during the months of September 2009 through November 2009.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</si>
</sst>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0000000%"/>
    <numFmt numFmtId="168" formatCode="_(&quot;$&quot;* #,##0.00000000_);_(&quot;$&quot;* \(#,##0.00000000\);_(&quot;$&quot;* &quot;-&quot;????????_);_(@_)"/>
    <numFmt numFmtId="169" formatCode="#,##0.00000"/>
    <numFmt numFmtId="170" formatCode="#,##0.0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3" fillId="0" borderId="22" xfId="42" applyNumberFormat="1" applyFont="1" applyBorder="1" applyAlignment="1">
      <alignment horizontal="center"/>
    </xf>
    <xf numFmtId="167" fontId="3" fillId="0" borderId="22" xfId="0" applyNumberFormat="1" applyFont="1" applyBorder="1" applyAlignment="1">
      <alignment/>
    </xf>
    <xf numFmtId="44" fontId="0" fillId="0" borderId="19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44" fontId="0" fillId="0" borderId="29" xfId="0" applyNumberFormat="1" applyBorder="1" applyAlignment="1">
      <alignment/>
    </xf>
    <xf numFmtId="0" fontId="1" fillId="0" borderId="30" xfId="0" applyFont="1" applyBorder="1" applyAlignment="1">
      <alignment/>
    </xf>
    <xf numFmtId="4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36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4" xfId="0" applyNumberFormat="1" applyBorder="1" applyAlignment="1">
      <alignment/>
    </xf>
    <xf numFmtId="0" fontId="0" fillId="0" borderId="18" xfId="0" applyFill="1" applyBorder="1" applyAlignment="1">
      <alignment/>
    </xf>
    <xf numFmtId="0" fontId="5" fillId="33" borderId="0" xfId="0" applyFont="1" applyFill="1" applyAlignment="1">
      <alignment/>
    </xf>
    <xf numFmtId="0" fontId="5" fillId="0" borderId="22" xfId="0" applyFont="1" applyBorder="1" applyAlignment="1">
      <alignment/>
    </xf>
    <xf numFmtId="44" fontId="7" fillId="0" borderId="22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1" fillId="33" borderId="0" xfId="0" applyFont="1" applyFill="1" applyAlignment="1">
      <alignment horizontal="center"/>
    </xf>
    <xf numFmtId="44" fontId="3" fillId="0" borderId="24" xfId="44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44" fontId="0" fillId="0" borderId="0" xfId="0" applyNumberFormat="1" applyAlignment="1">
      <alignment/>
    </xf>
    <xf numFmtId="164" fontId="1" fillId="0" borderId="18" xfId="0" applyNumberFormat="1" applyFont="1" applyBorder="1" applyAlignment="1">
      <alignment horizontal="center"/>
    </xf>
    <xf numFmtId="44" fontId="0" fillId="0" borderId="29" xfId="44" applyFont="1" applyBorder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/>
    </xf>
    <xf numFmtId="39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3" fillId="0" borderId="22" xfId="44" applyNumberFormat="1" applyFont="1" applyBorder="1" applyAlignment="1">
      <alignment/>
    </xf>
    <xf numFmtId="4" fontId="0" fillId="0" borderId="0" xfId="0" applyNumberFormat="1" applyAlignment="1">
      <alignment/>
    </xf>
    <xf numFmtId="44" fontId="0" fillId="0" borderId="40" xfId="44" applyFont="1" applyBorder="1" applyAlignment="1">
      <alignment/>
    </xf>
    <xf numFmtId="44" fontId="0" fillId="0" borderId="29" xfId="44" applyFont="1" applyBorder="1" applyAlignment="1">
      <alignment/>
    </xf>
    <xf numFmtId="44" fontId="0" fillId="0" borderId="31" xfId="44" applyFont="1" applyBorder="1" applyAlignment="1">
      <alignment/>
    </xf>
    <xf numFmtId="44" fontId="3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3">
      <selection activeCell="I19" sqref="I19"/>
    </sheetView>
  </sheetViews>
  <sheetFormatPr defaultColWidth="9.140625" defaultRowHeight="12.75"/>
  <cols>
    <col min="1" max="1" width="3.7109375" style="0" customWidth="1"/>
    <col min="2" max="2" width="11.28125" style="0" customWidth="1"/>
    <col min="4" max="4" width="7.7109375" style="0" customWidth="1"/>
    <col min="5" max="5" width="18.7109375" style="0" customWidth="1"/>
    <col min="6" max="7" width="12.7109375" style="0" customWidth="1"/>
    <col min="8" max="8" width="5.7109375" style="95" customWidth="1"/>
    <col min="9" max="9" width="15.7109375" style="103" customWidth="1"/>
    <col min="10" max="10" width="3.7109375" style="0" customWidth="1"/>
    <col min="11" max="11" width="19.57421875" style="103" bestFit="1" customWidth="1"/>
    <col min="12" max="12" width="12.28125" style="0" bestFit="1" customWidth="1"/>
    <col min="13" max="13" width="9.7109375" style="96" bestFit="1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91"/>
      <c r="I1" s="97"/>
      <c r="J1" s="1"/>
    </row>
    <row r="2" spans="1:10" ht="12.75">
      <c r="A2" s="1"/>
      <c r="B2" s="1"/>
      <c r="C2" s="4"/>
      <c r="D2" s="5"/>
      <c r="E2" s="6" t="s">
        <v>0</v>
      </c>
      <c r="F2" s="5"/>
      <c r="G2" s="7"/>
      <c r="H2" s="91"/>
      <c r="I2" s="97"/>
      <c r="J2" s="1"/>
    </row>
    <row r="3" spans="1:10" ht="12.75">
      <c r="A3" s="1"/>
      <c r="B3" s="1"/>
      <c r="C3" s="8"/>
      <c r="D3" s="9"/>
      <c r="E3" s="10" t="s">
        <v>1</v>
      </c>
      <c r="F3" s="9"/>
      <c r="G3" s="11"/>
      <c r="H3" s="91"/>
      <c r="I3" s="97"/>
      <c r="J3" s="1"/>
    </row>
    <row r="4" spans="1:10" ht="7.5" customHeight="1">
      <c r="A4" s="1"/>
      <c r="B4" s="1"/>
      <c r="C4" s="8"/>
      <c r="D4" s="9"/>
      <c r="E4" s="9"/>
      <c r="F4" s="9"/>
      <c r="G4" s="11"/>
      <c r="H4" s="91"/>
      <c r="I4" s="97"/>
      <c r="J4" s="1"/>
    </row>
    <row r="5" spans="1:10" ht="12.75">
      <c r="A5" s="1"/>
      <c r="B5" s="1"/>
      <c r="C5" s="8"/>
      <c r="D5" s="9"/>
      <c r="E5" s="12">
        <v>40224</v>
      </c>
      <c r="F5" s="9"/>
      <c r="G5" s="11"/>
      <c r="H5" s="91"/>
      <c r="I5" s="97"/>
      <c r="J5" s="1"/>
    </row>
    <row r="6" spans="1:10" ht="7.5" customHeight="1">
      <c r="A6" s="1"/>
      <c r="B6" s="1"/>
      <c r="C6" s="8"/>
      <c r="D6" s="9"/>
      <c r="E6" s="9"/>
      <c r="F6" s="9"/>
      <c r="G6" s="11"/>
      <c r="H6" s="91"/>
      <c r="I6" s="97"/>
      <c r="J6" s="1"/>
    </row>
    <row r="7" spans="1:10" ht="13.5" thickBot="1">
      <c r="A7" s="1"/>
      <c r="B7" s="1"/>
      <c r="C7" s="13"/>
      <c r="D7" s="14" t="s">
        <v>2</v>
      </c>
      <c r="E7" s="15">
        <v>40178</v>
      </c>
      <c r="F7" s="16"/>
      <c r="G7" s="17"/>
      <c r="H7" s="91"/>
      <c r="I7" s="97"/>
      <c r="J7" s="1"/>
    </row>
    <row r="8" spans="1:10" ht="13.5" thickBot="1">
      <c r="A8" s="1"/>
      <c r="B8" s="1"/>
      <c r="C8" s="1"/>
      <c r="D8" s="1"/>
      <c r="E8" s="1"/>
      <c r="F8" s="1"/>
      <c r="G8" s="1"/>
      <c r="H8" s="91"/>
      <c r="I8" s="97"/>
      <c r="J8" s="1"/>
    </row>
    <row r="9" spans="1:10" ht="19.5" customHeight="1" thickBot="1">
      <c r="A9" s="1"/>
      <c r="B9" s="1"/>
      <c r="C9" s="1"/>
      <c r="D9" s="2"/>
      <c r="E9" s="57" t="s">
        <v>3</v>
      </c>
      <c r="F9" s="3"/>
      <c r="G9" s="1"/>
      <c r="H9" s="91"/>
      <c r="I9" s="97"/>
      <c r="J9" s="1"/>
    </row>
    <row r="10" spans="1:10" ht="13.5" thickBot="1">
      <c r="A10" s="1"/>
      <c r="B10" s="1"/>
      <c r="C10" s="1"/>
      <c r="D10" s="1"/>
      <c r="E10" s="1"/>
      <c r="F10" s="1"/>
      <c r="G10" s="1"/>
      <c r="H10" s="91"/>
      <c r="I10" s="97"/>
      <c r="J10" s="1"/>
    </row>
    <row r="11" spans="1:10" ht="24.75" customHeight="1">
      <c r="A11" s="1"/>
      <c r="B11" s="45" t="s">
        <v>4</v>
      </c>
      <c r="C11" s="46"/>
      <c r="D11" s="46"/>
      <c r="E11" s="47"/>
      <c r="F11" s="39"/>
      <c r="G11" s="39"/>
      <c r="H11" s="92"/>
      <c r="I11" s="104">
        <v>1039358.17</v>
      </c>
      <c r="J11" s="1"/>
    </row>
    <row r="12" spans="1:10" ht="24.75" customHeight="1">
      <c r="A12" s="1"/>
      <c r="B12" s="48" t="s">
        <v>5</v>
      </c>
      <c r="C12" s="41"/>
      <c r="D12" s="41"/>
      <c r="E12" s="42"/>
      <c r="F12" s="35"/>
      <c r="G12" s="35"/>
      <c r="H12" s="93"/>
      <c r="I12" s="105">
        <v>75751.11</v>
      </c>
      <c r="J12" s="1"/>
    </row>
    <row r="13" spans="1:10" ht="12" customHeight="1">
      <c r="A13" s="1"/>
      <c r="B13" s="38"/>
      <c r="C13" s="35"/>
      <c r="D13" s="35"/>
      <c r="E13" s="35"/>
      <c r="F13" s="35"/>
      <c r="G13" s="35"/>
      <c r="H13" s="93"/>
      <c r="I13" s="98"/>
      <c r="J13" s="1"/>
    </row>
    <row r="14" spans="1:10" ht="24.75" customHeight="1" thickBot="1">
      <c r="A14" s="1"/>
      <c r="B14" s="54" t="s">
        <v>6</v>
      </c>
      <c r="C14" s="55"/>
      <c r="D14" s="55"/>
      <c r="E14" s="56"/>
      <c r="F14" s="34"/>
      <c r="G14" s="34"/>
      <c r="H14" s="94"/>
      <c r="I14" s="106">
        <f>I11-I12</f>
        <v>963607.06</v>
      </c>
      <c r="J14" s="1"/>
    </row>
    <row r="15" spans="1:10" ht="13.5" thickBot="1">
      <c r="A15" s="1"/>
      <c r="B15" s="1"/>
      <c r="C15" s="1"/>
      <c r="D15" s="1"/>
      <c r="E15" s="1"/>
      <c r="F15" s="1"/>
      <c r="G15" s="1"/>
      <c r="H15" s="91"/>
      <c r="I15" s="97"/>
      <c r="J15" s="1"/>
    </row>
    <row r="16" spans="1:10" ht="24.75" customHeight="1">
      <c r="A16" s="1"/>
      <c r="B16" s="18" t="s">
        <v>7</v>
      </c>
      <c r="C16" s="5"/>
      <c r="D16" s="52"/>
      <c r="E16" s="39"/>
      <c r="F16" s="39"/>
      <c r="G16" s="39"/>
      <c r="H16" s="92"/>
      <c r="I16" s="99"/>
      <c r="J16" s="1"/>
    </row>
    <row r="17" spans="1:10" ht="18" customHeight="1">
      <c r="A17" s="1"/>
      <c r="B17" s="53"/>
      <c r="C17" s="43" t="s">
        <v>11</v>
      </c>
      <c r="D17" s="41"/>
      <c r="E17" s="44"/>
      <c r="F17" s="35"/>
      <c r="G17" s="35"/>
      <c r="H17" s="93"/>
      <c r="I17" s="98"/>
      <c r="J17" s="1"/>
    </row>
    <row r="18" spans="1:10" ht="24.75" customHeight="1">
      <c r="A18" s="1"/>
      <c r="B18" s="48" t="s">
        <v>8</v>
      </c>
      <c r="C18" s="41"/>
      <c r="D18" s="41"/>
      <c r="E18" s="42"/>
      <c r="F18" s="35"/>
      <c r="G18" s="35"/>
      <c r="H18" s="93"/>
      <c r="I18" s="105">
        <f>ROUND(I14*8%,2)+0.01</f>
        <v>77088.56999999999</v>
      </c>
      <c r="J18" s="1"/>
    </row>
    <row r="19" spans="1:10" ht="24.75" customHeight="1">
      <c r="A19" s="1"/>
      <c r="B19" s="48" t="s">
        <v>9</v>
      </c>
      <c r="C19" s="41"/>
      <c r="D19" s="41"/>
      <c r="E19" s="42"/>
      <c r="F19" s="35"/>
      <c r="G19" s="35"/>
      <c r="H19" s="93"/>
      <c r="I19" s="105">
        <f>ROUND(I14*20%,2)</f>
        <v>192721.41</v>
      </c>
      <c r="J19" s="1"/>
    </row>
    <row r="20" spans="1:10" ht="24.75" customHeight="1">
      <c r="A20" s="1"/>
      <c r="B20" s="48" t="s">
        <v>10</v>
      </c>
      <c r="C20" s="41"/>
      <c r="D20" s="41"/>
      <c r="E20" s="41"/>
      <c r="F20" s="42"/>
      <c r="G20" s="35"/>
      <c r="H20" s="93"/>
      <c r="I20" s="105">
        <f>ROUND(I14*72%,2)</f>
        <v>693797.08</v>
      </c>
      <c r="J20" s="1"/>
    </row>
    <row r="21" spans="1:10" ht="12" customHeight="1">
      <c r="A21" s="1"/>
      <c r="B21" s="36"/>
      <c r="C21" s="35"/>
      <c r="D21" s="35"/>
      <c r="E21" s="35"/>
      <c r="F21" s="35"/>
      <c r="G21" s="35"/>
      <c r="H21" s="93"/>
      <c r="I21" s="98"/>
      <c r="J21" s="1"/>
    </row>
    <row r="22" spans="1:10" ht="24.75" customHeight="1" thickBot="1">
      <c r="A22" s="1"/>
      <c r="B22" s="50" t="s">
        <v>12</v>
      </c>
      <c r="C22" s="34"/>
      <c r="D22" s="34"/>
      <c r="E22" s="34"/>
      <c r="F22" s="34"/>
      <c r="G22" s="34"/>
      <c r="H22" s="94"/>
      <c r="I22" s="106">
        <f>SUM(I18:I20)</f>
        <v>963607.0599999999</v>
      </c>
      <c r="J22" s="1"/>
    </row>
    <row r="23" spans="1:10" ht="13.5" thickBot="1">
      <c r="A23" s="1"/>
      <c r="B23" s="1"/>
      <c r="C23" s="1"/>
      <c r="D23" s="1"/>
      <c r="E23" s="1"/>
      <c r="F23" s="1"/>
      <c r="G23" s="1"/>
      <c r="H23" s="91"/>
      <c r="I23" s="97"/>
      <c r="J23" s="1"/>
    </row>
    <row r="24" spans="1:10" ht="24.75" customHeight="1">
      <c r="A24" s="1"/>
      <c r="B24" s="45" t="s">
        <v>13</v>
      </c>
      <c r="C24" s="46"/>
      <c r="D24" s="46"/>
      <c r="E24" s="46"/>
      <c r="F24" s="46"/>
      <c r="G24" s="47"/>
      <c r="H24" s="92"/>
      <c r="I24" s="99"/>
      <c r="J24" s="1"/>
    </row>
    <row r="25" spans="1:10" ht="12" customHeight="1">
      <c r="A25" s="1"/>
      <c r="B25" s="38"/>
      <c r="C25" s="35"/>
      <c r="D25" s="35"/>
      <c r="E25" s="35"/>
      <c r="F25" s="35"/>
      <c r="G25" s="35"/>
      <c r="H25" s="93"/>
      <c r="I25" s="98"/>
      <c r="J25" s="1"/>
    </row>
    <row r="26" spans="1:10" ht="24.75" customHeight="1">
      <c r="A26" s="1"/>
      <c r="B26" s="48" t="s">
        <v>14</v>
      </c>
      <c r="C26" s="41"/>
      <c r="D26" s="41"/>
      <c r="E26" s="42"/>
      <c r="F26" s="35"/>
      <c r="G26" s="35"/>
      <c r="H26" s="93"/>
      <c r="I26" s="105">
        <f>I19</f>
        <v>192721.41</v>
      </c>
      <c r="J26" s="1"/>
    </row>
    <row r="27" spans="1:10" ht="24.75" customHeight="1">
      <c r="A27" s="1"/>
      <c r="B27" s="48" t="s">
        <v>15</v>
      </c>
      <c r="C27" s="41"/>
      <c r="D27" s="41"/>
      <c r="E27" s="42"/>
      <c r="F27" s="35"/>
      <c r="G27" s="35"/>
      <c r="H27" s="93"/>
      <c r="I27" s="105">
        <f>I137</f>
        <v>135839.96000000002</v>
      </c>
      <c r="J27" s="1"/>
    </row>
    <row r="28" spans="1:10" ht="12" customHeight="1">
      <c r="A28" s="1"/>
      <c r="B28" s="36"/>
      <c r="C28" s="35"/>
      <c r="D28" s="35"/>
      <c r="E28" s="35"/>
      <c r="F28" s="35"/>
      <c r="G28" s="35"/>
      <c r="H28" s="93"/>
      <c r="I28" s="98"/>
      <c r="J28" s="1"/>
    </row>
    <row r="29" spans="1:10" ht="24.75" customHeight="1" thickBot="1">
      <c r="A29" s="1"/>
      <c r="B29" s="50" t="s">
        <v>16</v>
      </c>
      <c r="C29" s="34"/>
      <c r="D29" s="34"/>
      <c r="E29" s="34"/>
      <c r="F29" s="34"/>
      <c r="G29" s="34"/>
      <c r="H29" s="94"/>
      <c r="I29" s="106">
        <f>SUM(I26:I27)</f>
        <v>328561.37</v>
      </c>
      <c r="J29" s="1"/>
    </row>
    <row r="30" spans="1:10" ht="12" customHeight="1">
      <c r="A30" s="1"/>
      <c r="B30" s="1"/>
      <c r="C30" s="1"/>
      <c r="D30" s="1"/>
      <c r="E30" s="1"/>
      <c r="F30" s="1"/>
      <c r="G30" s="1"/>
      <c r="H30" s="91"/>
      <c r="I30" s="97"/>
      <c r="J30" s="1"/>
    </row>
    <row r="31" spans="1:10" ht="19.5" customHeight="1" thickBot="1">
      <c r="A31" s="1"/>
      <c r="B31" s="1"/>
      <c r="C31" s="1"/>
      <c r="D31" s="1"/>
      <c r="E31" s="1"/>
      <c r="F31" s="1"/>
      <c r="G31" s="1"/>
      <c r="H31" s="91"/>
      <c r="I31" s="97"/>
      <c r="J31" s="1"/>
    </row>
    <row r="32" spans="1:10" ht="12" customHeight="1">
      <c r="A32" s="1"/>
      <c r="B32" s="21" t="s">
        <v>19</v>
      </c>
      <c r="C32" s="21" t="s">
        <v>17</v>
      </c>
      <c r="D32" s="21" t="s">
        <v>20</v>
      </c>
      <c r="E32" s="21" t="s">
        <v>22</v>
      </c>
      <c r="F32" s="21" t="s">
        <v>22</v>
      </c>
      <c r="G32" s="21" t="s">
        <v>25</v>
      </c>
      <c r="H32" s="23"/>
      <c r="I32" s="100" t="s">
        <v>26</v>
      </c>
      <c r="J32" s="1"/>
    </row>
    <row r="33" spans="1:10" ht="19.5" customHeight="1" thickBot="1">
      <c r="A33" s="1"/>
      <c r="B33" s="22" t="s">
        <v>18</v>
      </c>
      <c r="C33" s="22" t="s">
        <v>18</v>
      </c>
      <c r="D33" s="22" t="s">
        <v>21</v>
      </c>
      <c r="E33" s="22" t="s">
        <v>23</v>
      </c>
      <c r="F33" s="22" t="s">
        <v>24</v>
      </c>
      <c r="G33" s="22" t="s">
        <v>24</v>
      </c>
      <c r="H33" s="23"/>
      <c r="I33" s="101" t="s">
        <v>27</v>
      </c>
      <c r="J33" s="1"/>
    </row>
    <row r="34" spans="1:10" ht="19.5" customHeight="1">
      <c r="A34" s="1"/>
      <c r="B34" s="1"/>
      <c r="C34" s="1"/>
      <c r="D34" s="1"/>
      <c r="E34" s="1"/>
      <c r="F34" s="1"/>
      <c r="G34" s="1"/>
      <c r="H34" s="91"/>
      <c r="I34" s="97"/>
      <c r="J34" s="1"/>
    </row>
    <row r="35" spans="1:11" ht="13.5" customHeight="1">
      <c r="A35" s="1"/>
      <c r="B35" s="27" t="s">
        <v>165</v>
      </c>
      <c r="C35" s="28">
        <v>44001000</v>
      </c>
      <c r="D35" s="28" t="s">
        <v>28</v>
      </c>
      <c r="E35" s="29" t="s">
        <v>29</v>
      </c>
      <c r="F35" s="30">
        <v>145995</v>
      </c>
      <c r="G35" s="31">
        <f>ROUND(F35/F$136,9)</f>
        <v>0.015822558</v>
      </c>
      <c r="H35" s="81"/>
      <c r="I35" s="102">
        <f>ROUND(I$20*G35,2)</f>
        <v>10977.64</v>
      </c>
      <c r="J35" s="1"/>
      <c r="K35" s="102">
        <v>10977.64</v>
      </c>
    </row>
    <row r="36" spans="1:12" ht="13.5" customHeight="1">
      <c r="A36" s="1"/>
      <c r="B36" s="27" t="s">
        <v>165</v>
      </c>
      <c r="C36" s="28">
        <v>44002000</v>
      </c>
      <c r="D36" s="28" t="s">
        <v>28</v>
      </c>
      <c r="E36" s="29" t="s">
        <v>141</v>
      </c>
      <c r="F36" s="30">
        <v>36953</v>
      </c>
      <c r="G36" s="31">
        <f aca="true" t="shared" si="0" ref="G36:G99">ROUND(F36/F$136,9)</f>
        <v>0.00400487</v>
      </c>
      <c r="H36" s="81"/>
      <c r="I36" s="102">
        <f aca="true" t="shared" si="1" ref="I36:I66">ROUND(I$20*G36,2)</f>
        <v>2778.57</v>
      </c>
      <c r="J36" s="1"/>
      <c r="K36" s="102">
        <v>2778.57</v>
      </c>
      <c r="L36" s="86"/>
    </row>
    <row r="37" spans="1:11" ht="13.5" customHeight="1">
      <c r="A37" s="1"/>
      <c r="B37" s="27" t="s">
        <v>165</v>
      </c>
      <c r="C37" s="28">
        <v>44003000</v>
      </c>
      <c r="D37" s="28" t="s">
        <v>28</v>
      </c>
      <c r="E37" s="29" t="s">
        <v>31</v>
      </c>
      <c r="F37" s="30">
        <v>11125</v>
      </c>
      <c r="G37" s="31">
        <f t="shared" si="0"/>
        <v>0.001205699</v>
      </c>
      <c r="H37" s="81"/>
      <c r="I37" s="102">
        <f t="shared" si="1"/>
        <v>836.51</v>
      </c>
      <c r="J37" s="1"/>
      <c r="K37" s="102">
        <v>836.51</v>
      </c>
    </row>
    <row r="38" spans="1:12" ht="13.5" customHeight="1">
      <c r="A38" s="1"/>
      <c r="B38" s="27" t="s">
        <v>165</v>
      </c>
      <c r="C38" s="28">
        <v>44004000</v>
      </c>
      <c r="D38" s="28" t="s">
        <v>28</v>
      </c>
      <c r="E38" s="29" t="s">
        <v>142</v>
      </c>
      <c r="F38" s="30">
        <v>25368</v>
      </c>
      <c r="G38" s="31">
        <f t="shared" si="0"/>
        <v>0.002749318</v>
      </c>
      <c r="H38" s="81"/>
      <c r="I38" s="102">
        <f t="shared" si="1"/>
        <v>1907.47</v>
      </c>
      <c r="J38" s="1"/>
      <c r="K38" s="102">
        <v>1907.47</v>
      </c>
      <c r="L38" s="86"/>
    </row>
    <row r="39" spans="1:11" ht="13.5" customHeight="1">
      <c r="A39" s="1"/>
      <c r="B39" s="27" t="s">
        <v>165</v>
      </c>
      <c r="C39" s="28">
        <v>44005000</v>
      </c>
      <c r="D39" s="28" t="s">
        <v>28</v>
      </c>
      <c r="E39" s="29" t="s">
        <v>33</v>
      </c>
      <c r="F39" s="30">
        <v>26319</v>
      </c>
      <c r="G39" s="31">
        <f t="shared" si="0"/>
        <v>0.002852385</v>
      </c>
      <c r="H39" s="81"/>
      <c r="I39" s="102">
        <f t="shared" si="1"/>
        <v>1978.98</v>
      </c>
      <c r="J39" s="1"/>
      <c r="K39" s="102">
        <v>1978.98</v>
      </c>
    </row>
    <row r="40" spans="1:11" ht="13.5" customHeight="1">
      <c r="A40" s="1"/>
      <c r="B40" s="27" t="s">
        <v>165</v>
      </c>
      <c r="C40" s="28">
        <v>44006000</v>
      </c>
      <c r="D40" s="28" t="s">
        <v>28</v>
      </c>
      <c r="E40" s="29" t="s">
        <v>143</v>
      </c>
      <c r="F40" s="30">
        <v>18428</v>
      </c>
      <c r="G40" s="31">
        <f t="shared" si="0"/>
        <v>0.001997179</v>
      </c>
      <c r="H40" s="81"/>
      <c r="I40" s="102">
        <f t="shared" si="1"/>
        <v>1385.64</v>
      </c>
      <c r="J40" s="1"/>
      <c r="K40" s="102">
        <v>1385.64</v>
      </c>
    </row>
    <row r="41" spans="1:11" ht="13.5" customHeight="1">
      <c r="A41" s="1"/>
      <c r="B41" s="27" t="s">
        <v>165</v>
      </c>
      <c r="C41" s="28">
        <v>44007000</v>
      </c>
      <c r="D41" s="28" t="s">
        <v>28</v>
      </c>
      <c r="E41" s="29" t="s">
        <v>163</v>
      </c>
      <c r="F41" s="30">
        <v>46590</v>
      </c>
      <c r="G41" s="31">
        <f t="shared" si="0"/>
        <v>0.005049303</v>
      </c>
      <c r="H41" s="81"/>
      <c r="I41" s="102">
        <f t="shared" si="1"/>
        <v>3503.19</v>
      </c>
      <c r="J41" s="1"/>
      <c r="K41" s="102">
        <v>3503.19</v>
      </c>
    </row>
    <row r="42" spans="1:12" ht="13.5" customHeight="1">
      <c r="A42" s="1"/>
      <c r="B42" s="27" t="s">
        <v>165</v>
      </c>
      <c r="C42" s="28">
        <v>44008000</v>
      </c>
      <c r="D42" s="28" t="s">
        <v>28</v>
      </c>
      <c r="E42" s="29" t="s">
        <v>36</v>
      </c>
      <c r="F42" s="30">
        <v>20074</v>
      </c>
      <c r="G42" s="31">
        <f t="shared" si="0"/>
        <v>0.002175568</v>
      </c>
      <c r="H42" s="81"/>
      <c r="I42" s="102">
        <f t="shared" si="1"/>
        <v>1509.4</v>
      </c>
      <c r="J42" s="1"/>
      <c r="K42" s="102">
        <v>1509.4</v>
      </c>
      <c r="L42" s="86"/>
    </row>
    <row r="43" spans="1:11" ht="13.5" customHeight="1">
      <c r="A43" s="1"/>
      <c r="B43" s="27" t="s">
        <v>165</v>
      </c>
      <c r="C43" s="28">
        <v>44009000</v>
      </c>
      <c r="D43" s="28" t="s">
        <v>28</v>
      </c>
      <c r="E43" s="29" t="s">
        <v>144</v>
      </c>
      <c r="F43" s="30">
        <v>32153</v>
      </c>
      <c r="G43" s="31">
        <f t="shared" si="0"/>
        <v>0.003484659</v>
      </c>
      <c r="H43" s="81"/>
      <c r="I43" s="102">
        <f t="shared" si="1"/>
        <v>2417.65</v>
      </c>
      <c r="J43" s="1"/>
      <c r="K43" s="102">
        <v>2417.65</v>
      </c>
    </row>
    <row r="44" spans="1:11" ht="13.5" customHeight="1">
      <c r="A44" s="1"/>
      <c r="B44" s="27" t="s">
        <v>165</v>
      </c>
      <c r="C44" s="28">
        <v>44010000</v>
      </c>
      <c r="D44" s="28" t="s">
        <v>28</v>
      </c>
      <c r="E44" s="29" t="s">
        <v>38</v>
      </c>
      <c r="F44" s="30">
        <v>102857</v>
      </c>
      <c r="G44" s="31">
        <f t="shared" si="0"/>
        <v>0.011147374</v>
      </c>
      <c r="H44" s="81"/>
      <c r="I44" s="102">
        <f t="shared" si="1"/>
        <v>7734.02</v>
      </c>
      <c r="J44" s="1"/>
      <c r="K44" s="102">
        <v>7734.02</v>
      </c>
    </row>
    <row r="45" spans="1:11" ht="13.5" customHeight="1">
      <c r="A45" s="1"/>
      <c r="B45" s="27" t="s">
        <v>165</v>
      </c>
      <c r="C45" s="28">
        <v>44011000</v>
      </c>
      <c r="D45" s="28" t="s">
        <v>28</v>
      </c>
      <c r="E45" s="29" t="s">
        <v>39</v>
      </c>
      <c r="F45" s="30">
        <v>227875</v>
      </c>
      <c r="G45" s="31">
        <f t="shared" si="0"/>
        <v>0.0246965</v>
      </c>
      <c r="H45" s="81"/>
      <c r="I45" s="102">
        <f t="shared" si="1"/>
        <v>17134.36</v>
      </c>
      <c r="J45" s="1"/>
      <c r="K45" s="102">
        <v>17134.36</v>
      </c>
    </row>
    <row r="46" spans="1:11" ht="13.5" customHeight="1">
      <c r="A46" s="1"/>
      <c r="B46" s="27" t="s">
        <v>165</v>
      </c>
      <c r="C46" s="28">
        <v>44012000</v>
      </c>
      <c r="D46" s="28" t="s">
        <v>28</v>
      </c>
      <c r="E46" s="29" t="s">
        <v>145</v>
      </c>
      <c r="F46" s="30">
        <v>89259</v>
      </c>
      <c r="G46" s="31">
        <f t="shared" si="0"/>
        <v>0.009673658</v>
      </c>
      <c r="H46" s="81"/>
      <c r="I46" s="102">
        <f t="shared" si="1"/>
        <v>6711.56</v>
      </c>
      <c r="J46" s="1"/>
      <c r="K46" s="102">
        <v>6711.56</v>
      </c>
    </row>
    <row r="47" spans="1:12" ht="13.5" customHeight="1">
      <c r="A47" s="1"/>
      <c r="B47" s="27" t="s">
        <v>165</v>
      </c>
      <c r="C47" s="28">
        <v>44013000</v>
      </c>
      <c r="D47" s="28" t="s">
        <v>28</v>
      </c>
      <c r="E47" s="29" t="s">
        <v>41</v>
      </c>
      <c r="F47" s="30">
        <v>170406</v>
      </c>
      <c r="G47" s="31">
        <f t="shared" si="0"/>
        <v>0.018468159</v>
      </c>
      <c r="H47" s="81"/>
      <c r="I47" s="102">
        <f t="shared" si="1"/>
        <v>12813.15</v>
      </c>
      <c r="J47" s="1"/>
      <c r="K47" s="102">
        <v>12813.15</v>
      </c>
      <c r="L47" s="86"/>
    </row>
    <row r="48" spans="1:11" ht="13.5" customHeight="1">
      <c r="A48" s="1"/>
      <c r="B48" s="27" t="s">
        <v>165</v>
      </c>
      <c r="C48" s="28">
        <v>44014000</v>
      </c>
      <c r="D48" s="28" t="s">
        <v>28</v>
      </c>
      <c r="E48" s="29" t="s">
        <v>42</v>
      </c>
      <c r="F48" s="30">
        <v>80020</v>
      </c>
      <c r="G48" s="31">
        <f t="shared" si="0"/>
        <v>0.00867236</v>
      </c>
      <c r="H48" s="81"/>
      <c r="I48" s="102">
        <f t="shared" si="1"/>
        <v>6016.86</v>
      </c>
      <c r="J48" s="1"/>
      <c r="K48" s="102">
        <v>6016.86</v>
      </c>
    </row>
    <row r="49" spans="1:12" ht="13.5" customHeight="1">
      <c r="A49" s="1"/>
      <c r="B49" s="27" t="s">
        <v>165</v>
      </c>
      <c r="C49" s="28">
        <v>44015000</v>
      </c>
      <c r="D49" s="28" t="s">
        <v>28</v>
      </c>
      <c r="E49" s="29" t="s">
        <v>43</v>
      </c>
      <c r="F49" s="30">
        <v>9730</v>
      </c>
      <c r="G49" s="31">
        <f t="shared" si="0"/>
        <v>0.001054512</v>
      </c>
      <c r="H49" s="81"/>
      <c r="I49" s="102">
        <f t="shared" si="1"/>
        <v>731.62</v>
      </c>
      <c r="J49" s="1"/>
      <c r="K49" s="102">
        <v>731.62</v>
      </c>
      <c r="L49" s="86"/>
    </row>
    <row r="50" spans="1:11" ht="13.5" customHeight="1">
      <c r="A50" s="1"/>
      <c r="B50" s="27" t="s">
        <v>165</v>
      </c>
      <c r="C50" s="28">
        <v>44016000</v>
      </c>
      <c r="D50" s="28" t="s">
        <v>28</v>
      </c>
      <c r="E50" s="29" t="s">
        <v>44</v>
      </c>
      <c r="F50" s="30">
        <v>63520</v>
      </c>
      <c r="G50" s="31">
        <f t="shared" si="0"/>
        <v>0.006884132</v>
      </c>
      <c r="H50" s="81"/>
      <c r="I50" s="102">
        <f t="shared" si="1"/>
        <v>4776.19</v>
      </c>
      <c r="J50" s="1"/>
      <c r="K50" s="102">
        <v>4776.19</v>
      </c>
    </row>
    <row r="51" spans="1:11" ht="13.5" customHeight="1">
      <c r="A51" s="1"/>
      <c r="B51" s="27" t="s">
        <v>165</v>
      </c>
      <c r="C51" s="28">
        <v>44017000</v>
      </c>
      <c r="D51" s="28" t="s">
        <v>28</v>
      </c>
      <c r="E51" s="29" t="s">
        <v>45</v>
      </c>
      <c r="F51" s="30">
        <v>23422</v>
      </c>
      <c r="G51" s="31">
        <f t="shared" si="0"/>
        <v>0.002538415</v>
      </c>
      <c r="H51" s="81"/>
      <c r="I51" s="102">
        <f t="shared" si="1"/>
        <v>1761.14</v>
      </c>
      <c r="J51" s="1"/>
      <c r="K51" s="102">
        <v>1761.14</v>
      </c>
    </row>
    <row r="52" spans="1:11" ht="13.5" customHeight="1">
      <c r="A52" s="1"/>
      <c r="B52" s="27" t="s">
        <v>165</v>
      </c>
      <c r="C52" s="28">
        <v>44018000</v>
      </c>
      <c r="D52" s="28" t="s">
        <v>28</v>
      </c>
      <c r="E52" s="29" t="s">
        <v>46</v>
      </c>
      <c r="F52" s="30">
        <v>154941</v>
      </c>
      <c r="G52" s="31">
        <f t="shared" si="0"/>
        <v>0.016792103</v>
      </c>
      <c r="H52" s="81"/>
      <c r="I52" s="102">
        <f t="shared" si="1"/>
        <v>11650.31</v>
      </c>
      <c r="J52" s="1"/>
      <c r="K52" s="102">
        <v>11650.31</v>
      </c>
    </row>
    <row r="53" spans="1:11" ht="13.5" customHeight="1">
      <c r="A53" s="1"/>
      <c r="B53" s="27" t="s">
        <v>165</v>
      </c>
      <c r="C53" s="28">
        <v>44019000</v>
      </c>
      <c r="D53" s="28" t="s">
        <v>28</v>
      </c>
      <c r="E53" s="29" t="s">
        <v>47</v>
      </c>
      <c r="F53" s="30">
        <v>60881</v>
      </c>
      <c r="G53" s="31">
        <f t="shared" si="0"/>
        <v>0.006598124</v>
      </c>
      <c r="H53" s="81"/>
      <c r="I53" s="102">
        <f t="shared" si="1"/>
        <v>4577.76</v>
      </c>
      <c r="J53" s="1"/>
      <c r="K53" s="102">
        <v>4577.76</v>
      </c>
    </row>
    <row r="54" spans="1:12" ht="13.5" customHeight="1">
      <c r="A54" s="1"/>
      <c r="B54" s="27" t="s">
        <v>165</v>
      </c>
      <c r="C54" s="28">
        <v>44020000</v>
      </c>
      <c r="D54" s="28" t="s">
        <v>28</v>
      </c>
      <c r="E54" s="29" t="s">
        <v>146</v>
      </c>
      <c r="F54" s="30">
        <v>27128</v>
      </c>
      <c r="G54" s="31">
        <f t="shared" si="0"/>
        <v>0.002940062</v>
      </c>
      <c r="H54" s="81"/>
      <c r="I54" s="102">
        <f t="shared" si="1"/>
        <v>2039.81</v>
      </c>
      <c r="J54" s="1"/>
      <c r="K54" s="102">
        <v>2039.81</v>
      </c>
      <c r="L54" s="86"/>
    </row>
    <row r="55" spans="1:11" ht="13.5" customHeight="1">
      <c r="A55" s="1"/>
      <c r="B55" s="27" t="s">
        <v>165</v>
      </c>
      <c r="C55" s="28">
        <v>44021000</v>
      </c>
      <c r="D55" s="28" t="s">
        <v>28</v>
      </c>
      <c r="E55" s="29" t="s">
        <v>49</v>
      </c>
      <c r="F55" s="30">
        <v>14687</v>
      </c>
      <c r="G55" s="31">
        <f t="shared" si="0"/>
        <v>0.001591739</v>
      </c>
      <c r="H55" s="81"/>
      <c r="I55" s="102">
        <f t="shared" si="1"/>
        <v>1104.34</v>
      </c>
      <c r="J55" s="1"/>
      <c r="K55" s="102">
        <v>1104.34</v>
      </c>
    </row>
    <row r="56" spans="1:11" ht="13.5" customHeight="1">
      <c r="A56" s="1"/>
      <c r="B56" s="27" t="s">
        <v>165</v>
      </c>
      <c r="C56" s="28">
        <v>44022000</v>
      </c>
      <c r="D56" s="28" t="s">
        <v>28</v>
      </c>
      <c r="E56" s="29" t="s">
        <v>50</v>
      </c>
      <c r="F56" s="30">
        <v>10458</v>
      </c>
      <c r="G56" s="31">
        <f t="shared" si="0"/>
        <v>0.001133411</v>
      </c>
      <c r="H56" s="81"/>
      <c r="I56" s="102">
        <f t="shared" si="1"/>
        <v>786.36</v>
      </c>
      <c r="J56" s="1"/>
      <c r="K56" s="102">
        <v>786.36</v>
      </c>
    </row>
    <row r="57" spans="1:11" ht="13.5" customHeight="1">
      <c r="A57" s="1"/>
      <c r="B57" s="27" t="s">
        <v>165</v>
      </c>
      <c r="C57" s="28">
        <v>44023000</v>
      </c>
      <c r="D57" s="28" t="s">
        <v>28</v>
      </c>
      <c r="E57" s="29" t="s">
        <v>51</v>
      </c>
      <c r="F57" s="30">
        <v>97936</v>
      </c>
      <c r="G57" s="31">
        <f t="shared" si="0"/>
        <v>0.010614049</v>
      </c>
      <c r="H57" s="81"/>
      <c r="I57" s="102">
        <f t="shared" si="1"/>
        <v>7364</v>
      </c>
      <c r="J57" s="1"/>
      <c r="K57" s="102">
        <v>7364</v>
      </c>
    </row>
    <row r="58" spans="1:12" ht="13.5" customHeight="1">
      <c r="A58" s="1"/>
      <c r="B58" s="27" t="s">
        <v>165</v>
      </c>
      <c r="C58" s="28">
        <v>44024000</v>
      </c>
      <c r="D58" s="28" t="s">
        <v>28</v>
      </c>
      <c r="E58" s="29" t="s">
        <v>52</v>
      </c>
      <c r="F58" s="30">
        <v>54758</v>
      </c>
      <c r="G58" s="31">
        <f t="shared" si="0"/>
        <v>0.00593453</v>
      </c>
      <c r="H58" s="81"/>
      <c r="I58" s="102">
        <f t="shared" si="1"/>
        <v>4117.36</v>
      </c>
      <c r="J58" s="1"/>
      <c r="K58" s="102">
        <v>4117.36</v>
      </c>
      <c r="L58" s="86"/>
    </row>
    <row r="59" spans="1:11" ht="13.5" customHeight="1">
      <c r="A59" s="1"/>
      <c r="B59" s="27" t="s">
        <v>165</v>
      </c>
      <c r="C59" s="28">
        <v>44025000</v>
      </c>
      <c r="D59" s="28" t="s">
        <v>28</v>
      </c>
      <c r="E59" s="29" t="s">
        <v>53</v>
      </c>
      <c r="F59" s="30">
        <v>97757</v>
      </c>
      <c r="G59" s="31">
        <f t="shared" si="0"/>
        <v>0.010594649</v>
      </c>
      <c r="H59" s="81"/>
      <c r="I59" s="102">
        <f t="shared" si="1"/>
        <v>7350.54</v>
      </c>
      <c r="J59" s="1"/>
      <c r="K59" s="102">
        <v>7350.54</v>
      </c>
    </row>
    <row r="60" spans="1:11" ht="13.5" customHeight="1">
      <c r="A60" s="1"/>
      <c r="B60" s="27" t="s">
        <v>165</v>
      </c>
      <c r="C60" s="28">
        <v>44026000</v>
      </c>
      <c r="D60" s="28" t="s">
        <v>28</v>
      </c>
      <c r="E60" s="29" t="s">
        <v>54</v>
      </c>
      <c r="F60" s="30">
        <v>316914</v>
      </c>
      <c r="G60" s="31">
        <f t="shared" si="0"/>
        <v>0.034346315</v>
      </c>
      <c r="H60" s="81"/>
      <c r="I60" s="102">
        <f t="shared" si="1"/>
        <v>23829.37</v>
      </c>
      <c r="J60" s="1"/>
      <c r="K60" s="102">
        <v>23829.37</v>
      </c>
    </row>
    <row r="61" spans="1:11" ht="13.5" customHeight="1">
      <c r="A61" s="1"/>
      <c r="B61" s="27" t="s">
        <v>165</v>
      </c>
      <c r="C61" s="28">
        <v>44027000</v>
      </c>
      <c r="D61" s="28" t="s">
        <v>28</v>
      </c>
      <c r="E61" s="29" t="s">
        <v>55</v>
      </c>
      <c r="F61" s="30">
        <v>23773</v>
      </c>
      <c r="G61" s="31">
        <f t="shared" si="0"/>
        <v>0.002576456</v>
      </c>
      <c r="H61" s="81"/>
      <c r="I61" s="102">
        <f t="shared" si="1"/>
        <v>1787.54</v>
      </c>
      <c r="J61" s="1"/>
      <c r="K61" s="102">
        <v>1787.54</v>
      </c>
    </row>
    <row r="62" spans="1:11" ht="13.5" customHeight="1">
      <c r="A62" s="1"/>
      <c r="B62" s="27" t="s">
        <v>165</v>
      </c>
      <c r="C62" s="28">
        <v>44028000</v>
      </c>
      <c r="D62" s="28" t="s">
        <v>28</v>
      </c>
      <c r="E62" s="29" t="s">
        <v>56</v>
      </c>
      <c r="F62" s="30">
        <v>33955</v>
      </c>
      <c r="G62" s="31">
        <f t="shared" si="0"/>
        <v>0.003679955</v>
      </c>
      <c r="H62" s="81"/>
      <c r="I62" s="102">
        <f t="shared" si="1"/>
        <v>2553.14</v>
      </c>
      <c r="J62" s="1"/>
      <c r="K62" s="102">
        <v>2553.14</v>
      </c>
    </row>
    <row r="63" spans="1:11" ht="13.5" customHeight="1">
      <c r="A63" s="1"/>
      <c r="B63" s="27" t="s">
        <v>165</v>
      </c>
      <c r="C63" s="28">
        <v>44029000</v>
      </c>
      <c r="D63" s="28" t="s">
        <v>28</v>
      </c>
      <c r="E63" s="29" t="s">
        <v>57</v>
      </c>
      <c r="F63" s="30">
        <v>158866</v>
      </c>
      <c r="G63" s="31">
        <f t="shared" si="0"/>
        <v>0.017217484</v>
      </c>
      <c r="H63" s="81"/>
      <c r="I63" s="102">
        <f t="shared" si="1"/>
        <v>11945.44</v>
      </c>
      <c r="J63" s="1"/>
      <c r="K63" s="102">
        <v>11945.44</v>
      </c>
    </row>
    <row r="64" spans="1:11" ht="13.5" customHeight="1">
      <c r="A64" s="1"/>
      <c r="B64" s="27" t="s">
        <v>165</v>
      </c>
      <c r="C64" s="28">
        <v>44030000</v>
      </c>
      <c r="D64" s="28" t="s">
        <v>28</v>
      </c>
      <c r="E64" s="29" t="s">
        <v>58</v>
      </c>
      <c r="F64" s="30">
        <v>40970</v>
      </c>
      <c r="G64" s="31">
        <f t="shared" si="0"/>
        <v>0.004440222</v>
      </c>
      <c r="H64" s="81"/>
      <c r="I64" s="102">
        <f t="shared" si="1"/>
        <v>3080.61</v>
      </c>
      <c r="J64" s="1"/>
      <c r="K64" s="102">
        <v>3080.61</v>
      </c>
    </row>
    <row r="65" spans="1:11" ht="13.5" customHeight="1">
      <c r="A65" s="1"/>
      <c r="B65" s="27" t="s">
        <v>165</v>
      </c>
      <c r="C65" s="28">
        <v>44031000</v>
      </c>
      <c r="D65" s="28" t="s">
        <v>28</v>
      </c>
      <c r="E65" s="29" t="s">
        <v>59</v>
      </c>
      <c r="F65" s="30">
        <v>53431</v>
      </c>
      <c r="G65" s="31">
        <f t="shared" si="0"/>
        <v>0.005790713</v>
      </c>
      <c r="H65" s="81"/>
      <c r="I65" s="102">
        <f t="shared" si="1"/>
        <v>4017.58</v>
      </c>
      <c r="J65" s="1"/>
      <c r="K65" s="102">
        <v>4017.58</v>
      </c>
    </row>
    <row r="66" spans="1:11" ht="13.5" customHeight="1">
      <c r="A66" s="1"/>
      <c r="B66" s="27" t="s">
        <v>165</v>
      </c>
      <c r="C66" s="28">
        <v>44032000</v>
      </c>
      <c r="D66" s="28" t="s">
        <v>28</v>
      </c>
      <c r="E66" s="29" t="s">
        <v>60</v>
      </c>
      <c r="F66" s="30">
        <v>260420</v>
      </c>
      <c r="G66" s="31">
        <f t="shared" si="0"/>
        <v>0.028223642</v>
      </c>
      <c r="H66" s="81"/>
      <c r="I66" s="102">
        <f t="shared" si="1"/>
        <v>19581.48</v>
      </c>
      <c r="J66" s="1"/>
      <c r="K66" s="102">
        <v>19581.48</v>
      </c>
    </row>
    <row r="67" spans="1:11" ht="13.5" customHeight="1">
      <c r="A67" s="1"/>
      <c r="B67" s="27" t="s">
        <v>165</v>
      </c>
      <c r="C67" s="28">
        <v>44033000</v>
      </c>
      <c r="D67" s="28" t="s">
        <v>28</v>
      </c>
      <c r="E67" s="29" t="s">
        <v>61</v>
      </c>
      <c r="F67" s="30">
        <v>51800</v>
      </c>
      <c r="G67" s="31">
        <f t="shared" si="0"/>
        <v>0.005613949</v>
      </c>
      <c r="H67" s="81"/>
      <c r="I67" s="102">
        <f aca="true" t="shared" si="2" ref="I67:I98">ROUND(I$20*G67,2)</f>
        <v>3894.94</v>
      </c>
      <c r="J67" s="1"/>
      <c r="K67" s="102">
        <v>3894.94</v>
      </c>
    </row>
    <row r="68" spans="1:12" ht="13.5" customHeight="1">
      <c r="A68" s="1"/>
      <c r="B68" s="27" t="s">
        <v>165</v>
      </c>
      <c r="C68" s="28">
        <v>44034000</v>
      </c>
      <c r="D68" s="28" t="s">
        <v>28</v>
      </c>
      <c r="E68" s="29" t="s">
        <v>147</v>
      </c>
      <c r="F68" s="30">
        <v>343704</v>
      </c>
      <c r="G68" s="31">
        <f t="shared" si="0"/>
        <v>0.037249746</v>
      </c>
      <c r="H68" s="81"/>
      <c r="I68" s="102">
        <f t="shared" si="2"/>
        <v>25843.77</v>
      </c>
      <c r="J68" s="1"/>
      <c r="K68" s="102">
        <v>25843.77</v>
      </c>
      <c r="L68" s="86"/>
    </row>
    <row r="69" spans="1:11" ht="13.5" customHeight="1">
      <c r="A69" s="1"/>
      <c r="B69" s="27" t="s">
        <v>165</v>
      </c>
      <c r="C69" s="28">
        <v>44035000</v>
      </c>
      <c r="D69" s="28" t="s">
        <v>28</v>
      </c>
      <c r="E69" s="29" t="s">
        <v>63</v>
      </c>
      <c r="F69" s="30">
        <v>57923</v>
      </c>
      <c r="G69" s="31">
        <f t="shared" si="0"/>
        <v>0.006277544</v>
      </c>
      <c r="H69" s="81"/>
      <c r="I69" s="102">
        <f t="shared" si="2"/>
        <v>4355.34</v>
      </c>
      <c r="J69" s="1"/>
      <c r="K69" s="102">
        <v>4355.34</v>
      </c>
    </row>
    <row r="70" spans="1:11" ht="13.5" customHeight="1">
      <c r="A70" s="1"/>
      <c r="B70" s="27" t="s">
        <v>165</v>
      </c>
      <c r="C70" s="28">
        <v>44036000</v>
      </c>
      <c r="D70" s="28" t="s">
        <v>28</v>
      </c>
      <c r="E70" s="29" t="s">
        <v>64</v>
      </c>
      <c r="F70" s="30">
        <v>204971</v>
      </c>
      <c r="G70" s="31">
        <f t="shared" si="0"/>
        <v>0.022214224</v>
      </c>
      <c r="H70" s="81"/>
      <c r="I70" s="102">
        <f t="shared" si="2"/>
        <v>15412.16</v>
      </c>
      <c r="J70" s="1"/>
      <c r="K70" s="102">
        <v>15412.16</v>
      </c>
    </row>
    <row r="71" spans="1:11" ht="13.5" customHeight="1">
      <c r="A71" s="1"/>
      <c r="B71" s="27" t="s">
        <v>165</v>
      </c>
      <c r="C71" s="28">
        <v>44037000</v>
      </c>
      <c r="D71" s="28" t="s">
        <v>28</v>
      </c>
      <c r="E71" s="29" t="s">
        <v>65</v>
      </c>
      <c r="F71" s="30">
        <v>11836</v>
      </c>
      <c r="G71" s="31">
        <f t="shared" si="0"/>
        <v>0.001282755</v>
      </c>
      <c r="H71" s="81"/>
      <c r="I71" s="102">
        <f t="shared" si="2"/>
        <v>889.97</v>
      </c>
      <c r="J71" s="1"/>
      <c r="K71" s="102">
        <v>889.97</v>
      </c>
    </row>
    <row r="72" spans="1:12" ht="13.5" customHeight="1">
      <c r="A72" s="1"/>
      <c r="B72" s="27" t="s">
        <v>165</v>
      </c>
      <c r="C72" s="28">
        <v>44038000</v>
      </c>
      <c r="D72" s="28" t="s">
        <v>28</v>
      </c>
      <c r="E72" s="29" t="s">
        <v>162</v>
      </c>
      <c r="F72" s="30">
        <v>8087</v>
      </c>
      <c r="G72" s="31">
        <f t="shared" si="0"/>
        <v>0.000876448</v>
      </c>
      <c r="H72" s="81"/>
      <c r="I72" s="102">
        <f t="shared" si="2"/>
        <v>608.08</v>
      </c>
      <c r="J72" s="1"/>
      <c r="K72" s="102">
        <v>608.08</v>
      </c>
      <c r="L72" s="86"/>
    </row>
    <row r="73" spans="1:11" ht="13.5" customHeight="1">
      <c r="A73" s="1"/>
      <c r="B73" s="27" t="s">
        <v>165</v>
      </c>
      <c r="C73" s="28">
        <v>44039000</v>
      </c>
      <c r="D73" s="28" t="s">
        <v>28</v>
      </c>
      <c r="E73" s="29" t="s">
        <v>67</v>
      </c>
      <c r="F73" s="30">
        <v>56250</v>
      </c>
      <c r="G73" s="31">
        <f t="shared" si="0"/>
        <v>0.006096229</v>
      </c>
      <c r="H73" s="81"/>
      <c r="I73" s="102">
        <f t="shared" si="2"/>
        <v>4229.55</v>
      </c>
      <c r="J73" s="1"/>
      <c r="K73" s="102">
        <v>4229.55</v>
      </c>
    </row>
    <row r="74" spans="1:12" ht="13.5" customHeight="1">
      <c r="A74" s="1"/>
      <c r="B74" s="27" t="s">
        <v>165</v>
      </c>
      <c r="C74" s="28">
        <v>44040000</v>
      </c>
      <c r="D74" s="28" t="s">
        <v>28</v>
      </c>
      <c r="E74" s="29" t="s">
        <v>68</v>
      </c>
      <c r="F74" s="30">
        <v>21205</v>
      </c>
      <c r="G74" s="31">
        <f t="shared" si="0"/>
        <v>0.002298143</v>
      </c>
      <c r="H74" s="81"/>
      <c r="I74" s="102">
        <f t="shared" si="2"/>
        <v>1594.44</v>
      </c>
      <c r="J74" s="1"/>
      <c r="K74" s="102">
        <v>1594.44</v>
      </c>
      <c r="L74" s="86"/>
    </row>
    <row r="75" spans="1:11" ht="13.5" customHeight="1">
      <c r="A75" s="1"/>
      <c r="B75" s="27" t="s">
        <v>165</v>
      </c>
      <c r="C75" s="28">
        <v>44041000</v>
      </c>
      <c r="D75" s="28" t="s">
        <v>28</v>
      </c>
      <c r="E75" s="29" t="s">
        <v>69</v>
      </c>
      <c r="F75" s="30">
        <v>468344</v>
      </c>
      <c r="G75" s="31">
        <f t="shared" si="0"/>
        <v>0.050757905</v>
      </c>
      <c r="H75" s="81"/>
      <c r="I75" s="102">
        <f t="shared" si="2"/>
        <v>35215.69</v>
      </c>
      <c r="J75" s="1"/>
      <c r="K75" s="102">
        <v>35215.69</v>
      </c>
    </row>
    <row r="76" spans="1:11" ht="13.5" customHeight="1">
      <c r="A76" s="1"/>
      <c r="B76" s="27" t="s">
        <v>165</v>
      </c>
      <c r="C76" s="28">
        <v>44042000</v>
      </c>
      <c r="D76" s="28" t="s">
        <v>28</v>
      </c>
      <c r="E76" s="29" t="s">
        <v>70</v>
      </c>
      <c r="F76" s="30">
        <v>55217</v>
      </c>
      <c r="G76" s="31">
        <f t="shared" si="0"/>
        <v>0.005984275</v>
      </c>
      <c r="H76" s="81"/>
      <c r="I76" s="102">
        <f t="shared" si="2"/>
        <v>4151.87</v>
      </c>
      <c r="J76" s="1"/>
      <c r="K76" s="102">
        <v>4151.87</v>
      </c>
    </row>
    <row r="77" spans="1:11" ht="13.5" customHeight="1">
      <c r="A77" s="1"/>
      <c r="B77" s="27" t="s">
        <v>165</v>
      </c>
      <c r="C77" s="28">
        <v>44043000</v>
      </c>
      <c r="D77" s="28" t="s">
        <v>28</v>
      </c>
      <c r="E77" s="29" t="s">
        <v>148</v>
      </c>
      <c r="F77" s="30">
        <v>109637</v>
      </c>
      <c r="G77" s="31">
        <f t="shared" si="0"/>
        <v>0.011882173</v>
      </c>
      <c r="H77" s="81"/>
      <c r="I77" s="102">
        <f t="shared" si="2"/>
        <v>8243.82</v>
      </c>
      <c r="J77" s="1"/>
      <c r="K77" s="102">
        <v>8243.82</v>
      </c>
    </row>
    <row r="78" spans="1:11" ht="13.5" customHeight="1">
      <c r="A78" s="1"/>
      <c r="B78" s="27" t="s">
        <v>165</v>
      </c>
      <c r="C78" s="28">
        <v>44044000</v>
      </c>
      <c r="D78" s="28" t="s">
        <v>28</v>
      </c>
      <c r="E78" s="29" t="s">
        <v>72</v>
      </c>
      <c r="F78" s="30">
        <v>57108</v>
      </c>
      <c r="G78" s="31">
        <f t="shared" si="0"/>
        <v>0.006189217</v>
      </c>
      <c r="H78" s="81"/>
      <c r="I78" s="102">
        <f t="shared" si="2"/>
        <v>4294.06</v>
      </c>
      <c r="J78" s="1"/>
      <c r="K78" s="102">
        <v>4294.06</v>
      </c>
    </row>
    <row r="79" spans="1:11" ht="13.5" customHeight="1">
      <c r="A79" s="1"/>
      <c r="B79" s="27" t="s">
        <v>165</v>
      </c>
      <c r="C79" s="28">
        <v>44045000</v>
      </c>
      <c r="D79" s="28" t="s">
        <v>28</v>
      </c>
      <c r="E79" s="29" t="s">
        <v>149</v>
      </c>
      <c r="F79" s="30">
        <v>103836</v>
      </c>
      <c r="G79" s="31">
        <f t="shared" si="0"/>
        <v>0.011253476</v>
      </c>
      <c r="H79" s="81"/>
      <c r="I79" s="102">
        <f t="shared" si="2"/>
        <v>7807.63</v>
      </c>
      <c r="J79" s="1"/>
      <c r="K79" s="102">
        <v>7807.63</v>
      </c>
    </row>
    <row r="80" spans="1:11" ht="13.5" customHeight="1">
      <c r="A80" s="1"/>
      <c r="B80" s="27" t="s">
        <v>165</v>
      </c>
      <c r="C80" s="28">
        <v>44046000</v>
      </c>
      <c r="D80" s="28" t="s">
        <v>28</v>
      </c>
      <c r="E80" s="29" t="s">
        <v>74</v>
      </c>
      <c r="F80" s="30">
        <v>23764</v>
      </c>
      <c r="G80" s="31">
        <f t="shared" si="0"/>
        <v>0.002575481</v>
      </c>
      <c r="H80" s="81"/>
      <c r="I80" s="102">
        <f t="shared" si="2"/>
        <v>1786.86</v>
      </c>
      <c r="J80" s="1"/>
      <c r="K80" s="102">
        <v>1786.86</v>
      </c>
    </row>
    <row r="81" spans="1:12" ht="13.5" customHeight="1">
      <c r="A81" s="1"/>
      <c r="B81" s="27" t="s">
        <v>165</v>
      </c>
      <c r="C81" s="28">
        <v>44047000</v>
      </c>
      <c r="D81" s="28" t="s">
        <v>28</v>
      </c>
      <c r="E81" s="29" t="s">
        <v>161</v>
      </c>
      <c r="F81" s="30">
        <v>44432</v>
      </c>
      <c r="G81" s="31">
        <f t="shared" si="0"/>
        <v>0.004815425</v>
      </c>
      <c r="H81" s="81"/>
      <c r="I81" s="102">
        <f t="shared" si="2"/>
        <v>3340.93</v>
      </c>
      <c r="J81" s="1"/>
      <c r="K81" s="102">
        <v>3340.93</v>
      </c>
      <c r="L81" s="86"/>
    </row>
    <row r="82" spans="1:11" ht="13.5" customHeight="1">
      <c r="A82" s="1"/>
      <c r="B82" s="27" t="s">
        <v>165</v>
      </c>
      <c r="C82" s="28">
        <v>44048000</v>
      </c>
      <c r="D82" s="28" t="s">
        <v>28</v>
      </c>
      <c r="E82" s="29" t="s">
        <v>76</v>
      </c>
      <c r="F82" s="30">
        <v>5516</v>
      </c>
      <c r="G82" s="31">
        <f t="shared" si="0"/>
        <v>0.00059781</v>
      </c>
      <c r="H82" s="81"/>
      <c r="I82" s="102">
        <f t="shared" si="2"/>
        <v>414.76</v>
      </c>
      <c r="J82" s="1"/>
      <c r="K82" s="102">
        <v>414.76</v>
      </c>
    </row>
    <row r="83" spans="1:11" ht="13.5" customHeight="1">
      <c r="A83" s="1"/>
      <c r="B83" s="27" t="s">
        <v>165</v>
      </c>
      <c r="C83" s="28">
        <v>44049000</v>
      </c>
      <c r="D83" s="28" t="s">
        <v>28</v>
      </c>
      <c r="E83" s="29" t="s">
        <v>77</v>
      </c>
      <c r="F83" s="30">
        <v>154135</v>
      </c>
      <c r="G83" s="31">
        <f t="shared" si="0"/>
        <v>0.01670475</v>
      </c>
      <c r="H83" s="81"/>
      <c r="I83" s="102">
        <f t="shared" si="2"/>
        <v>11589.71</v>
      </c>
      <c r="J83" s="1"/>
      <c r="K83" s="102">
        <v>11589.71</v>
      </c>
    </row>
    <row r="84" spans="1:11" ht="13.5" customHeight="1">
      <c r="A84" s="1"/>
      <c r="B84" s="27" t="s">
        <v>165</v>
      </c>
      <c r="C84" s="28">
        <v>44050000</v>
      </c>
      <c r="D84" s="28" t="s">
        <v>28</v>
      </c>
      <c r="E84" s="29" t="s">
        <v>78</v>
      </c>
      <c r="F84" s="30">
        <v>36990</v>
      </c>
      <c r="G84" s="31">
        <f t="shared" si="0"/>
        <v>0.00400888</v>
      </c>
      <c r="H84" s="81"/>
      <c r="I84" s="102">
        <f t="shared" si="2"/>
        <v>2781.35</v>
      </c>
      <c r="J84" s="1"/>
      <c r="K84" s="102">
        <v>2781.35</v>
      </c>
    </row>
    <row r="85" spans="1:11" ht="13.5" customHeight="1">
      <c r="A85" s="1"/>
      <c r="B85" s="27" t="s">
        <v>165</v>
      </c>
      <c r="C85" s="28">
        <v>44051000</v>
      </c>
      <c r="D85" s="28" t="s">
        <v>28</v>
      </c>
      <c r="E85" s="29" t="s">
        <v>79</v>
      </c>
      <c r="F85" s="30">
        <v>162746</v>
      </c>
      <c r="G85" s="31">
        <f t="shared" si="0"/>
        <v>0.017637988</v>
      </c>
      <c r="H85" s="76"/>
      <c r="I85" s="102">
        <f t="shared" si="2"/>
        <v>12237.18</v>
      </c>
      <c r="J85" s="1"/>
      <c r="K85" s="102">
        <v>12237.18</v>
      </c>
    </row>
    <row r="86" spans="1:12" ht="13.5" customHeight="1">
      <c r="A86" s="1"/>
      <c r="B86" s="27" t="s">
        <v>165</v>
      </c>
      <c r="C86" s="28">
        <v>44052000</v>
      </c>
      <c r="D86" s="28" t="s">
        <v>28</v>
      </c>
      <c r="E86" s="29" t="s">
        <v>160</v>
      </c>
      <c r="F86" s="30">
        <v>10292</v>
      </c>
      <c r="G86" s="31">
        <f t="shared" si="0"/>
        <v>0.00111542</v>
      </c>
      <c r="H86" s="76"/>
      <c r="I86" s="102">
        <f t="shared" si="2"/>
        <v>773.88</v>
      </c>
      <c r="J86" s="1"/>
      <c r="K86" s="102">
        <v>773.88</v>
      </c>
      <c r="L86" s="86"/>
    </row>
    <row r="87" spans="1:11" ht="13.5" customHeight="1">
      <c r="A87" s="1"/>
      <c r="B87" s="27" t="s">
        <v>165</v>
      </c>
      <c r="C87" s="28">
        <v>44053000</v>
      </c>
      <c r="D87" s="28" t="s">
        <v>28</v>
      </c>
      <c r="E87" s="29" t="s">
        <v>81</v>
      </c>
      <c r="F87" s="30">
        <v>57500</v>
      </c>
      <c r="G87" s="31">
        <f t="shared" si="0"/>
        <v>0.0062317</v>
      </c>
      <c r="H87" s="76"/>
      <c r="I87" s="102">
        <f t="shared" si="2"/>
        <v>4323.54</v>
      </c>
      <c r="J87" s="1"/>
      <c r="K87" s="102">
        <v>4323.54</v>
      </c>
    </row>
    <row r="88" spans="1:11" ht="13.5" customHeight="1">
      <c r="A88" s="1"/>
      <c r="B88" s="27" t="s">
        <v>165</v>
      </c>
      <c r="C88" s="28">
        <v>44054000</v>
      </c>
      <c r="D88" s="28" t="s">
        <v>28</v>
      </c>
      <c r="E88" s="29" t="s">
        <v>82</v>
      </c>
      <c r="F88" s="30">
        <v>57521</v>
      </c>
      <c r="G88" s="31">
        <f t="shared" si="0"/>
        <v>0.006233976</v>
      </c>
      <c r="H88" s="76"/>
      <c r="I88" s="102">
        <f t="shared" si="2"/>
        <v>4325.11</v>
      </c>
      <c r="J88" s="1"/>
      <c r="K88" s="102">
        <v>4325.11</v>
      </c>
    </row>
    <row r="89" spans="1:11" ht="13.5" customHeight="1">
      <c r="A89" s="1"/>
      <c r="B89" s="27" t="s">
        <v>165</v>
      </c>
      <c r="C89" s="28">
        <v>44055000</v>
      </c>
      <c r="D89" s="28" t="s">
        <v>28</v>
      </c>
      <c r="E89" s="29" t="s">
        <v>150</v>
      </c>
      <c r="F89" s="30">
        <v>74538</v>
      </c>
      <c r="G89" s="31">
        <f t="shared" si="0"/>
        <v>0.008078235</v>
      </c>
      <c r="H89" s="76"/>
      <c r="I89" s="102">
        <f t="shared" si="2"/>
        <v>5604.66</v>
      </c>
      <c r="J89" s="1"/>
      <c r="K89" s="102">
        <v>5604.66</v>
      </c>
    </row>
    <row r="90" spans="1:11" ht="13.5" customHeight="1">
      <c r="A90" s="1"/>
      <c r="B90" s="27" t="s">
        <v>165</v>
      </c>
      <c r="C90" s="28">
        <v>44056000</v>
      </c>
      <c r="D90" s="28" t="s">
        <v>28</v>
      </c>
      <c r="E90" s="29" t="s">
        <v>84</v>
      </c>
      <c r="F90" s="30">
        <v>34227</v>
      </c>
      <c r="G90" s="31">
        <f t="shared" si="0"/>
        <v>0.003709433</v>
      </c>
      <c r="H90" s="76"/>
      <c r="I90" s="102">
        <f t="shared" si="2"/>
        <v>2573.59</v>
      </c>
      <c r="J90" s="1"/>
      <c r="K90" s="102">
        <v>2573.59</v>
      </c>
    </row>
    <row r="91" spans="1:12" ht="13.5" customHeight="1">
      <c r="A91" s="1"/>
      <c r="B91" s="27" t="s">
        <v>165</v>
      </c>
      <c r="C91" s="28">
        <v>44057000</v>
      </c>
      <c r="D91" s="28" t="s">
        <v>28</v>
      </c>
      <c r="E91" s="29" t="s">
        <v>159</v>
      </c>
      <c r="F91" s="30">
        <v>20810</v>
      </c>
      <c r="G91" s="31">
        <f t="shared" si="0"/>
        <v>0.002255334</v>
      </c>
      <c r="H91" s="76"/>
      <c r="I91" s="102">
        <f t="shared" si="2"/>
        <v>1564.74</v>
      </c>
      <c r="J91" s="1"/>
      <c r="K91" s="102">
        <v>1564.74</v>
      </c>
      <c r="L91" s="86"/>
    </row>
    <row r="92" spans="1:11" ht="13.5" customHeight="1">
      <c r="A92" s="1"/>
      <c r="B92" s="27" t="s">
        <v>165</v>
      </c>
      <c r="C92" s="28">
        <v>44058000</v>
      </c>
      <c r="D92" s="28" t="s">
        <v>28</v>
      </c>
      <c r="E92" s="29" t="s">
        <v>86</v>
      </c>
      <c r="F92" s="30">
        <v>23870</v>
      </c>
      <c r="G92" s="31">
        <f t="shared" si="0"/>
        <v>0.002586969</v>
      </c>
      <c r="H92" s="76"/>
      <c r="I92" s="102">
        <f t="shared" si="2"/>
        <v>1794.83</v>
      </c>
      <c r="J92" s="1"/>
      <c r="K92" s="102">
        <v>1794.83</v>
      </c>
    </row>
    <row r="93" spans="1:12" ht="13.5" customHeight="1">
      <c r="A93" s="1"/>
      <c r="B93" s="27" t="s">
        <v>165</v>
      </c>
      <c r="C93" s="28">
        <v>44059000</v>
      </c>
      <c r="D93" s="28" t="s">
        <v>28</v>
      </c>
      <c r="E93" s="29" t="s">
        <v>87</v>
      </c>
      <c r="F93" s="30">
        <v>44562</v>
      </c>
      <c r="G93" s="31">
        <f t="shared" si="0"/>
        <v>0.004829514</v>
      </c>
      <c r="H93" s="76"/>
      <c r="I93" s="102">
        <f t="shared" si="2"/>
        <v>3350.7</v>
      </c>
      <c r="J93" s="1"/>
      <c r="K93" s="102">
        <v>3350.7</v>
      </c>
      <c r="L93" s="86"/>
    </row>
    <row r="94" spans="1:11" ht="13.5" customHeight="1">
      <c r="A94" s="1"/>
      <c r="B94" s="27" t="s">
        <v>165</v>
      </c>
      <c r="C94" s="28">
        <v>44060000</v>
      </c>
      <c r="D94" s="28" t="s">
        <v>28</v>
      </c>
      <c r="E94" s="29" t="s">
        <v>88</v>
      </c>
      <c r="F94" s="30">
        <v>877007</v>
      </c>
      <c r="G94" s="31">
        <f t="shared" si="0"/>
        <v>0.095047738</v>
      </c>
      <c r="H94" s="76"/>
      <c r="I94" s="102">
        <f t="shared" si="2"/>
        <v>65943.84</v>
      </c>
      <c r="J94" s="1"/>
      <c r="K94" s="102">
        <v>65943.84</v>
      </c>
    </row>
    <row r="95" spans="1:11" ht="13.5" customHeight="1">
      <c r="A95" s="1"/>
      <c r="B95" s="27" t="s">
        <v>165</v>
      </c>
      <c r="C95" s="28">
        <v>44061000</v>
      </c>
      <c r="D95" s="28" t="s">
        <v>28</v>
      </c>
      <c r="E95" s="29" t="s">
        <v>89</v>
      </c>
      <c r="F95" s="30">
        <v>16034</v>
      </c>
      <c r="G95" s="31">
        <f t="shared" si="0"/>
        <v>0.001737723</v>
      </c>
      <c r="H95" s="76"/>
      <c r="I95" s="102">
        <f t="shared" si="2"/>
        <v>1205.63</v>
      </c>
      <c r="J95" s="1"/>
      <c r="K95" s="102">
        <v>1205.63</v>
      </c>
    </row>
    <row r="96" spans="1:11" ht="13.5" customHeight="1">
      <c r="A96" s="1"/>
      <c r="B96" s="27" t="s">
        <v>165</v>
      </c>
      <c r="C96" s="28">
        <v>44062000</v>
      </c>
      <c r="D96" s="28" t="s">
        <v>28</v>
      </c>
      <c r="E96" s="29" t="s">
        <v>151</v>
      </c>
      <c r="F96" s="30">
        <v>27651</v>
      </c>
      <c r="G96" s="31">
        <f t="shared" si="0"/>
        <v>0.002996743</v>
      </c>
      <c r="H96" s="76"/>
      <c r="I96" s="102">
        <f t="shared" si="2"/>
        <v>2079.13</v>
      </c>
      <c r="J96" s="1"/>
      <c r="K96" s="102">
        <v>2079.13</v>
      </c>
    </row>
    <row r="97" spans="1:11" ht="13.5" customHeight="1">
      <c r="A97" s="1"/>
      <c r="B97" s="27" t="s">
        <v>165</v>
      </c>
      <c r="C97" s="28">
        <v>44063000</v>
      </c>
      <c r="D97" s="28" t="s">
        <v>28</v>
      </c>
      <c r="E97" s="29" t="s">
        <v>91</v>
      </c>
      <c r="F97" s="30">
        <v>85280</v>
      </c>
      <c r="G97" s="31">
        <f t="shared" si="0"/>
        <v>0.009242425</v>
      </c>
      <c r="H97" s="76"/>
      <c r="I97" s="102">
        <f t="shared" si="2"/>
        <v>6412.37</v>
      </c>
      <c r="J97" s="1"/>
      <c r="K97" s="102">
        <v>6412.37</v>
      </c>
    </row>
    <row r="98" spans="1:11" ht="13.5" customHeight="1">
      <c r="A98" s="1"/>
      <c r="B98" s="27" t="s">
        <v>165</v>
      </c>
      <c r="C98" s="28">
        <v>44064000</v>
      </c>
      <c r="D98" s="28" t="s">
        <v>28</v>
      </c>
      <c r="E98" s="29" t="s">
        <v>92</v>
      </c>
      <c r="F98" s="30">
        <v>93981</v>
      </c>
      <c r="G98" s="31">
        <f t="shared" si="0"/>
        <v>0.010185416</v>
      </c>
      <c r="H98" s="76"/>
      <c r="I98" s="102">
        <f t="shared" si="2"/>
        <v>7066.61</v>
      </c>
      <c r="J98" s="1"/>
      <c r="K98" s="102">
        <v>7066.61</v>
      </c>
    </row>
    <row r="99" spans="1:11" ht="13.5" customHeight="1">
      <c r="A99" s="1"/>
      <c r="B99" s="27" t="s">
        <v>165</v>
      </c>
      <c r="C99" s="28">
        <v>44065000</v>
      </c>
      <c r="D99" s="28" t="s">
        <v>28</v>
      </c>
      <c r="E99" s="29" t="s">
        <v>93</v>
      </c>
      <c r="F99" s="30">
        <v>192235</v>
      </c>
      <c r="G99" s="31">
        <f t="shared" si="0"/>
        <v>0.020833929</v>
      </c>
      <c r="H99" s="76"/>
      <c r="I99" s="102">
        <f aca="true" t="shared" si="3" ref="I99:I124">ROUND(I$20*G99,2)</f>
        <v>14454.52</v>
      </c>
      <c r="J99" s="1"/>
      <c r="K99" s="102">
        <v>14454.52</v>
      </c>
    </row>
    <row r="100" spans="1:11" ht="13.5" customHeight="1">
      <c r="A100" s="1"/>
      <c r="B100" s="27" t="s">
        <v>165</v>
      </c>
      <c r="C100" s="28">
        <v>44066000</v>
      </c>
      <c r="D100" s="28" t="s">
        <v>28</v>
      </c>
      <c r="E100" s="29" t="s">
        <v>94</v>
      </c>
      <c r="F100" s="30">
        <v>21168</v>
      </c>
      <c r="G100" s="31">
        <f aca="true" t="shared" si="4" ref="G100:G134">ROUND(F100/F$136,9)</f>
        <v>0.002294133</v>
      </c>
      <c r="H100" s="76"/>
      <c r="I100" s="102">
        <f t="shared" si="3"/>
        <v>1591.66</v>
      </c>
      <c r="J100" s="1"/>
      <c r="K100" s="102">
        <v>1591.66</v>
      </c>
    </row>
    <row r="101" spans="1:12" ht="13.5" customHeight="1">
      <c r="A101" s="1"/>
      <c r="B101" s="27" t="s">
        <v>165</v>
      </c>
      <c r="C101" s="28">
        <v>44067000</v>
      </c>
      <c r="D101" s="28" t="s">
        <v>28</v>
      </c>
      <c r="E101" s="29" t="s">
        <v>152</v>
      </c>
      <c r="F101" s="30">
        <v>176004</v>
      </c>
      <c r="G101" s="31">
        <f t="shared" si="4"/>
        <v>0.019074856</v>
      </c>
      <c r="H101" s="76"/>
      <c r="I101" s="102">
        <f t="shared" si="3"/>
        <v>13234.08</v>
      </c>
      <c r="J101" s="1"/>
      <c r="K101" s="102">
        <v>13234.08</v>
      </c>
      <c r="L101" s="86"/>
    </row>
    <row r="102" spans="1:11" ht="13.5" customHeight="1">
      <c r="A102" s="1"/>
      <c r="B102" s="27" t="s">
        <v>165</v>
      </c>
      <c r="C102" s="28">
        <v>44068000</v>
      </c>
      <c r="D102" s="28" t="s">
        <v>28</v>
      </c>
      <c r="E102" s="29" t="s">
        <v>96</v>
      </c>
      <c r="F102" s="30">
        <v>129296</v>
      </c>
      <c r="G102" s="31">
        <f t="shared" si="4"/>
        <v>0.014012764</v>
      </c>
      <c r="H102" s="76"/>
      <c r="I102" s="102">
        <f t="shared" si="3"/>
        <v>9722.01</v>
      </c>
      <c r="J102" s="1"/>
      <c r="K102" s="102">
        <v>9722.01</v>
      </c>
    </row>
    <row r="103" spans="1:11" ht="13.5" customHeight="1">
      <c r="A103" s="1"/>
      <c r="B103" s="27" t="s">
        <v>165</v>
      </c>
      <c r="C103" s="28">
        <v>44069000</v>
      </c>
      <c r="D103" s="28" t="s">
        <v>28</v>
      </c>
      <c r="E103" s="29" t="s">
        <v>97</v>
      </c>
      <c r="F103" s="30">
        <v>12892</v>
      </c>
      <c r="G103" s="31">
        <f t="shared" si="4"/>
        <v>0.001397201</v>
      </c>
      <c r="H103" s="76"/>
      <c r="I103" s="102">
        <f t="shared" si="3"/>
        <v>969.37</v>
      </c>
      <c r="J103" s="1"/>
      <c r="K103" s="102">
        <v>969.37</v>
      </c>
    </row>
    <row r="104" spans="1:11" ht="13.5" customHeight="1">
      <c r="A104" s="1"/>
      <c r="B104" s="27" t="s">
        <v>165</v>
      </c>
      <c r="C104" s="28">
        <v>44070000</v>
      </c>
      <c r="D104" s="28" t="s">
        <v>28</v>
      </c>
      <c r="E104" s="29" t="s">
        <v>98</v>
      </c>
      <c r="F104" s="30">
        <v>41330</v>
      </c>
      <c r="G104" s="31">
        <f t="shared" si="4"/>
        <v>0.004479238</v>
      </c>
      <c r="H104" s="76"/>
      <c r="I104" s="102">
        <f t="shared" si="3"/>
        <v>3107.68</v>
      </c>
      <c r="J104" s="1"/>
      <c r="K104" s="102">
        <v>3107.68</v>
      </c>
    </row>
    <row r="105" spans="1:11" ht="13.5" customHeight="1">
      <c r="A105" s="1"/>
      <c r="B105" s="27" t="s">
        <v>165</v>
      </c>
      <c r="C105" s="28">
        <v>44071000</v>
      </c>
      <c r="D105" s="28" t="s">
        <v>28</v>
      </c>
      <c r="E105" s="29" t="s">
        <v>99</v>
      </c>
      <c r="F105" s="30">
        <v>51853</v>
      </c>
      <c r="G105" s="31">
        <f t="shared" si="4"/>
        <v>0.005619693</v>
      </c>
      <c r="H105" s="76"/>
      <c r="I105" s="102">
        <f t="shared" si="3"/>
        <v>3898.93</v>
      </c>
      <c r="J105" s="1"/>
      <c r="K105" s="102">
        <v>3898.93</v>
      </c>
    </row>
    <row r="106" spans="1:11" ht="13.5" customHeight="1">
      <c r="A106" s="1"/>
      <c r="B106" s="27" t="s">
        <v>165</v>
      </c>
      <c r="C106" s="28">
        <v>44072000</v>
      </c>
      <c r="D106" s="28" t="s">
        <v>28</v>
      </c>
      <c r="E106" s="29" t="s">
        <v>100</v>
      </c>
      <c r="F106" s="30">
        <v>12962</v>
      </c>
      <c r="G106" s="31">
        <f t="shared" si="4"/>
        <v>0.001404788</v>
      </c>
      <c r="H106" s="76"/>
      <c r="I106" s="102">
        <f t="shared" si="3"/>
        <v>974.64</v>
      </c>
      <c r="J106" s="1"/>
      <c r="K106" s="102">
        <v>974.64</v>
      </c>
    </row>
    <row r="107" spans="1:11" ht="13.5" customHeight="1">
      <c r="A107" s="1"/>
      <c r="B107" s="27" t="s">
        <v>165</v>
      </c>
      <c r="C107" s="28">
        <v>44073000</v>
      </c>
      <c r="D107" s="28" t="s">
        <v>28</v>
      </c>
      <c r="E107" s="29" t="s">
        <v>101</v>
      </c>
      <c r="F107" s="30">
        <v>37510</v>
      </c>
      <c r="G107" s="31">
        <f t="shared" si="4"/>
        <v>0.004065236</v>
      </c>
      <c r="H107" s="76"/>
      <c r="I107" s="102">
        <f t="shared" si="3"/>
        <v>2820.45</v>
      </c>
      <c r="J107" s="1"/>
      <c r="K107" s="102">
        <v>2820.45</v>
      </c>
    </row>
    <row r="108" spans="1:11" ht="13.5" customHeight="1">
      <c r="A108" s="1"/>
      <c r="B108" s="27" t="s">
        <v>165</v>
      </c>
      <c r="C108" s="28">
        <v>44074000</v>
      </c>
      <c r="D108" s="28" t="s">
        <v>28</v>
      </c>
      <c r="E108" s="29" t="s">
        <v>102</v>
      </c>
      <c r="F108" s="30">
        <v>155570</v>
      </c>
      <c r="G108" s="31">
        <f t="shared" si="4"/>
        <v>0.016860272</v>
      </c>
      <c r="H108" s="76"/>
      <c r="I108" s="102">
        <f t="shared" si="3"/>
        <v>11697.61</v>
      </c>
      <c r="J108" s="1"/>
      <c r="K108" s="102">
        <v>11697.61</v>
      </c>
    </row>
    <row r="109" spans="1:11" ht="13.5" customHeight="1">
      <c r="A109" s="1"/>
      <c r="B109" s="27" t="s">
        <v>165</v>
      </c>
      <c r="C109" s="28">
        <v>44075000</v>
      </c>
      <c r="D109" s="28" t="s">
        <v>28</v>
      </c>
      <c r="E109" s="29" t="s">
        <v>103</v>
      </c>
      <c r="F109" s="30">
        <v>18992</v>
      </c>
      <c r="G109" s="31">
        <f t="shared" si="4"/>
        <v>0.002058304</v>
      </c>
      <c r="H109" s="76"/>
      <c r="I109" s="102">
        <f t="shared" si="3"/>
        <v>1428.05</v>
      </c>
      <c r="J109" s="1"/>
      <c r="K109" s="102">
        <v>1428.05</v>
      </c>
    </row>
    <row r="110" spans="1:11" ht="13.5" customHeight="1">
      <c r="A110" s="1"/>
      <c r="B110" s="27" t="s">
        <v>165</v>
      </c>
      <c r="C110" s="28">
        <v>44076000</v>
      </c>
      <c r="D110" s="28" t="s">
        <v>28</v>
      </c>
      <c r="E110" s="29" t="s">
        <v>153</v>
      </c>
      <c r="F110" s="30">
        <v>140980</v>
      </c>
      <c r="G110" s="31">
        <f t="shared" si="4"/>
        <v>0.015279046</v>
      </c>
      <c r="H110" s="76"/>
      <c r="I110" s="102">
        <f t="shared" si="3"/>
        <v>10600.56</v>
      </c>
      <c r="J110" s="1"/>
      <c r="K110" s="102">
        <v>10600.56</v>
      </c>
    </row>
    <row r="111" spans="1:11" ht="13.5" customHeight="1">
      <c r="A111" s="1"/>
      <c r="B111" s="27" t="s">
        <v>165</v>
      </c>
      <c r="C111" s="28">
        <v>44077000</v>
      </c>
      <c r="D111" s="28" t="s">
        <v>28</v>
      </c>
      <c r="E111" s="29" t="s">
        <v>154</v>
      </c>
      <c r="F111" s="30">
        <v>46842</v>
      </c>
      <c r="G111" s="31">
        <f t="shared" si="4"/>
        <v>0.005076614</v>
      </c>
      <c r="H111" s="76"/>
      <c r="I111" s="102">
        <f t="shared" si="3"/>
        <v>3522.14</v>
      </c>
      <c r="J111" s="1"/>
      <c r="K111" s="102">
        <v>3522.14</v>
      </c>
    </row>
    <row r="112" spans="1:12" ht="13.5" customHeight="1">
      <c r="A112" s="1"/>
      <c r="B112" s="27" t="s">
        <v>165</v>
      </c>
      <c r="C112" s="28">
        <v>44078000</v>
      </c>
      <c r="D112" s="28" t="s">
        <v>28</v>
      </c>
      <c r="E112" s="29" t="s">
        <v>158</v>
      </c>
      <c r="F112" s="30">
        <v>130316</v>
      </c>
      <c r="G112" s="31">
        <f t="shared" si="4"/>
        <v>0.014123309</v>
      </c>
      <c r="H112" s="76"/>
      <c r="I112" s="102">
        <f t="shared" si="3"/>
        <v>9798.71</v>
      </c>
      <c r="J112" s="1"/>
      <c r="K112" s="102">
        <v>9798.71</v>
      </c>
      <c r="L112" s="86"/>
    </row>
    <row r="113" spans="1:12" ht="13.5" customHeight="1">
      <c r="A113" s="1"/>
      <c r="B113" s="27" t="s">
        <v>165</v>
      </c>
      <c r="C113" s="28">
        <v>44079000</v>
      </c>
      <c r="D113" s="28" t="s">
        <v>28</v>
      </c>
      <c r="E113" s="29" t="s">
        <v>107</v>
      </c>
      <c r="F113" s="30">
        <v>91691</v>
      </c>
      <c r="G113" s="31">
        <f t="shared" si="4"/>
        <v>0.009937232</v>
      </c>
      <c r="H113" s="76"/>
      <c r="I113" s="102">
        <f t="shared" si="3"/>
        <v>6894.42</v>
      </c>
      <c r="J113" s="1"/>
      <c r="K113" s="102">
        <v>6894.42</v>
      </c>
      <c r="L113" s="86"/>
    </row>
    <row r="114" spans="1:11" ht="13.5" customHeight="1">
      <c r="A114" s="1"/>
      <c r="B114" s="27" t="s">
        <v>165</v>
      </c>
      <c r="C114" s="28">
        <v>44080000</v>
      </c>
      <c r="D114" s="28" t="s">
        <v>28</v>
      </c>
      <c r="E114" s="29" t="s">
        <v>108</v>
      </c>
      <c r="F114" s="30">
        <v>138512</v>
      </c>
      <c r="G114" s="31">
        <f t="shared" si="4"/>
        <v>0.01501157</v>
      </c>
      <c r="H114" s="76"/>
      <c r="I114" s="102">
        <f t="shared" si="3"/>
        <v>10414.98</v>
      </c>
      <c r="J114" s="1"/>
      <c r="K114" s="102">
        <v>10414.98</v>
      </c>
    </row>
    <row r="115" spans="1:11" ht="13.5" customHeight="1">
      <c r="A115" s="1"/>
      <c r="B115" s="27" t="s">
        <v>165</v>
      </c>
      <c r="C115" s="28">
        <v>44081000</v>
      </c>
      <c r="D115" s="28" t="s">
        <v>28</v>
      </c>
      <c r="E115" s="29" t="s">
        <v>109</v>
      </c>
      <c r="F115" s="30">
        <v>63555</v>
      </c>
      <c r="G115" s="31">
        <f t="shared" si="4"/>
        <v>0.006887926</v>
      </c>
      <c r="H115" s="76"/>
      <c r="I115" s="102">
        <f t="shared" si="3"/>
        <v>4778.82</v>
      </c>
      <c r="J115" s="1"/>
      <c r="K115" s="102">
        <v>4778.82</v>
      </c>
    </row>
    <row r="116" spans="1:12" ht="13.5" customHeight="1">
      <c r="A116" s="1"/>
      <c r="B116" s="27" t="s">
        <v>165</v>
      </c>
      <c r="C116" s="28">
        <v>44082000</v>
      </c>
      <c r="D116" s="28" t="s">
        <v>28</v>
      </c>
      <c r="E116" s="29" t="s">
        <v>155</v>
      </c>
      <c r="F116" s="30">
        <v>65396</v>
      </c>
      <c r="G116" s="31">
        <f t="shared" si="4"/>
        <v>0.007087448</v>
      </c>
      <c r="H116" s="76"/>
      <c r="I116" s="102">
        <f t="shared" si="3"/>
        <v>4917.25</v>
      </c>
      <c r="J116" s="1"/>
      <c r="K116" s="102">
        <v>4917.25</v>
      </c>
      <c r="L116" s="86"/>
    </row>
    <row r="117" spans="1:12" ht="13.5" customHeight="1">
      <c r="A117" s="1"/>
      <c r="B117" s="27" t="s">
        <v>165</v>
      </c>
      <c r="C117" s="28">
        <v>44083000</v>
      </c>
      <c r="D117" s="28" t="s">
        <v>28</v>
      </c>
      <c r="E117" s="29" t="s">
        <v>157</v>
      </c>
      <c r="F117" s="30">
        <v>37064</v>
      </c>
      <c r="G117" s="31">
        <f t="shared" si="4"/>
        <v>0.0040169</v>
      </c>
      <c r="H117" s="76"/>
      <c r="I117" s="102">
        <f t="shared" si="3"/>
        <v>2786.91</v>
      </c>
      <c r="J117" s="1"/>
      <c r="K117" s="102">
        <v>2786.91</v>
      </c>
      <c r="L117" s="86"/>
    </row>
    <row r="118" spans="1:11" ht="13.5" customHeight="1">
      <c r="A118" s="1"/>
      <c r="B118" s="27" t="s">
        <v>165</v>
      </c>
      <c r="C118" s="28">
        <v>44084000</v>
      </c>
      <c r="D118" s="28" t="s">
        <v>28</v>
      </c>
      <c r="E118" s="29" t="s">
        <v>112</v>
      </c>
      <c r="F118" s="30">
        <v>59714</v>
      </c>
      <c r="G118" s="31">
        <f t="shared" si="4"/>
        <v>0.006471648</v>
      </c>
      <c r="H118" s="76"/>
      <c r="I118" s="102">
        <f t="shared" si="3"/>
        <v>4490.01</v>
      </c>
      <c r="J118" s="1"/>
      <c r="K118" s="102">
        <v>4490.01</v>
      </c>
    </row>
    <row r="119" spans="1:11" ht="13.5" customHeight="1">
      <c r="A119" s="1"/>
      <c r="B119" s="27" t="s">
        <v>165</v>
      </c>
      <c r="C119" s="28">
        <v>44085000</v>
      </c>
      <c r="D119" s="28" t="s">
        <v>28</v>
      </c>
      <c r="E119" s="29" t="s">
        <v>113</v>
      </c>
      <c r="F119" s="30">
        <v>46638</v>
      </c>
      <c r="G119" s="31">
        <f t="shared" si="4"/>
        <v>0.005054505</v>
      </c>
      <c r="H119" s="76"/>
      <c r="I119" s="102">
        <f t="shared" si="3"/>
        <v>3506.8</v>
      </c>
      <c r="J119" s="1"/>
      <c r="K119" s="102">
        <v>3506.8</v>
      </c>
    </row>
    <row r="120" spans="1:11" ht="13.5" customHeight="1">
      <c r="A120" s="1"/>
      <c r="B120" s="27" t="s">
        <v>165</v>
      </c>
      <c r="C120" s="28">
        <v>44086000</v>
      </c>
      <c r="D120" s="28" t="s">
        <v>28</v>
      </c>
      <c r="E120" s="29" t="s">
        <v>114</v>
      </c>
      <c r="F120" s="30">
        <v>73388</v>
      </c>
      <c r="G120" s="31">
        <f t="shared" si="4"/>
        <v>0.007953601</v>
      </c>
      <c r="H120" s="76"/>
      <c r="I120" s="102">
        <f t="shared" si="3"/>
        <v>5518.19</v>
      </c>
      <c r="J120" s="1"/>
      <c r="K120" s="102">
        <v>5518.19</v>
      </c>
    </row>
    <row r="121" spans="1:11" ht="13.5" customHeight="1">
      <c r="A121" s="1"/>
      <c r="B121" s="27" t="s">
        <v>165</v>
      </c>
      <c r="C121" s="28">
        <v>44087000</v>
      </c>
      <c r="D121" s="28" t="s">
        <v>28</v>
      </c>
      <c r="E121" s="29" t="s">
        <v>115</v>
      </c>
      <c r="F121" s="30">
        <v>13982</v>
      </c>
      <c r="G121" s="31">
        <f t="shared" si="4"/>
        <v>0.001515333</v>
      </c>
      <c r="H121" s="76"/>
      <c r="I121" s="102">
        <f t="shared" si="3"/>
        <v>1051.33</v>
      </c>
      <c r="J121" s="1"/>
      <c r="K121" s="102">
        <v>1051.33</v>
      </c>
    </row>
    <row r="122" spans="1:11" ht="13.5" customHeight="1">
      <c r="A122" s="1"/>
      <c r="B122" s="27" t="s">
        <v>165</v>
      </c>
      <c r="C122" s="28">
        <v>44088000</v>
      </c>
      <c r="D122" s="28" t="s">
        <v>28</v>
      </c>
      <c r="E122" s="29" t="s">
        <v>116</v>
      </c>
      <c r="F122" s="30">
        <v>30991</v>
      </c>
      <c r="G122" s="31">
        <f t="shared" si="4"/>
        <v>0.003358724</v>
      </c>
      <c r="H122" s="76"/>
      <c r="I122" s="102">
        <f t="shared" si="3"/>
        <v>2330.27</v>
      </c>
      <c r="J122" s="1"/>
      <c r="K122" s="102">
        <v>2330.27</v>
      </c>
    </row>
    <row r="123" spans="1:11" ht="13.5" customHeight="1">
      <c r="A123" s="1"/>
      <c r="B123" s="27" t="s">
        <v>165</v>
      </c>
      <c r="C123" s="28">
        <v>44089000</v>
      </c>
      <c r="D123" s="28" t="s">
        <v>28</v>
      </c>
      <c r="E123" s="29" t="s">
        <v>117</v>
      </c>
      <c r="F123" s="30">
        <v>4280</v>
      </c>
      <c r="G123" s="31">
        <f t="shared" si="4"/>
        <v>0.000463855</v>
      </c>
      <c r="H123" s="76"/>
      <c r="I123" s="102">
        <f t="shared" si="3"/>
        <v>321.82</v>
      </c>
      <c r="J123" s="1"/>
      <c r="K123" s="102">
        <v>321.82</v>
      </c>
    </row>
    <row r="124" spans="1:12" ht="13.5" customHeight="1">
      <c r="A124" s="1"/>
      <c r="B124" s="27" t="s">
        <v>165</v>
      </c>
      <c r="C124" s="28">
        <v>44090000</v>
      </c>
      <c r="D124" s="28" t="s">
        <v>28</v>
      </c>
      <c r="E124" s="29" t="s">
        <v>156</v>
      </c>
      <c r="F124" s="30">
        <v>191108</v>
      </c>
      <c r="G124" s="31">
        <f t="shared" si="4"/>
        <v>0.020711788</v>
      </c>
      <c r="H124" s="76"/>
      <c r="I124" s="102">
        <f t="shared" si="3"/>
        <v>14369.78</v>
      </c>
      <c r="J124" s="1"/>
      <c r="K124" s="102">
        <v>14369.78</v>
      </c>
      <c r="L124" s="86"/>
    </row>
    <row r="125" spans="1:11" ht="13.5" customHeight="1">
      <c r="A125" s="1"/>
      <c r="B125" s="27" t="s">
        <v>165</v>
      </c>
      <c r="C125" s="28">
        <v>44091000</v>
      </c>
      <c r="D125" s="28" t="s">
        <v>28</v>
      </c>
      <c r="E125" s="29" t="s">
        <v>119</v>
      </c>
      <c r="F125" s="30">
        <v>43502</v>
      </c>
      <c r="G125" s="31">
        <f t="shared" si="4"/>
        <v>0.004714634</v>
      </c>
      <c r="H125" s="76"/>
      <c r="I125" s="102">
        <f>ROUND(I$20*G125,2)</f>
        <v>3271</v>
      </c>
      <c r="J125" s="1"/>
      <c r="K125" s="102">
        <v>3271</v>
      </c>
    </row>
    <row r="126" spans="1:11" ht="13.5" customHeight="1">
      <c r="A126" s="1"/>
      <c r="B126" s="27" t="s">
        <v>165</v>
      </c>
      <c r="C126" s="28">
        <v>44092000</v>
      </c>
      <c r="D126" s="28" t="s">
        <v>28</v>
      </c>
      <c r="E126" s="29" t="s">
        <v>120</v>
      </c>
      <c r="F126" s="30">
        <v>864429</v>
      </c>
      <c r="G126" s="31">
        <f>ROUND(F126/F$136,9)</f>
        <v>0.093684567</v>
      </c>
      <c r="H126" s="76"/>
      <c r="I126" s="102">
        <f>ROUND(I$20*G126,2)</f>
        <v>64998.08</v>
      </c>
      <c r="J126" s="1"/>
      <c r="K126" s="102">
        <v>64998.08</v>
      </c>
    </row>
    <row r="127" spans="1:11" ht="13.5" customHeight="1">
      <c r="A127" s="1"/>
      <c r="B127" s="27" t="s">
        <v>165</v>
      </c>
      <c r="C127" s="28">
        <v>44093000</v>
      </c>
      <c r="D127" s="28" t="s">
        <v>28</v>
      </c>
      <c r="E127" s="29" t="s">
        <v>121</v>
      </c>
      <c r="F127" s="30">
        <v>19918</v>
      </c>
      <c r="G127" s="31">
        <f t="shared" si="4"/>
        <v>0.002158661</v>
      </c>
      <c r="H127" s="76"/>
      <c r="I127" s="102">
        <f aca="true" t="shared" si="5" ref="I127:I134">ROUND(I$20*G127,2)</f>
        <v>1497.67</v>
      </c>
      <c r="J127" s="1"/>
      <c r="K127" s="102">
        <v>1497.67</v>
      </c>
    </row>
    <row r="128" spans="1:11" ht="13.5" customHeight="1">
      <c r="A128" s="1"/>
      <c r="B128" s="27" t="s">
        <v>165</v>
      </c>
      <c r="C128" s="28">
        <v>44094000</v>
      </c>
      <c r="D128" s="28" t="s">
        <v>28</v>
      </c>
      <c r="E128" s="29" t="s">
        <v>122</v>
      </c>
      <c r="F128" s="30">
        <v>13172</v>
      </c>
      <c r="G128" s="31">
        <f t="shared" si="4"/>
        <v>0.001427547</v>
      </c>
      <c r="H128" s="76"/>
      <c r="I128" s="102">
        <f t="shared" si="5"/>
        <v>990.43</v>
      </c>
      <c r="J128" s="1"/>
      <c r="K128" s="102">
        <v>990.43</v>
      </c>
    </row>
    <row r="129" spans="1:11" ht="13.5" customHeight="1">
      <c r="A129" s="1"/>
      <c r="B129" s="27" t="s">
        <v>165</v>
      </c>
      <c r="C129" s="28">
        <v>44095000</v>
      </c>
      <c r="D129" s="28" t="s">
        <v>28</v>
      </c>
      <c r="E129" s="29" t="s">
        <v>123</v>
      </c>
      <c r="F129" s="30">
        <v>45319</v>
      </c>
      <c r="G129" s="31">
        <f t="shared" si="4"/>
        <v>0.004911555</v>
      </c>
      <c r="H129" s="76"/>
      <c r="I129" s="102">
        <f t="shared" si="5"/>
        <v>3407.62</v>
      </c>
      <c r="J129" s="1"/>
      <c r="K129" s="102">
        <v>3407.62</v>
      </c>
    </row>
    <row r="130" spans="1:11" ht="13.5" customHeight="1">
      <c r="A130" s="1"/>
      <c r="B130" s="27" t="s">
        <v>165</v>
      </c>
      <c r="C130" s="28">
        <v>44096000</v>
      </c>
      <c r="D130" s="28" t="s">
        <v>28</v>
      </c>
      <c r="E130" s="29" t="s">
        <v>124</v>
      </c>
      <c r="F130" s="30">
        <v>115696</v>
      </c>
      <c r="G130" s="31">
        <f t="shared" si="4"/>
        <v>0.012538832</v>
      </c>
      <c r="H130" s="76"/>
      <c r="I130" s="102">
        <f t="shared" si="5"/>
        <v>8699.41</v>
      </c>
      <c r="J130" s="1"/>
      <c r="K130" s="102">
        <v>8699.41</v>
      </c>
    </row>
    <row r="131" spans="1:12" ht="13.5" customHeight="1">
      <c r="A131" s="1"/>
      <c r="B131" s="27" t="s">
        <v>165</v>
      </c>
      <c r="C131" s="28">
        <v>44097000</v>
      </c>
      <c r="D131" s="28" t="s">
        <v>28</v>
      </c>
      <c r="E131" s="29" t="s">
        <v>125</v>
      </c>
      <c r="F131" s="30">
        <v>67297</v>
      </c>
      <c r="G131" s="31">
        <f t="shared" si="4"/>
        <v>0.007293474</v>
      </c>
      <c r="H131" s="76"/>
      <c r="I131" s="102">
        <f t="shared" si="5"/>
        <v>5060.19</v>
      </c>
      <c r="J131" s="1"/>
      <c r="K131" s="102">
        <v>5060.19</v>
      </c>
      <c r="L131" s="86"/>
    </row>
    <row r="132" spans="1:11" ht="13.5" customHeight="1">
      <c r="A132" s="1"/>
      <c r="B132" s="27" t="s">
        <v>165</v>
      </c>
      <c r="C132" s="28">
        <v>44098000</v>
      </c>
      <c r="D132" s="28" t="s">
        <v>28</v>
      </c>
      <c r="E132" s="29" t="s">
        <v>126</v>
      </c>
      <c r="F132" s="30">
        <v>78917</v>
      </c>
      <c r="G132" s="31">
        <f t="shared" si="4"/>
        <v>0.008552819</v>
      </c>
      <c r="H132" s="76"/>
      <c r="I132" s="102">
        <f t="shared" si="5"/>
        <v>5933.92</v>
      </c>
      <c r="J132" s="1"/>
      <c r="K132" s="102">
        <v>5933.92</v>
      </c>
    </row>
    <row r="133" spans="1:11" ht="13.5" customHeight="1">
      <c r="A133" s="1"/>
      <c r="B133" s="27" t="s">
        <v>165</v>
      </c>
      <c r="C133" s="28">
        <v>44099000</v>
      </c>
      <c r="D133" s="28" t="s">
        <v>28</v>
      </c>
      <c r="E133" s="29" t="s">
        <v>127</v>
      </c>
      <c r="F133" s="30">
        <v>38162</v>
      </c>
      <c r="G133" s="31">
        <f t="shared" si="4"/>
        <v>0.004135898</v>
      </c>
      <c r="H133" s="76"/>
      <c r="I133" s="102">
        <f t="shared" si="5"/>
        <v>2869.47</v>
      </c>
      <c r="J133" s="1"/>
      <c r="K133" s="102">
        <v>2869.47</v>
      </c>
    </row>
    <row r="134" spans="1:11" ht="13.5" customHeight="1">
      <c r="A134" s="1"/>
      <c r="B134" s="27" t="s">
        <v>165</v>
      </c>
      <c r="C134" s="28">
        <v>44100000</v>
      </c>
      <c r="D134" s="28" t="s">
        <v>28</v>
      </c>
      <c r="E134" s="29" t="s">
        <v>128</v>
      </c>
      <c r="F134" s="30">
        <v>18592</v>
      </c>
      <c r="G134" s="31">
        <f t="shared" si="4"/>
        <v>0.002014953</v>
      </c>
      <c r="H134" s="76"/>
      <c r="I134" s="102">
        <f t="shared" si="5"/>
        <v>1397.97</v>
      </c>
      <c r="J134" s="1"/>
      <c r="K134" s="102">
        <v>1397.97</v>
      </c>
    </row>
    <row r="135" spans="1:10" ht="12.75">
      <c r="A135" s="1"/>
      <c r="B135" s="24"/>
      <c r="C135" s="24"/>
      <c r="D135" s="24"/>
      <c r="E135" s="24"/>
      <c r="F135" s="89"/>
      <c r="G135" s="90"/>
      <c r="H135" s="91"/>
      <c r="I135" s="97"/>
      <c r="J135" s="1"/>
    </row>
    <row r="136" spans="6:12" ht="12.75">
      <c r="F136" s="25">
        <f>SUM(F35:F134)</f>
        <v>9227016</v>
      </c>
      <c r="G136" s="26">
        <f>SUM(G35:G135)</f>
        <v>1.0000000000000002</v>
      </c>
      <c r="I136" s="107">
        <f>I20</f>
        <v>693797.08</v>
      </c>
      <c r="K136" s="103">
        <f>SUM(K35:K135)</f>
        <v>693797.0799999998</v>
      </c>
      <c r="L136" s="86">
        <f>SUM(L36:L134)</f>
        <v>0</v>
      </c>
    </row>
    <row r="137" spans="5:9" ht="12.75">
      <c r="E137" s="82" t="s">
        <v>139</v>
      </c>
      <c r="G137" s="26"/>
      <c r="I137" s="107">
        <f>SUM(I36,I38,I40,I41,I43,I46,I54,I68,I72,I77,I79,I81,I86,I89,I91,I96,I101,I110,I111,I112,I116,I117,I124)</f>
        <v>135839.96000000002</v>
      </c>
    </row>
    <row r="138" spans="5:9" ht="12.75">
      <c r="E138" s="82" t="s">
        <v>140</v>
      </c>
      <c r="I138" s="107">
        <f>I136-I137</f>
        <v>557957.1199999999</v>
      </c>
    </row>
    <row r="140" ht="12.75">
      <c r="K140" s="103">
        <v>0</v>
      </c>
    </row>
  </sheetData>
  <sheetProtection/>
  <printOptions/>
  <pageMargins left="0.3" right="0.3" top="0.45" bottom="0.41" header="0.2" footer="0.18"/>
  <pageSetup horizontalDpi="600" verticalDpi="600" orientation="portrait" scale="95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2.7109375" style="0" customWidth="1"/>
    <col min="4" max="4" width="5.7109375" style="0" customWidth="1"/>
    <col min="5" max="5" width="18.7109375" style="0" customWidth="1"/>
    <col min="6" max="7" width="12.7109375" style="0" customWidth="1"/>
    <col min="8" max="8" width="5.7109375" style="0" customWidth="1"/>
    <col min="9" max="9" width="15.7109375" style="0" customWidth="1"/>
    <col min="10" max="10" width="3.7109375" style="0" customWidth="1"/>
    <col min="11" max="11" width="12.28125" style="0" bestFit="1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4"/>
      <c r="D2" s="5"/>
      <c r="E2" s="6" t="s">
        <v>0</v>
      </c>
      <c r="F2" s="5"/>
      <c r="G2" s="7"/>
      <c r="H2" s="1"/>
      <c r="I2" s="1"/>
      <c r="J2" s="1"/>
    </row>
    <row r="3" spans="1:10" ht="12.75">
      <c r="A3" s="1"/>
      <c r="B3" s="1"/>
      <c r="C3" s="8"/>
      <c r="D3" s="9"/>
      <c r="E3" s="10" t="s">
        <v>1</v>
      </c>
      <c r="F3" s="9"/>
      <c r="G3" s="11"/>
      <c r="H3" s="1"/>
      <c r="I3" s="1"/>
      <c r="J3" s="1"/>
    </row>
    <row r="4" spans="1:10" ht="7.5" customHeight="1">
      <c r="A4" s="1"/>
      <c r="B4" s="1"/>
      <c r="C4" s="8"/>
      <c r="D4" s="9"/>
      <c r="E4" s="9"/>
      <c r="F4" s="9"/>
      <c r="G4" s="11"/>
      <c r="H4" s="1"/>
      <c r="I4" s="1"/>
      <c r="J4" s="1"/>
    </row>
    <row r="5" spans="1:10" ht="12.75">
      <c r="A5" s="1"/>
      <c r="B5" s="1"/>
      <c r="C5" s="8"/>
      <c r="D5" s="9"/>
      <c r="E5" s="12">
        <v>40224</v>
      </c>
      <c r="F5" s="9"/>
      <c r="G5" s="11"/>
      <c r="H5" s="1"/>
      <c r="I5" s="1"/>
      <c r="J5" s="1"/>
    </row>
    <row r="6" spans="1:10" ht="7.5" customHeight="1">
      <c r="A6" s="1"/>
      <c r="B6" s="1"/>
      <c r="C6" s="8"/>
      <c r="D6" s="9"/>
      <c r="E6" s="9"/>
      <c r="F6" s="9"/>
      <c r="G6" s="11"/>
      <c r="H6" s="1"/>
      <c r="I6" s="1"/>
      <c r="J6" s="1"/>
    </row>
    <row r="7" spans="1:10" ht="13.5" thickBot="1">
      <c r="A7" s="1"/>
      <c r="B7" s="1"/>
      <c r="C7" s="13"/>
      <c r="D7" s="14" t="s">
        <v>2</v>
      </c>
      <c r="E7" s="87">
        <v>40178</v>
      </c>
      <c r="F7" s="16"/>
      <c r="G7" s="17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5" customHeight="1" thickBot="1">
      <c r="A9" s="1"/>
      <c r="B9" s="1"/>
      <c r="C9" s="1"/>
      <c r="D9" s="2"/>
      <c r="E9" s="57" t="s">
        <v>3</v>
      </c>
      <c r="F9" s="3"/>
      <c r="G9" s="1"/>
      <c r="H9" s="1"/>
      <c r="I9" s="1"/>
      <c r="J9" s="1"/>
    </row>
    <row r="10" spans="1:10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.75" customHeight="1">
      <c r="A11" s="1"/>
      <c r="B11" s="45" t="s">
        <v>4</v>
      </c>
      <c r="C11" s="46"/>
      <c r="D11" s="46"/>
      <c r="E11" s="47"/>
      <c r="F11" s="39"/>
      <c r="G11" s="39"/>
      <c r="H11" s="39"/>
      <c r="I11" s="88">
        <v>1039358.17</v>
      </c>
      <c r="J11" s="1"/>
    </row>
    <row r="12" spans="1:10" ht="24.75" customHeight="1">
      <c r="A12" s="1"/>
      <c r="B12" s="48" t="s">
        <v>5</v>
      </c>
      <c r="C12" s="41"/>
      <c r="D12" s="41"/>
      <c r="E12" s="42"/>
      <c r="F12" s="35"/>
      <c r="G12" s="35"/>
      <c r="H12" s="35"/>
      <c r="I12" s="88">
        <v>75751.11</v>
      </c>
      <c r="J12" s="1"/>
    </row>
    <row r="13" spans="1:10" ht="12" customHeight="1">
      <c r="A13" s="1"/>
      <c r="B13" s="38"/>
      <c r="C13" s="35"/>
      <c r="D13" s="35"/>
      <c r="E13" s="35"/>
      <c r="F13" s="35"/>
      <c r="G13" s="35"/>
      <c r="H13" s="35"/>
      <c r="I13" s="37"/>
      <c r="J13" s="1"/>
    </row>
    <row r="14" spans="1:10" ht="24.75" customHeight="1" thickBot="1">
      <c r="A14" s="1"/>
      <c r="B14" s="54" t="s">
        <v>6</v>
      </c>
      <c r="C14" s="55"/>
      <c r="D14" s="55"/>
      <c r="E14" s="56"/>
      <c r="F14" s="34"/>
      <c r="G14" s="34"/>
      <c r="H14" s="34"/>
      <c r="I14" s="51">
        <v>963607.06</v>
      </c>
      <c r="J14" s="1"/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4.75" customHeight="1">
      <c r="A16" s="1"/>
      <c r="B16" s="18" t="s">
        <v>7</v>
      </c>
      <c r="C16" s="5"/>
      <c r="D16" s="52"/>
      <c r="E16" s="39"/>
      <c r="F16" s="39"/>
      <c r="G16" s="39"/>
      <c r="H16" s="39"/>
      <c r="I16" s="40"/>
      <c r="J16" s="1"/>
    </row>
    <row r="17" spans="1:10" ht="18" customHeight="1">
      <c r="A17" s="1"/>
      <c r="B17" s="53"/>
      <c r="C17" s="43" t="s">
        <v>11</v>
      </c>
      <c r="D17" s="41"/>
      <c r="E17" s="44"/>
      <c r="F17" s="35"/>
      <c r="G17" s="35"/>
      <c r="H17" s="35"/>
      <c r="I17" s="37"/>
      <c r="J17" s="1"/>
    </row>
    <row r="18" spans="1:10" ht="24.75" customHeight="1">
      <c r="A18" s="1"/>
      <c r="B18" s="48" t="s">
        <v>8</v>
      </c>
      <c r="C18" s="41"/>
      <c r="D18" s="41"/>
      <c r="E18" s="42"/>
      <c r="F18" s="35"/>
      <c r="G18" s="35"/>
      <c r="H18" s="35"/>
      <c r="I18" s="49">
        <v>77088.56999999999</v>
      </c>
      <c r="J18" s="1"/>
    </row>
    <row r="19" spans="1:10" ht="24.75" customHeight="1">
      <c r="A19" s="1"/>
      <c r="B19" s="48" t="s">
        <v>9</v>
      </c>
      <c r="C19" s="41"/>
      <c r="D19" s="41"/>
      <c r="E19" s="42"/>
      <c r="F19" s="35"/>
      <c r="G19" s="35"/>
      <c r="H19" s="35"/>
      <c r="I19" s="49">
        <v>192721.41</v>
      </c>
      <c r="J19" s="1"/>
    </row>
    <row r="20" spans="1:10" ht="24.75" customHeight="1">
      <c r="A20" s="1"/>
      <c r="B20" s="48" t="s">
        <v>10</v>
      </c>
      <c r="C20" s="41"/>
      <c r="D20" s="41"/>
      <c r="E20" s="41"/>
      <c r="F20" s="42"/>
      <c r="G20" s="35"/>
      <c r="H20" s="35"/>
      <c r="I20" s="49">
        <v>693797.08</v>
      </c>
      <c r="J20" s="1"/>
    </row>
    <row r="21" spans="1:10" ht="12" customHeight="1">
      <c r="A21" s="1"/>
      <c r="B21" s="36"/>
      <c r="C21" s="35"/>
      <c r="D21" s="35"/>
      <c r="E21" s="35"/>
      <c r="F21" s="35"/>
      <c r="G21" s="35"/>
      <c r="H21" s="35"/>
      <c r="I21" s="37"/>
      <c r="J21" s="1"/>
    </row>
    <row r="22" spans="1:10" ht="24.75" customHeight="1" thickBot="1">
      <c r="A22" s="1"/>
      <c r="B22" s="50" t="s">
        <v>12</v>
      </c>
      <c r="C22" s="34"/>
      <c r="D22" s="34"/>
      <c r="E22" s="34"/>
      <c r="F22" s="34"/>
      <c r="G22" s="34"/>
      <c r="H22" s="34"/>
      <c r="I22" s="51">
        <v>963607.0599999999</v>
      </c>
      <c r="J22" s="1"/>
    </row>
    <row r="23" spans="1:10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75" customHeight="1">
      <c r="A24" s="1"/>
      <c r="B24" s="45" t="s">
        <v>13</v>
      </c>
      <c r="C24" s="46"/>
      <c r="D24" s="46"/>
      <c r="E24" s="46"/>
      <c r="F24" s="46"/>
      <c r="G24" s="47"/>
      <c r="H24" s="39"/>
      <c r="I24" s="40"/>
      <c r="J24" s="1"/>
    </row>
    <row r="25" spans="1:10" ht="12" customHeight="1">
      <c r="A25" s="1"/>
      <c r="B25" s="38"/>
      <c r="C25" s="35"/>
      <c r="D25" s="35"/>
      <c r="E25" s="35"/>
      <c r="F25" s="35"/>
      <c r="G25" s="35"/>
      <c r="H25" s="35"/>
      <c r="I25" s="37"/>
      <c r="J25" s="1"/>
    </row>
    <row r="26" spans="1:10" ht="24.75" customHeight="1">
      <c r="A26" s="1"/>
      <c r="B26" s="48" t="s">
        <v>14</v>
      </c>
      <c r="C26" s="41"/>
      <c r="D26" s="41"/>
      <c r="E26" s="42"/>
      <c r="F26" s="35"/>
      <c r="G26" s="35"/>
      <c r="H26" s="35"/>
      <c r="I26" s="49">
        <v>192721.41</v>
      </c>
      <c r="J26" s="1"/>
    </row>
    <row r="27" spans="1:10" ht="24.75" customHeight="1">
      <c r="A27" s="1"/>
      <c r="B27" s="48" t="s">
        <v>15</v>
      </c>
      <c r="C27" s="41"/>
      <c r="D27" s="41"/>
      <c r="E27" s="42"/>
      <c r="F27" s="35"/>
      <c r="G27" s="35"/>
      <c r="H27" s="35"/>
      <c r="I27" s="49">
        <v>135839.96000000002</v>
      </c>
      <c r="J27" s="1"/>
    </row>
    <row r="28" spans="1:10" ht="12" customHeight="1">
      <c r="A28" s="1"/>
      <c r="B28" s="36"/>
      <c r="C28" s="35"/>
      <c r="D28" s="35"/>
      <c r="E28" s="35"/>
      <c r="F28" s="35"/>
      <c r="G28" s="35"/>
      <c r="H28" s="35"/>
      <c r="I28" s="37"/>
      <c r="J28" s="1"/>
    </row>
    <row r="29" spans="1:10" ht="24.75" customHeight="1" thickBot="1">
      <c r="A29" s="1"/>
      <c r="B29" s="50" t="s">
        <v>16</v>
      </c>
      <c r="C29" s="34"/>
      <c r="D29" s="34"/>
      <c r="E29" s="34"/>
      <c r="F29" s="34"/>
      <c r="G29" s="34"/>
      <c r="H29" s="34"/>
      <c r="I29" s="51">
        <v>328561.37</v>
      </c>
      <c r="J29" s="1"/>
    </row>
    <row r="30" spans="1:10" ht="12" customHeight="1" thickBot="1">
      <c r="A30" s="1"/>
      <c r="B30" s="66"/>
      <c r="C30" s="35"/>
      <c r="D30" s="35"/>
      <c r="E30" s="35"/>
      <c r="F30" s="35"/>
      <c r="G30" s="35"/>
      <c r="H30" s="35"/>
      <c r="I30" s="67"/>
      <c r="J30" s="1"/>
    </row>
    <row r="31" spans="1:10" ht="19.5" customHeight="1">
      <c r="A31" s="1"/>
      <c r="B31" s="18" t="s">
        <v>133</v>
      </c>
      <c r="C31" s="69"/>
      <c r="D31" s="69"/>
      <c r="E31" s="69"/>
      <c r="F31" s="69"/>
      <c r="G31" s="69"/>
      <c r="H31" s="69"/>
      <c r="I31" s="70"/>
      <c r="J31" s="1"/>
    </row>
    <row r="32" spans="1:10" ht="12" customHeight="1">
      <c r="A32" s="1"/>
      <c r="B32" s="19"/>
      <c r="C32" s="68"/>
      <c r="D32" s="68"/>
      <c r="E32" s="68"/>
      <c r="F32" s="68"/>
      <c r="G32" s="68"/>
      <c r="H32" s="68"/>
      <c r="I32" s="33"/>
      <c r="J32" s="1"/>
    </row>
    <row r="33" spans="1:10" ht="19.5" customHeight="1">
      <c r="A33" s="1"/>
      <c r="B33" s="19" t="s">
        <v>134</v>
      </c>
      <c r="C33" s="68"/>
      <c r="D33" s="68"/>
      <c r="E33" s="68"/>
      <c r="F33" s="68"/>
      <c r="G33" s="68"/>
      <c r="H33" s="68"/>
      <c r="I33" s="33"/>
      <c r="J33" s="1"/>
    </row>
    <row r="34" spans="1:10" ht="19.5" customHeight="1">
      <c r="A34" s="1"/>
      <c r="B34" s="19" t="s">
        <v>135</v>
      </c>
      <c r="C34" s="68"/>
      <c r="D34" s="68"/>
      <c r="E34" s="68"/>
      <c r="F34" s="68"/>
      <c r="G34" s="68"/>
      <c r="H34" s="68"/>
      <c r="I34" s="33"/>
      <c r="J34" s="1"/>
    </row>
    <row r="35" spans="1:10" ht="12" customHeight="1">
      <c r="A35" s="1"/>
      <c r="B35" s="19"/>
      <c r="C35" s="68"/>
      <c r="D35" s="68"/>
      <c r="E35" s="68"/>
      <c r="F35" s="68"/>
      <c r="G35" s="68"/>
      <c r="H35" s="68"/>
      <c r="I35" s="33"/>
      <c r="J35" s="1"/>
    </row>
    <row r="36" spans="1:10" ht="19.5" customHeight="1">
      <c r="A36" s="1"/>
      <c r="B36" s="19" t="s">
        <v>166</v>
      </c>
      <c r="C36" s="68"/>
      <c r="D36" s="68"/>
      <c r="E36" s="68"/>
      <c r="F36" s="68"/>
      <c r="G36" s="68"/>
      <c r="H36" s="68"/>
      <c r="I36" s="33"/>
      <c r="J36" s="1"/>
    </row>
    <row r="37" spans="1:10" ht="19.5" customHeight="1" thickBot="1">
      <c r="A37" s="1"/>
      <c r="B37" s="20" t="s">
        <v>167</v>
      </c>
      <c r="C37" s="71"/>
      <c r="D37" s="71"/>
      <c r="E37" s="71"/>
      <c r="F37" s="71"/>
      <c r="G37" s="71"/>
      <c r="H37" s="71"/>
      <c r="I37" s="32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9.75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 thickBot="1">
      <c r="A40" s="1"/>
      <c r="B40" s="58" t="s">
        <v>129</v>
      </c>
      <c r="C40" s="59"/>
      <c r="D40" s="59"/>
      <c r="E40" s="3"/>
      <c r="F40" s="1"/>
      <c r="G40" s="1"/>
      <c r="H40" s="1"/>
      <c r="I40" s="1"/>
      <c r="J40" s="1"/>
    </row>
    <row r="41" spans="1:10" ht="9.7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60" t="s">
        <v>130</v>
      </c>
      <c r="D42" s="5"/>
      <c r="E42" s="61" t="s">
        <v>26</v>
      </c>
      <c r="F42" s="1"/>
      <c r="G42" s="60" t="s">
        <v>130</v>
      </c>
      <c r="H42" s="5"/>
      <c r="I42" s="61" t="s">
        <v>131</v>
      </c>
      <c r="J42" s="1"/>
    </row>
    <row r="43" spans="1:10" ht="13.5" thickBot="1">
      <c r="A43" s="1"/>
      <c r="B43" s="1"/>
      <c r="C43" s="62" t="s">
        <v>23</v>
      </c>
      <c r="D43" s="16"/>
      <c r="E43" s="63" t="s">
        <v>132</v>
      </c>
      <c r="F43" s="1"/>
      <c r="G43" s="62" t="s">
        <v>23</v>
      </c>
      <c r="H43" s="16"/>
      <c r="I43" s="63" t="s">
        <v>132</v>
      </c>
      <c r="J43" s="1"/>
    </row>
    <row r="44" spans="1:10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" customHeight="1">
      <c r="A45" s="1"/>
      <c r="B45" s="1"/>
      <c r="C45" s="64" t="s">
        <v>29</v>
      </c>
      <c r="D45" s="80"/>
      <c r="E45" s="77">
        <v>10977.64</v>
      </c>
      <c r="F45" s="1"/>
      <c r="G45" s="64" t="s">
        <v>79</v>
      </c>
      <c r="H45" s="78"/>
      <c r="I45" s="77">
        <v>12237.18</v>
      </c>
      <c r="J45" s="1"/>
    </row>
    <row r="46" spans="1:10" ht="12" customHeight="1">
      <c r="A46" s="1"/>
      <c r="B46" s="1"/>
      <c r="C46" s="64" t="s">
        <v>30</v>
      </c>
      <c r="D46" s="78" t="s">
        <v>164</v>
      </c>
      <c r="E46" s="77">
        <v>2778.57</v>
      </c>
      <c r="F46" s="1"/>
      <c r="G46" s="64" t="s">
        <v>80</v>
      </c>
      <c r="H46" s="78" t="s">
        <v>164</v>
      </c>
      <c r="I46" s="77">
        <v>773.88</v>
      </c>
      <c r="J46" s="1"/>
    </row>
    <row r="47" spans="1:10" ht="12" customHeight="1">
      <c r="A47" s="1"/>
      <c r="B47" s="1"/>
      <c r="C47" s="64" t="s">
        <v>31</v>
      </c>
      <c r="D47" s="78"/>
      <c r="E47" s="77">
        <v>836.51</v>
      </c>
      <c r="F47" s="1"/>
      <c r="G47" s="64" t="s">
        <v>81</v>
      </c>
      <c r="H47" s="78"/>
      <c r="I47" s="77">
        <v>4323.54</v>
      </c>
      <c r="J47" s="1"/>
    </row>
    <row r="48" spans="1:10" ht="12" customHeight="1">
      <c r="A48" s="1"/>
      <c r="B48" s="1"/>
      <c r="C48" s="64" t="s">
        <v>32</v>
      </c>
      <c r="D48" s="78" t="s">
        <v>164</v>
      </c>
      <c r="E48" s="77">
        <v>1907.47</v>
      </c>
      <c r="F48" s="1"/>
      <c r="G48" s="64" t="s">
        <v>82</v>
      </c>
      <c r="H48" s="78"/>
      <c r="I48" s="77">
        <v>4325.11</v>
      </c>
      <c r="J48" s="1"/>
    </row>
    <row r="49" spans="1:10" ht="12" customHeight="1">
      <c r="A49" s="1"/>
      <c r="B49" s="1"/>
      <c r="C49" s="64" t="s">
        <v>33</v>
      </c>
      <c r="D49" s="78"/>
      <c r="E49" s="77">
        <v>1978.98</v>
      </c>
      <c r="F49" s="1"/>
      <c r="G49" s="64" t="s">
        <v>83</v>
      </c>
      <c r="H49" s="78" t="s">
        <v>164</v>
      </c>
      <c r="I49" s="77">
        <v>5604.66</v>
      </c>
      <c r="J49" s="1"/>
    </row>
    <row r="50" spans="1:10" ht="12" customHeight="1">
      <c r="A50" s="1"/>
      <c r="B50" s="1"/>
      <c r="C50" s="64" t="s">
        <v>34</v>
      </c>
      <c r="D50" s="78" t="s">
        <v>164</v>
      </c>
      <c r="E50" s="77">
        <v>1385.64</v>
      </c>
      <c r="F50" s="1"/>
      <c r="G50" s="64" t="s">
        <v>84</v>
      </c>
      <c r="H50" s="78"/>
      <c r="I50" s="77">
        <v>2573.59</v>
      </c>
      <c r="J50" s="1"/>
    </row>
    <row r="51" spans="1:10" ht="12" customHeight="1">
      <c r="A51" s="1"/>
      <c r="B51" s="1"/>
      <c r="C51" s="64" t="s">
        <v>35</v>
      </c>
      <c r="D51" s="78" t="s">
        <v>164</v>
      </c>
      <c r="E51" s="77">
        <v>3503.19</v>
      </c>
      <c r="F51" s="1"/>
      <c r="G51" s="64" t="s">
        <v>85</v>
      </c>
      <c r="H51" s="78" t="s">
        <v>164</v>
      </c>
      <c r="I51" s="77">
        <v>1564.74</v>
      </c>
      <c r="J51" s="1"/>
    </row>
    <row r="52" spans="1:10" ht="12" customHeight="1">
      <c r="A52" s="1"/>
      <c r="B52" s="1"/>
      <c r="C52" s="64" t="s">
        <v>36</v>
      </c>
      <c r="D52" s="78"/>
      <c r="E52" s="77">
        <v>1509.4</v>
      </c>
      <c r="F52" s="1"/>
      <c r="G52" s="64" t="s">
        <v>86</v>
      </c>
      <c r="H52" s="78"/>
      <c r="I52" s="77">
        <v>1794.83</v>
      </c>
      <c r="J52" s="1"/>
    </row>
    <row r="53" spans="1:10" ht="12" customHeight="1">
      <c r="A53" s="1"/>
      <c r="B53" s="1"/>
      <c r="C53" s="64" t="s">
        <v>37</v>
      </c>
      <c r="D53" s="78" t="s">
        <v>164</v>
      </c>
      <c r="E53" s="77">
        <v>2417.65</v>
      </c>
      <c r="F53" s="1"/>
      <c r="G53" s="64" t="s">
        <v>87</v>
      </c>
      <c r="H53" s="78"/>
      <c r="I53" s="77">
        <v>3350.7</v>
      </c>
      <c r="J53" s="1"/>
    </row>
    <row r="54" spans="1:10" ht="12" customHeight="1">
      <c r="A54" s="1"/>
      <c r="B54" s="1"/>
      <c r="C54" s="64" t="s">
        <v>38</v>
      </c>
      <c r="D54" s="78"/>
      <c r="E54" s="77">
        <v>7734.02</v>
      </c>
      <c r="F54" s="1"/>
      <c r="G54" s="64" t="s">
        <v>88</v>
      </c>
      <c r="H54" s="78"/>
      <c r="I54" s="77">
        <v>65943.84</v>
      </c>
      <c r="J54" s="1"/>
    </row>
    <row r="55" spans="1:10" ht="12" customHeight="1">
      <c r="A55" s="1"/>
      <c r="B55" s="1"/>
      <c r="C55" s="64" t="s">
        <v>39</v>
      </c>
      <c r="D55" s="78"/>
      <c r="E55" s="77">
        <v>17134.36</v>
      </c>
      <c r="F55" s="1"/>
      <c r="G55" s="64" t="s">
        <v>89</v>
      </c>
      <c r="H55" s="78"/>
      <c r="I55" s="77">
        <v>1205.63</v>
      </c>
      <c r="J55" s="1"/>
    </row>
    <row r="56" spans="1:10" ht="12" customHeight="1">
      <c r="A56" s="1"/>
      <c r="B56" s="1"/>
      <c r="C56" s="64" t="s">
        <v>40</v>
      </c>
      <c r="D56" s="78" t="s">
        <v>164</v>
      </c>
      <c r="E56" s="77">
        <v>6711.56</v>
      </c>
      <c r="F56" s="1"/>
      <c r="G56" s="64" t="s">
        <v>90</v>
      </c>
      <c r="H56" s="78" t="s">
        <v>164</v>
      </c>
      <c r="I56" s="77">
        <v>2079.13</v>
      </c>
      <c r="J56" s="1"/>
    </row>
    <row r="57" spans="1:10" ht="12" customHeight="1">
      <c r="A57" s="1"/>
      <c r="B57" s="1"/>
      <c r="C57" s="65" t="s">
        <v>41</v>
      </c>
      <c r="D57" s="79"/>
      <c r="E57" s="77">
        <v>12813.15</v>
      </c>
      <c r="F57" s="1"/>
      <c r="G57" s="64" t="s">
        <v>91</v>
      </c>
      <c r="H57" s="78"/>
      <c r="I57" s="77">
        <v>6412.37</v>
      </c>
      <c r="J57" s="1"/>
    </row>
    <row r="58" spans="1:10" ht="12" customHeight="1">
      <c r="A58" s="1"/>
      <c r="B58" s="1"/>
      <c r="C58" s="64" t="s">
        <v>42</v>
      </c>
      <c r="D58" s="78"/>
      <c r="E58" s="77">
        <v>6016.86</v>
      </c>
      <c r="F58" s="1"/>
      <c r="G58" s="64" t="s">
        <v>92</v>
      </c>
      <c r="H58" s="78"/>
      <c r="I58" s="77">
        <v>7066.61</v>
      </c>
      <c r="J58" s="1"/>
    </row>
    <row r="59" spans="1:10" ht="12" customHeight="1">
      <c r="A59" s="1"/>
      <c r="B59" s="1"/>
      <c r="C59" s="64" t="s">
        <v>43</v>
      </c>
      <c r="D59" s="78"/>
      <c r="E59" s="77">
        <v>731.62</v>
      </c>
      <c r="F59" s="1"/>
      <c r="G59" s="64" t="s">
        <v>93</v>
      </c>
      <c r="H59" s="78"/>
      <c r="I59" s="77">
        <v>14454.52</v>
      </c>
      <c r="J59" s="1"/>
    </row>
    <row r="60" spans="1:10" ht="12" customHeight="1">
      <c r="A60" s="1"/>
      <c r="B60" s="1"/>
      <c r="C60" s="64" t="s">
        <v>44</v>
      </c>
      <c r="D60" s="78"/>
      <c r="E60" s="77">
        <v>4776.19</v>
      </c>
      <c r="F60" s="1"/>
      <c r="G60" s="64" t="s">
        <v>94</v>
      </c>
      <c r="H60" s="78"/>
      <c r="I60" s="77">
        <v>1591.66</v>
      </c>
      <c r="J60" s="1"/>
    </row>
    <row r="61" spans="1:10" ht="12" customHeight="1">
      <c r="A61" s="1"/>
      <c r="B61" s="1"/>
      <c r="C61" s="64" t="s">
        <v>45</v>
      </c>
      <c r="D61" s="78"/>
      <c r="E61" s="77">
        <v>1761.14</v>
      </c>
      <c r="F61" s="1"/>
      <c r="G61" s="64" t="s">
        <v>95</v>
      </c>
      <c r="H61" s="78" t="s">
        <v>164</v>
      </c>
      <c r="I61" s="77">
        <v>13234.08</v>
      </c>
      <c r="J61" s="1"/>
    </row>
    <row r="62" spans="1:10" ht="12" customHeight="1">
      <c r="A62" s="1"/>
      <c r="B62" s="1"/>
      <c r="C62" s="64" t="s">
        <v>46</v>
      </c>
      <c r="D62" s="78"/>
      <c r="E62" s="77">
        <v>11650.31</v>
      </c>
      <c r="F62" s="1"/>
      <c r="G62" s="64" t="s">
        <v>96</v>
      </c>
      <c r="H62" s="78"/>
      <c r="I62" s="77">
        <v>9722.01</v>
      </c>
      <c r="J62" s="1"/>
    </row>
    <row r="63" spans="1:10" ht="12" customHeight="1">
      <c r="A63" s="1"/>
      <c r="B63" s="1"/>
      <c r="C63" s="64" t="s">
        <v>47</v>
      </c>
      <c r="D63" s="78"/>
      <c r="E63" s="77">
        <v>4577.76</v>
      </c>
      <c r="F63" s="1"/>
      <c r="G63" s="64" t="s">
        <v>97</v>
      </c>
      <c r="H63" s="78"/>
      <c r="I63" s="77">
        <v>969.37</v>
      </c>
      <c r="J63" s="1"/>
    </row>
    <row r="64" spans="1:10" ht="12" customHeight="1">
      <c r="A64" s="1"/>
      <c r="B64" s="1"/>
      <c r="C64" s="64" t="s">
        <v>48</v>
      </c>
      <c r="D64" s="78" t="s">
        <v>164</v>
      </c>
      <c r="E64" s="77">
        <v>2039.81</v>
      </c>
      <c r="F64" s="1"/>
      <c r="G64" s="64" t="s">
        <v>98</v>
      </c>
      <c r="H64" s="78"/>
      <c r="I64" s="77">
        <v>3107.68</v>
      </c>
      <c r="J64" s="1"/>
    </row>
    <row r="65" spans="1:10" ht="12" customHeight="1">
      <c r="A65" s="1"/>
      <c r="B65" s="1"/>
      <c r="C65" s="64" t="s">
        <v>49</v>
      </c>
      <c r="D65" s="78"/>
      <c r="E65" s="77">
        <v>1104.34</v>
      </c>
      <c r="F65" s="1"/>
      <c r="G65" s="64" t="s">
        <v>99</v>
      </c>
      <c r="H65" s="78"/>
      <c r="I65" s="77">
        <v>3898.93</v>
      </c>
      <c r="J65" s="1"/>
    </row>
    <row r="66" spans="1:10" ht="12" customHeight="1">
      <c r="A66" s="1"/>
      <c r="B66" s="1"/>
      <c r="C66" s="64" t="s">
        <v>50</v>
      </c>
      <c r="D66" s="78"/>
      <c r="E66" s="77">
        <v>786.36</v>
      </c>
      <c r="F66" s="1"/>
      <c r="G66" s="65" t="s">
        <v>100</v>
      </c>
      <c r="H66" s="79"/>
      <c r="I66" s="77">
        <v>974.64</v>
      </c>
      <c r="J66" s="1"/>
    </row>
    <row r="67" spans="1:10" ht="12" customHeight="1">
      <c r="A67" s="1"/>
      <c r="B67" s="1"/>
      <c r="C67" s="64" t="s">
        <v>51</v>
      </c>
      <c r="D67" s="78"/>
      <c r="E67" s="77">
        <v>7364</v>
      </c>
      <c r="F67" s="1"/>
      <c r="G67" s="64" t="s">
        <v>101</v>
      </c>
      <c r="H67" s="78"/>
      <c r="I67" s="77">
        <v>2820.45</v>
      </c>
      <c r="J67" s="1"/>
    </row>
    <row r="68" spans="1:10" ht="12" customHeight="1">
      <c r="A68" s="1"/>
      <c r="B68" s="1"/>
      <c r="C68" s="64" t="s">
        <v>52</v>
      </c>
      <c r="D68" s="78"/>
      <c r="E68" s="77">
        <v>4117.36</v>
      </c>
      <c r="F68" s="1"/>
      <c r="G68" s="64" t="s">
        <v>102</v>
      </c>
      <c r="H68" s="78"/>
      <c r="I68" s="77">
        <v>11697.61</v>
      </c>
      <c r="J68" s="1"/>
    </row>
    <row r="69" spans="1:10" ht="12" customHeight="1">
      <c r="A69" s="1"/>
      <c r="B69" s="1"/>
      <c r="C69" s="64" t="s">
        <v>53</v>
      </c>
      <c r="D69" s="78"/>
      <c r="E69" s="77">
        <v>7350.54</v>
      </c>
      <c r="F69" s="1"/>
      <c r="G69" s="64" t="s">
        <v>103</v>
      </c>
      <c r="H69" s="78"/>
      <c r="I69" s="77">
        <v>1428.05</v>
      </c>
      <c r="J69" s="1"/>
    </row>
    <row r="70" spans="1:10" ht="12" customHeight="1">
      <c r="A70" s="1"/>
      <c r="B70" s="1"/>
      <c r="C70" s="64" t="s">
        <v>54</v>
      </c>
      <c r="D70" s="78"/>
      <c r="E70" s="77">
        <v>23829.37</v>
      </c>
      <c r="F70" s="1"/>
      <c r="G70" s="64" t="s">
        <v>104</v>
      </c>
      <c r="H70" s="78" t="s">
        <v>164</v>
      </c>
      <c r="I70" s="77">
        <v>10600.56</v>
      </c>
      <c r="J70" s="1"/>
    </row>
    <row r="71" spans="1:10" ht="12" customHeight="1">
      <c r="A71" s="1"/>
      <c r="B71" s="1"/>
      <c r="C71" s="64" t="s">
        <v>55</v>
      </c>
      <c r="D71" s="78"/>
      <c r="E71" s="77">
        <v>1787.54</v>
      </c>
      <c r="F71" s="1"/>
      <c r="G71" s="64" t="s">
        <v>105</v>
      </c>
      <c r="H71" s="78" t="s">
        <v>164</v>
      </c>
      <c r="I71" s="77">
        <v>3522.14</v>
      </c>
      <c r="J71" s="1"/>
    </row>
    <row r="72" spans="1:10" ht="12" customHeight="1">
      <c r="A72" s="1"/>
      <c r="B72" s="1"/>
      <c r="C72" s="64" t="s">
        <v>56</v>
      </c>
      <c r="D72" s="78"/>
      <c r="E72" s="77">
        <v>2553.14</v>
      </c>
      <c r="F72" s="1"/>
      <c r="G72" s="64" t="s">
        <v>106</v>
      </c>
      <c r="H72" s="78" t="s">
        <v>164</v>
      </c>
      <c r="I72" s="77">
        <v>9798.71</v>
      </c>
      <c r="J72" s="1"/>
    </row>
    <row r="73" spans="1:10" ht="12" customHeight="1">
      <c r="A73" s="1"/>
      <c r="B73" s="1"/>
      <c r="C73" s="64" t="s">
        <v>57</v>
      </c>
      <c r="D73" s="78"/>
      <c r="E73" s="77">
        <v>11945.44</v>
      </c>
      <c r="F73" s="1"/>
      <c r="G73" s="64" t="s">
        <v>107</v>
      </c>
      <c r="H73" s="78"/>
      <c r="I73" s="77">
        <v>6894.42</v>
      </c>
      <c r="J73" s="1"/>
    </row>
    <row r="74" spans="1:10" ht="12" customHeight="1">
      <c r="A74" s="1"/>
      <c r="B74" s="1"/>
      <c r="C74" s="64" t="s">
        <v>58</v>
      </c>
      <c r="D74" s="78"/>
      <c r="E74" s="77">
        <v>3080.61</v>
      </c>
      <c r="F74" s="1"/>
      <c r="G74" s="64" t="s">
        <v>108</v>
      </c>
      <c r="H74" s="78"/>
      <c r="I74" s="77">
        <v>10414.98</v>
      </c>
      <c r="J74" s="1"/>
    </row>
    <row r="75" spans="1:10" ht="12" customHeight="1">
      <c r="A75" s="1"/>
      <c r="B75" s="1"/>
      <c r="C75" s="64" t="s">
        <v>59</v>
      </c>
      <c r="D75" s="78"/>
      <c r="E75" s="77">
        <v>4017.58</v>
      </c>
      <c r="F75" s="1"/>
      <c r="G75" s="64" t="s">
        <v>109</v>
      </c>
      <c r="H75" s="78"/>
      <c r="I75" s="77">
        <v>4778.82</v>
      </c>
      <c r="J75" s="1"/>
    </row>
    <row r="76" spans="1:10" ht="12" customHeight="1">
      <c r="A76" s="1"/>
      <c r="B76" s="1"/>
      <c r="C76" s="64" t="s">
        <v>60</v>
      </c>
      <c r="D76" s="78"/>
      <c r="E76" s="77">
        <v>19581.48</v>
      </c>
      <c r="F76" s="1"/>
      <c r="G76" s="64" t="s">
        <v>110</v>
      </c>
      <c r="H76" s="78" t="s">
        <v>164</v>
      </c>
      <c r="I76" s="77">
        <v>4917.25</v>
      </c>
      <c r="J76" s="1"/>
    </row>
    <row r="77" spans="1:10" ht="12" customHeight="1">
      <c r="A77" s="1"/>
      <c r="B77" s="1"/>
      <c r="C77" s="64" t="s">
        <v>61</v>
      </c>
      <c r="D77" s="78"/>
      <c r="E77" s="77">
        <v>3894.94</v>
      </c>
      <c r="F77" s="1"/>
      <c r="G77" s="64" t="s">
        <v>111</v>
      </c>
      <c r="H77" s="78" t="s">
        <v>164</v>
      </c>
      <c r="I77" s="77">
        <v>2786.91</v>
      </c>
      <c r="J77" s="1"/>
    </row>
    <row r="78" spans="1:10" ht="12" customHeight="1">
      <c r="A78" s="1"/>
      <c r="B78" s="1"/>
      <c r="C78" s="64" t="s">
        <v>62</v>
      </c>
      <c r="D78" s="78" t="s">
        <v>164</v>
      </c>
      <c r="E78" s="77">
        <v>25843.77</v>
      </c>
      <c r="F78" s="1"/>
      <c r="G78" s="64" t="s">
        <v>112</v>
      </c>
      <c r="H78" s="78"/>
      <c r="I78" s="77">
        <v>4490.01</v>
      </c>
      <c r="J78" s="1"/>
    </row>
    <row r="79" spans="1:10" ht="12" customHeight="1">
      <c r="A79" s="1"/>
      <c r="B79" s="1"/>
      <c r="C79" s="64" t="s">
        <v>63</v>
      </c>
      <c r="D79" s="78"/>
      <c r="E79" s="77">
        <v>4355.34</v>
      </c>
      <c r="F79" s="1"/>
      <c r="G79" s="64" t="s">
        <v>113</v>
      </c>
      <c r="H79" s="78"/>
      <c r="I79" s="77">
        <v>3506.8</v>
      </c>
      <c r="J79" s="1"/>
    </row>
    <row r="80" spans="1:10" ht="12" customHeight="1">
      <c r="A80" s="1"/>
      <c r="B80" s="1"/>
      <c r="C80" s="64" t="s">
        <v>64</v>
      </c>
      <c r="D80" s="78"/>
      <c r="E80" s="77">
        <v>15412.16</v>
      </c>
      <c r="F80" s="1"/>
      <c r="G80" s="64" t="s">
        <v>114</v>
      </c>
      <c r="H80" s="78"/>
      <c r="I80" s="77">
        <v>5518.19</v>
      </c>
      <c r="J80" s="1"/>
    </row>
    <row r="81" spans="1:10" ht="12" customHeight="1">
      <c r="A81" s="1"/>
      <c r="B81" s="1"/>
      <c r="C81" s="64" t="s">
        <v>65</v>
      </c>
      <c r="D81" s="78"/>
      <c r="E81" s="77">
        <v>889.97</v>
      </c>
      <c r="F81" s="1"/>
      <c r="G81" s="64" t="s">
        <v>115</v>
      </c>
      <c r="H81" s="78"/>
      <c r="I81" s="77">
        <v>1051.33</v>
      </c>
      <c r="J81" s="1"/>
    </row>
    <row r="82" spans="1:10" ht="12" customHeight="1">
      <c r="A82" s="1"/>
      <c r="B82" s="1"/>
      <c r="C82" s="64" t="s">
        <v>66</v>
      </c>
      <c r="D82" s="78" t="s">
        <v>164</v>
      </c>
      <c r="E82" s="77">
        <v>608.08</v>
      </c>
      <c r="F82" s="1"/>
      <c r="G82" s="64" t="s">
        <v>116</v>
      </c>
      <c r="H82" s="78"/>
      <c r="I82" s="77">
        <v>2330.27</v>
      </c>
      <c r="J82" s="1"/>
    </row>
    <row r="83" spans="1:10" ht="12" customHeight="1">
      <c r="A83" s="1"/>
      <c r="B83" s="1"/>
      <c r="C83" s="64" t="s">
        <v>67</v>
      </c>
      <c r="D83" s="78"/>
      <c r="E83" s="77">
        <v>4229.55</v>
      </c>
      <c r="F83" s="1"/>
      <c r="G83" s="64" t="s">
        <v>117</v>
      </c>
      <c r="H83" s="78"/>
      <c r="I83" s="77">
        <v>321.82</v>
      </c>
      <c r="J83" s="1"/>
    </row>
    <row r="84" spans="1:10" ht="12" customHeight="1">
      <c r="A84" s="1"/>
      <c r="B84" s="1"/>
      <c r="C84" s="64" t="s">
        <v>68</v>
      </c>
      <c r="D84" s="78"/>
      <c r="E84" s="77">
        <v>1594.44</v>
      </c>
      <c r="F84" s="1"/>
      <c r="G84" s="64" t="s">
        <v>118</v>
      </c>
      <c r="H84" s="78" t="s">
        <v>164</v>
      </c>
      <c r="I84" s="77">
        <v>14369.78</v>
      </c>
      <c r="J84" s="1"/>
    </row>
    <row r="85" spans="1:10" ht="12" customHeight="1">
      <c r="A85" s="1"/>
      <c r="B85" s="1"/>
      <c r="C85" s="64" t="s">
        <v>69</v>
      </c>
      <c r="D85" s="78"/>
      <c r="E85" s="77">
        <v>35215.69</v>
      </c>
      <c r="F85" s="1"/>
      <c r="G85" s="64" t="s">
        <v>119</v>
      </c>
      <c r="H85" s="78"/>
      <c r="I85" s="77">
        <v>3271</v>
      </c>
      <c r="J85" s="1"/>
    </row>
    <row r="86" spans="1:10" ht="12" customHeight="1">
      <c r="A86" s="1"/>
      <c r="B86" s="1"/>
      <c r="C86" s="64" t="s">
        <v>70</v>
      </c>
      <c r="D86" s="78"/>
      <c r="E86" s="77">
        <v>4151.87</v>
      </c>
      <c r="F86" s="1"/>
      <c r="G86" s="64" t="s">
        <v>120</v>
      </c>
      <c r="H86" s="78"/>
      <c r="I86" s="77">
        <v>64998.08</v>
      </c>
      <c r="J86" s="1"/>
    </row>
    <row r="87" spans="1:10" ht="12" customHeight="1">
      <c r="A87" s="1"/>
      <c r="B87" s="1"/>
      <c r="C87" s="64" t="s">
        <v>71</v>
      </c>
      <c r="D87" s="78" t="s">
        <v>164</v>
      </c>
      <c r="E87" s="77">
        <v>8243.82</v>
      </c>
      <c r="F87" s="1"/>
      <c r="G87" s="64" t="s">
        <v>121</v>
      </c>
      <c r="H87" s="78"/>
      <c r="I87" s="77">
        <v>1497.67</v>
      </c>
      <c r="J87" s="1"/>
    </row>
    <row r="88" spans="1:10" ht="12" customHeight="1">
      <c r="A88" s="1"/>
      <c r="B88" s="1"/>
      <c r="C88" s="64" t="s">
        <v>72</v>
      </c>
      <c r="D88" s="78"/>
      <c r="E88" s="77">
        <v>4294.06</v>
      </c>
      <c r="F88" s="1"/>
      <c r="G88" s="64" t="s">
        <v>122</v>
      </c>
      <c r="H88" s="78"/>
      <c r="I88" s="77">
        <v>990.43</v>
      </c>
      <c r="J88" s="1"/>
    </row>
    <row r="89" spans="1:10" ht="12" customHeight="1">
      <c r="A89" s="1"/>
      <c r="B89" s="1"/>
      <c r="C89" s="64" t="s">
        <v>73</v>
      </c>
      <c r="D89" s="78" t="s">
        <v>164</v>
      </c>
      <c r="E89" s="77">
        <v>7807.63</v>
      </c>
      <c r="F89" s="1"/>
      <c r="G89" s="64" t="s">
        <v>123</v>
      </c>
      <c r="H89" s="78"/>
      <c r="I89" s="77">
        <v>3407.62</v>
      </c>
      <c r="J89" s="1"/>
    </row>
    <row r="90" spans="1:10" ht="12" customHeight="1">
      <c r="A90" s="1"/>
      <c r="B90" s="1"/>
      <c r="C90" s="64" t="s">
        <v>74</v>
      </c>
      <c r="D90" s="78"/>
      <c r="E90" s="77">
        <v>1786.86</v>
      </c>
      <c r="F90" s="1"/>
      <c r="G90" s="64" t="s">
        <v>124</v>
      </c>
      <c r="H90" s="78"/>
      <c r="I90" s="77">
        <v>8699.41</v>
      </c>
      <c r="J90" s="1"/>
    </row>
    <row r="91" spans="1:10" ht="12" customHeight="1">
      <c r="A91" s="1"/>
      <c r="B91" s="1"/>
      <c r="C91" s="64" t="s">
        <v>75</v>
      </c>
      <c r="D91" s="78" t="s">
        <v>164</v>
      </c>
      <c r="E91" s="77">
        <v>3340.93</v>
      </c>
      <c r="F91" s="1"/>
      <c r="G91" s="64" t="s">
        <v>125</v>
      </c>
      <c r="H91" s="78"/>
      <c r="I91" s="77">
        <v>5060.19</v>
      </c>
      <c r="J91" s="1"/>
    </row>
    <row r="92" spans="1:10" ht="12" customHeight="1">
      <c r="A92" s="1"/>
      <c r="B92" s="1"/>
      <c r="C92" s="64" t="s">
        <v>76</v>
      </c>
      <c r="D92" s="78"/>
      <c r="E92" s="77">
        <v>414.76</v>
      </c>
      <c r="F92" s="1"/>
      <c r="G92" s="64" t="s">
        <v>126</v>
      </c>
      <c r="H92" s="78"/>
      <c r="I92" s="77">
        <v>5933.92</v>
      </c>
      <c r="J92" s="1"/>
    </row>
    <row r="93" spans="1:10" ht="12" customHeight="1">
      <c r="A93" s="1"/>
      <c r="B93" s="1"/>
      <c r="C93" s="64" t="s">
        <v>77</v>
      </c>
      <c r="D93" s="78"/>
      <c r="E93" s="77">
        <v>11589.71</v>
      </c>
      <c r="F93" s="1"/>
      <c r="G93" s="64" t="s">
        <v>127</v>
      </c>
      <c r="H93" s="78"/>
      <c r="I93" s="77">
        <v>2869.47</v>
      </c>
      <c r="J93" s="1"/>
    </row>
    <row r="94" spans="1:11" ht="12" customHeight="1">
      <c r="A94" s="1"/>
      <c r="B94" s="1"/>
      <c r="C94" s="64" t="s">
        <v>78</v>
      </c>
      <c r="D94" s="78"/>
      <c r="E94" s="77">
        <v>2781.35</v>
      </c>
      <c r="F94" s="1"/>
      <c r="G94" s="64" t="s">
        <v>128</v>
      </c>
      <c r="H94" s="78"/>
      <c r="I94" s="77">
        <v>1397.97</v>
      </c>
      <c r="J94" s="1"/>
      <c r="K94" s="86"/>
    </row>
    <row r="95" spans="1:10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 customHeight="1">
      <c r="A96" s="1"/>
      <c r="B96" s="1"/>
      <c r="C96" s="73" t="s">
        <v>12</v>
      </c>
      <c r="D96" s="1"/>
      <c r="E96" s="1"/>
      <c r="F96" s="1"/>
      <c r="G96" s="1"/>
      <c r="H96" s="1"/>
      <c r="I96" s="74">
        <v>693797.08</v>
      </c>
      <c r="J96" s="1"/>
    </row>
    <row r="97" spans="1:10" ht="7.5" customHeight="1">
      <c r="A97" s="1"/>
      <c r="B97" s="1"/>
      <c r="C97" s="72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75" t="s">
        <v>136</v>
      </c>
      <c r="D98" s="41"/>
      <c r="E98" s="41"/>
      <c r="F98" s="41"/>
      <c r="G98" s="42"/>
      <c r="H98" s="1"/>
      <c r="I98" s="74">
        <v>135839.96000000002</v>
      </c>
      <c r="J98" s="1"/>
    </row>
    <row r="99" spans="1:10" ht="7.5" customHeight="1">
      <c r="A99" s="1"/>
      <c r="B99" s="1"/>
      <c r="C99" s="72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83"/>
      <c r="D100" s="83"/>
      <c r="E100" s="85"/>
      <c r="F100" s="84" t="s">
        <v>137</v>
      </c>
      <c r="G100" s="42"/>
      <c r="H100" s="1"/>
      <c r="I100" s="74">
        <v>557957.1199999999</v>
      </c>
      <c r="J100" s="1"/>
    </row>
    <row r="101" spans="1:10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75" t="s">
        <v>138</v>
      </c>
      <c r="D102" s="41"/>
      <c r="E102" s="41"/>
      <c r="F102" s="42"/>
      <c r="G102" s="35"/>
      <c r="H102" s="1"/>
      <c r="I102" s="35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</sheetData>
  <sheetProtection/>
  <printOptions/>
  <pageMargins left="0.3" right="0.3" top="0.45" bottom="0.41" header="0.2" footer="0.18"/>
  <pageSetup horizontalDpi="600" verticalDpi="600" orientation="portrait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rvkds00</cp:lastModifiedBy>
  <cp:lastPrinted>2010-01-11T19:17:02Z</cp:lastPrinted>
  <dcterms:created xsi:type="dcterms:W3CDTF">1996-10-14T23:33:28Z</dcterms:created>
  <dcterms:modified xsi:type="dcterms:W3CDTF">2010-02-05T12:55:06Z</dcterms:modified>
  <cp:category/>
  <cp:version/>
  <cp:contentType/>
  <cp:contentStatus/>
</cp:coreProperties>
</file>