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560" windowHeight="4815" firstSheet="1" activeTab="1"/>
  </bookViews>
  <sheets>
    <sheet name="MotorVehicleTransactionCollecti" sheetId="1" r:id="rId1"/>
    <sheet name="Figure 40.1" sheetId="2" r:id="rId2"/>
  </sheets>
  <externalReferences>
    <externalReference r:id="rId5"/>
  </externalReferences>
  <definedNames>
    <definedName name="_xlnm.Print_Area" localSheetId="1">'Figure 40.1'!$A$1:$T$51</definedName>
    <definedName name="_xlnm.Print_Area" localSheetId="0">'MotorVehicleTransactionCollecti'!$A$50:$O$104</definedName>
  </definedNames>
  <calcPr fullCalcOnLoad="1"/>
</workbook>
</file>

<file path=xl/sharedStrings.xml><?xml version="1.0" encoding="utf-8"?>
<sst xmlns="http://schemas.openxmlformats.org/spreadsheetml/2006/main" count="143" uniqueCount="83">
  <si>
    <t>Collections</t>
  </si>
  <si>
    <t>Net</t>
  </si>
  <si>
    <t>to</t>
  </si>
  <si>
    <t>Fiscal</t>
  </si>
  <si>
    <t>General Fund</t>
  </si>
  <si>
    <t>year</t>
  </si>
  <si>
    <t>Highway</t>
  </si>
  <si>
    <t>Revenue</t>
  </si>
  <si>
    <t>from</t>
  </si>
  <si>
    <t>generated</t>
  </si>
  <si>
    <t>at 3% rate</t>
  </si>
  <si>
    <t>at 8% rate</t>
  </si>
  <si>
    <t>Annual</t>
  </si>
  <si>
    <t>appropriation</t>
  </si>
  <si>
    <t>receipts</t>
  </si>
  <si>
    <t>after</t>
  </si>
  <si>
    <t>long-term</t>
  </si>
  <si>
    <t>short-term</t>
  </si>
  <si>
    <t xml:space="preserve">from </t>
  </si>
  <si>
    <t>Trust</t>
  </si>
  <si>
    <t>Fund</t>
  </si>
  <si>
    <t xml:space="preserve">Highway Trust </t>
  </si>
  <si>
    <t xml:space="preserve">retail </t>
  </si>
  <si>
    <t>sales</t>
  </si>
  <si>
    <t>------</t>
  </si>
  <si>
    <t>Detail may not add to totals due to rounding.</t>
  </si>
  <si>
    <t>highway use tax with a minimum tax of $40 and a maximum tax of $1,000 on any one motor vehicle.  The maximum tax per vehicle increased from $1,000 to</t>
  </si>
  <si>
    <t>applies to Class A and Class B commercial motor vehicles; recreational vehicles that are not Class A or Class B commercial vehicles retained the $1,500 cap.]</t>
  </si>
  <si>
    <t>The legislation directed the taxes collected during 1989-90 and 1990-91 to be deposited in the General Fund.  Thereafter, taxes generated from the 3% rate</t>
  </si>
  <si>
    <t>were to be deposited in the Highway Trust Fund, and beginning in 1991-92, a specified allocation would be transferred from the Highway Trust Fund to the</t>
  </si>
  <si>
    <t>General Fund.  Proceeds from the 8% levy applicable to short-term leases were to be deposited in the General Fund.</t>
  </si>
  <si>
    <t>The North Carolina Highway Trust Fund was established during the 1989 General Assembly to subsidize transportation improvements.</t>
  </si>
  <si>
    <t xml:space="preserve">                                                        Highway Use Tax Collections </t>
  </si>
  <si>
    <t xml:space="preserve">                     Year-over-year % change</t>
  </si>
  <si>
    <t>Total</t>
  </si>
  <si>
    <t>revenue</t>
  </si>
  <si>
    <t>all</t>
  </si>
  <si>
    <t>rates</t>
  </si>
  <si>
    <t>Retail sales at 3% rate</t>
  </si>
  <si>
    <t>Long-term lease at 3% rate</t>
  </si>
  <si>
    <t>Short-term lease at 8% rate</t>
  </si>
  <si>
    <t xml:space="preserve"> </t>
  </si>
  <si>
    <t>[8% lease</t>
  </si>
  <si>
    <t>appropriation]</t>
  </si>
  <si>
    <t>of 1989 generated from the taxation of motor vehicles at the 2% rate ($300 limit).  Prior to the law change, tax collections generated from motor vehicle sales</t>
  </si>
  <si>
    <t xml:space="preserve">were combined with those of boats, aircraft, railway cars, and manufactured homes and cannot be singly identified for direct comparison.  As a matter of </t>
  </si>
  <si>
    <t>information, collections of the 2% levy amounted to approximately $60 million, collectively, for the combination of motor vehicle, aircraft, railway car, and</t>
  </si>
  <si>
    <t xml:space="preserve">Amounts for fiscal year 1989-90 reflect collections for 8 1/2 months and do not include tax revenue received during the period July 1 through October of </t>
  </si>
  <si>
    <t>leases</t>
  </si>
  <si>
    <t>manufactured home sales reflected in July-October 1989 collection amounts.</t>
  </si>
  <si>
    <t>[$]</t>
  </si>
  <si>
    <r>
      <t xml:space="preserve">Effective </t>
    </r>
    <r>
      <rPr>
        <b/>
        <u val="single"/>
        <sz val="8"/>
        <rFont val="Times New Roman"/>
        <family val="1"/>
      </rPr>
      <t>October 1, 1989</t>
    </r>
    <r>
      <rPr>
        <b/>
        <sz val="8"/>
        <rFont val="Times New Roman"/>
        <family val="1"/>
      </rPr>
      <t>, retail sales of motor vehicles became exempt from the 2% rate ($300 limit) sales and use tax and became subject to the 3% rate of</t>
    </r>
  </si>
  <si>
    <r>
      <t xml:space="preserve">$1,500 effective for transactions made on or after </t>
    </r>
    <r>
      <rPr>
        <b/>
        <u val="single"/>
        <sz val="8"/>
        <rFont val="Times New Roman"/>
        <family val="1"/>
      </rPr>
      <t>July 1, 1993</t>
    </r>
    <r>
      <rPr>
        <b/>
        <sz val="8"/>
        <rFont val="Times New Roman"/>
        <family val="1"/>
      </rPr>
      <t xml:space="preserve">.  Effective </t>
    </r>
    <r>
      <rPr>
        <b/>
        <u val="single"/>
        <sz val="8"/>
        <rFont val="Times New Roman"/>
        <family val="1"/>
      </rPr>
      <t>October 1, 2001</t>
    </r>
    <r>
      <rPr>
        <b/>
        <sz val="8"/>
        <rFont val="Times New Roman"/>
        <family val="1"/>
      </rPr>
      <t>, the $1,500 limit was repealed for most vehicles.  [A $1,000 maximum</t>
    </r>
  </si>
  <si>
    <t>proceeds +</t>
  </si>
  <si>
    <t>1995-96………</t>
  </si>
  <si>
    <t>1996-97………</t>
  </si>
  <si>
    <t>1997-98………</t>
  </si>
  <si>
    <t>1998-99………</t>
  </si>
  <si>
    <t>1999-00………</t>
  </si>
  <si>
    <t>2001-02………</t>
  </si>
  <si>
    <t>2000-01………</t>
  </si>
  <si>
    <t>2002-03………</t>
  </si>
  <si>
    <t>1994-95………</t>
  </si>
  <si>
    <t>1993-94………</t>
  </si>
  <si>
    <t>1992-93………</t>
  </si>
  <si>
    <t>1991-92………</t>
  </si>
  <si>
    <t>1990-91………</t>
  </si>
  <si>
    <t>1989-90………</t>
  </si>
  <si>
    <t>(+)</t>
  </si>
  <si>
    <t>(=)</t>
  </si>
  <si>
    <t xml:space="preserve">Highway  </t>
  </si>
  <si>
    <t xml:space="preserve">Trust </t>
  </si>
  <si>
    <t xml:space="preserve">General </t>
  </si>
  <si>
    <t xml:space="preserve">               [Tax Revenue Generated from Motor Vehicle Retail Sales and Leases]</t>
  </si>
  <si>
    <t xml:space="preserve">    [G.S. 105 ARTICLE 5A.]</t>
  </si>
  <si>
    <t>see note</t>
  </si>
  <si>
    <t>"</t>
  </si>
  <si>
    <t>an 8% tax on the gross receipts generated from leasing the vehicle.  The irrevocable election of paying the 3% highway use tax or the 8% gross receipts tax was to be</t>
  </si>
  <si>
    <t xml:space="preserve">Under the new law, lessors of motor vehicles were given the option of either paying the 3% highway use tax on the purchase price of the vehicle at acquisition or </t>
  </si>
  <si>
    <t>made by the retailer when applying for a certificate of title for a vehicle.  [The 2003 General Assembly enacted an exception to the one-time rental vehicle tax election</t>
  </si>
  <si>
    <r>
      <t xml:space="preserve">allowing a retailer who had paid the 3% use tax to also pay the 8% gross receipts tax provided the decision to pay the additional tax be made by </t>
    </r>
    <r>
      <rPr>
        <b/>
        <u val="single"/>
        <sz val="8"/>
        <rFont val="Times New Roman"/>
        <family val="1"/>
      </rPr>
      <t>July 1, 2003</t>
    </r>
    <r>
      <rPr>
        <b/>
        <sz val="8"/>
        <rFont val="Times New Roman"/>
        <family val="1"/>
      </rPr>
      <t>.]</t>
    </r>
  </si>
  <si>
    <t>The 8% rate applies to short-term leases (less than 365 days);  the 3% rate applies to long-term leases.</t>
  </si>
  <si>
    <t xml:space="preserve">                                                                                TABLE 36.  NORTH CAROLINA HIGHWAY USE TAX NET COLLECTIONS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</si>
</sst>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</numFmts>
  <fonts count="43">
    <font>
      <sz val="8"/>
      <name val="Times New Roman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sz val="8"/>
      <color indexed="8"/>
      <name val="Times New Roman"/>
      <family val="1"/>
    </font>
    <font>
      <b/>
      <sz val="8.2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2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ashDot"/>
      <right style="dashDot"/>
      <top>
        <color indexed="63"/>
      </top>
      <bottom>
        <color indexed="63"/>
      </bottom>
    </border>
    <border>
      <left style="dashDot"/>
      <right style="dashDot"/>
      <top>
        <color indexed="63"/>
      </top>
      <bottom style="thin"/>
    </border>
    <border>
      <left style="dashDot"/>
      <right style="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left"/>
    </xf>
    <xf numFmtId="3" fontId="1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 quotePrefix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 quotePrefix="1">
      <alignment horizontal="center"/>
    </xf>
    <xf numFmtId="3" fontId="1" fillId="0" borderId="25" xfId="0" applyNumberFormat="1" applyFont="1" applyBorder="1" applyAlignment="1" quotePrefix="1">
      <alignment horizontal="center"/>
    </xf>
    <xf numFmtId="3" fontId="1" fillId="0" borderId="0" xfId="0" applyNumberFormat="1" applyFont="1" applyFill="1" applyBorder="1" applyAlignment="1" quotePrefix="1">
      <alignment horizontal="center"/>
    </xf>
    <xf numFmtId="0" fontId="1" fillId="0" borderId="0" xfId="0" applyNumberFormat="1" applyFont="1" applyAlignment="1">
      <alignment/>
    </xf>
    <xf numFmtId="3" fontId="1" fillId="0" borderId="26" xfId="0" applyNumberFormat="1" applyFont="1" applyBorder="1" applyAlignment="1">
      <alignment/>
    </xf>
    <xf numFmtId="3" fontId="1" fillId="0" borderId="0" xfId="0" applyNumberFormat="1" applyFont="1" applyBorder="1" applyAlignment="1" quotePrefix="1">
      <alignment horizontal="left"/>
    </xf>
    <xf numFmtId="3" fontId="1" fillId="0" borderId="0" xfId="0" applyNumberFormat="1" applyFont="1" applyFill="1" applyBorder="1" applyAlignment="1">
      <alignment horizontal="left"/>
    </xf>
    <xf numFmtId="3" fontId="1" fillId="0" borderId="13" xfId="0" applyNumberFormat="1" applyFont="1" applyFill="1" applyBorder="1" applyAlignment="1">
      <alignment horizontal="left"/>
    </xf>
    <xf numFmtId="3" fontId="1" fillId="0" borderId="2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3" fontId="1" fillId="0" borderId="16" xfId="0" applyNumberFormat="1" applyFont="1" applyFill="1" applyBorder="1" applyAlignment="1" quotePrefix="1">
      <alignment horizontal="center"/>
    </xf>
    <xf numFmtId="3" fontId="1" fillId="0" borderId="19" xfId="0" applyNumberFormat="1" applyFont="1" applyFill="1" applyBorder="1" applyAlignment="1" quotePrefix="1">
      <alignment horizontal="center"/>
    </xf>
    <xf numFmtId="3" fontId="1" fillId="0" borderId="10" xfId="0" applyNumberFormat="1" applyFont="1" applyFill="1" applyBorder="1" applyAlignment="1" quotePrefix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10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10" fontId="1" fillId="0" borderId="27" xfId="0" applyNumberFormat="1" applyFont="1" applyBorder="1" applyAlignment="1">
      <alignment horizontal="right"/>
    </xf>
    <xf numFmtId="10" fontId="1" fillId="0" borderId="30" xfId="0" applyNumberFormat="1" applyFont="1" applyBorder="1" applyAlignment="1">
      <alignment horizontal="right"/>
    </xf>
    <xf numFmtId="10" fontId="1" fillId="0" borderId="34" xfId="0" applyNumberFormat="1" applyFont="1" applyBorder="1" applyAlignment="1">
      <alignment horizontal="right"/>
    </xf>
    <xf numFmtId="10" fontId="1" fillId="0" borderId="0" xfId="0" applyNumberFormat="1" applyFont="1" applyBorder="1" applyAlignment="1">
      <alignment horizontal="right"/>
    </xf>
    <xf numFmtId="10" fontId="1" fillId="0" borderId="23" xfId="0" applyNumberFormat="1" applyFont="1" applyBorder="1" applyAlignment="1">
      <alignment horizontal="right"/>
    </xf>
    <xf numFmtId="10" fontId="1" fillId="0" borderId="31" xfId="0" applyNumberFormat="1" applyFont="1" applyBorder="1" applyAlignment="1">
      <alignment horizontal="right"/>
    </xf>
    <xf numFmtId="10" fontId="1" fillId="0" borderId="35" xfId="0" applyNumberFormat="1" applyFont="1" applyBorder="1" applyAlignment="1">
      <alignment horizontal="right"/>
    </xf>
    <xf numFmtId="10" fontId="1" fillId="0" borderId="36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right"/>
    </xf>
    <xf numFmtId="3" fontId="1" fillId="0" borderId="40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right"/>
    </xf>
    <xf numFmtId="3" fontId="1" fillId="0" borderId="41" xfId="0" applyNumberFormat="1" applyFont="1" applyFill="1" applyBorder="1" applyAlignment="1">
      <alignment horizontal="center"/>
    </xf>
    <xf numFmtId="3" fontId="1" fillId="0" borderId="39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3" fontId="1" fillId="33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 quotePrefix="1">
      <alignment horizontal="center"/>
    </xf>
    <xf numFmtId="3" fontId="1" fillId="33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Chart 35.  Tax Collections Generated from Motor Vehicle Sales and Leases
[Fiscal year 1989-90 does not include tax collected from the 2% rate ($1,000 maximum)]</a:t>
            </a:r>
          </a:p>
        </c:rich>
      </c:tx>
      <c:layout>
        <c:manualLayout>
          <c:xMode val="factor"/>
          <c:yMode val="factor"/>
          <c:x val="0.00875"/>
          <c:y val="-0.01475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"/>
      <c:hPercent val="69"/>
      <c:rotY val="3"/>
      <c:depthPercent val="500"/>
      <c:rAngAx val="1"/>
    </c:view3D>
    <c:plotArea>
      <c:layout>
        <c:manualLayout>
          <c:xMode val="edge"/>
          <c:yMode val="edge"/>
          <c:x val="0"/>
          <c:y val="0.05875"/>
          <c:w val="0.999"/>
          <c:h val="0.9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MotorVehicleTransactionCollecti!$S$1</c:f>
              <c:strCache>
                <c:ptCount val="1"/>
                <c:pt idx="0">
                  <c:v>Retail sales at 3% rate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000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numRef>
              <c:f>MotorVehicleTransactionCollecti!$R$2:$R$15</c:f>
              <c:numCache/>
            </c:numRef>
          </c:cat>
          <c:val>
            <c:numRef>
              <c:f>MotorVehicleTransactionCollecti!$S$2:$S$15</c:f>
              <c:numCache/>
            </c:numRef>
          </c:val>
          <c:shape val="box"/>
        </c:ser>
        <c:ser>
          <c:idx val="1"/>
          <c:order val="1"/>
          <c:tx>
            <c:strRef>
              <c:f>MotorVehicleTransactionCollecti!$T$1</c:f>
              <c:strCache>
                <c:ptCount val="1"/>
                <c:pt idx="0">
                  <c:v>Long-term lease at 3% rate</c:v>
                </c:pt>
              </c:strCache>
            </c:strRef>
          </c:tx>
          <c:spPr>
            <a:pattFill prst="dkUpDiag">
              <a:fgClr>
                <a:srgbClr val="FFFF00"/>
              </a:fgClr>
              <a:bgClr>
                <a:srgbClr val="FFCC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cat>
            <c:numRef>
              <c:f>MotorVehicleTransactionCollecti!$R$2:$R$15</c:f>
              <c:numCache/>
            </c:numRef>
          </c:cat>
          <c:val>
            <c:numRef>
              <c:f>MotorVehicleTransactionCollecti!$T$2:$T$15</c:f>
              <c:numCache/>
            </c:numRef>
          </c:val>
          <c:shape val="box"/>
        </c:ser>
        <c:ser>
          <c:idx val="2"/>
          <c:order val="2"/>
          <c:tx>
            <c:strRef>
              <c:f>MotorVehicleTransactionCollecti!$U$1</c:f>
              <c:strCache>
                <c:ptCount val="1"/>
                <c:pt idx="0">
                  <c:v>Short-term lease at 8% rate</c:v>
                </c:pt>
              </c:strCache>
            </c:strRef>
          </c:tx>
          <c:spPr>
            <a:pattFill prst="smGrid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MotorVehicleTransactionCollecti!$R$2:$R$15</c:f>
              <c:numCache/>
            </c:numRef>
          </c:cat>
          <c:val>
            <c:numRef>
              <c:f>MotorVehicleTransactionCollecti!$U$2:$U$15</c:f>
              <c:numCache/>
            </c:numRef>
          </c:val>
          <c:shape val="box"/>
        </c:ser>
        <c:gapWidth val="50"/>
        <c:gapDepth val="0"/>
        <c:shape val="box"/>
        <c:axId val="35292069"/>
        <c:axId val="49193166"/>
      </c:bar3DChart>
      <c:catAx>
        <c:axId val="3529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Fiscal year ended
[The $1,000 maximum increased to $1,500 effective July 1, 1993; the maximum was eliminated for most vehicles effective October 1, 2001.]
</a:t>
                </a:r>
              </a:p>
            </c:rich>
          </c:tx>
          <c:layout>
            <c:manualLayout>
              <c:xMode val="factor"/>
              <c:yMode val="factor"/>
              <c:x val="-0.022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9193166"/>
        <c:crosses val="autoZero"/>
        <c:auto val="1"/>
        <c:lblOffset val="100"/>
        <c:tickLblSkip val="1"/>
        <c:noMultiLvlLbl val="0"/>
      </c:catAx>
      <c:valAx>
        <c:axId val="49193166"/>
        <c:scaling>
          <c:orientation val="minMax"/>
        </c:scaling>
        <c:axPos val="l"/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CCFFCC"/>
            </a:solidFill>
          </a:ln>
        </c:spPr>
        <c:crossAx val="35292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725"/>
          <c:y val="0.09475"/>
          <c:w val="0.471"/>
          <c:h val="0.052"/>
        </c:manualLayout>
      </c:layout>
      <c:overlay val="0"/>
      <c:spPr>
        <a:gradFill rotWithShape="1">
          <a:gsLst>
            <a:gs pos="0">
              <a:srgbClr val="CCFFCC"/>
            </a:gs>
            <a:gs pos="100000">
              <a:srgbClr val="DDFFDD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floor>
      <c:spPr>
        <a:solidFill>
          <a:srgbClr val="FFFF00"/>
        </a:solidFill>
        <a:ln w="3175">
          <a:solidFill>
            <a:srgbClr val="CCFFCC"/>
          </a:solidFill>
        </a:ln>
      </c:spPr>
      <c:thickness val="0"/>
    </c:floor>
    <c:sideWall>
      <c:spPr>
        <a:gradFill rotWithShape="1">
          <a:gsLst>
            <a:gs pos="0">
              <a:srgbClr val="FFCC99"/>
            </a:gs>
            <a:gs pos="50000">
              <a:srgbClr val="CCFFCC"/>
            </a:gs>
            <a:gs pos="100000">
              <a:srgbClr val="FFCC99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50000">
              <a:srgbClr val="CCFFCC"/>
            </a:gs>
            <a:gs pos="100000">
              <a:srgbClr val="FFCC99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Figure 40.1  </a:t>
            </a:r>
            <a:r>
              <a:rPr lang="en-US" cap="none" sz="92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Tax Collections Generated from Motor Vehicle Sales and Leases</a:t>
            </a:r>
          </a:p>
        </c:rich>
      </c:tx>
      <c:layout>
        <c:manualLayout>
          <c:xMode val="factor"/>
          <c:yMode val="factor"/>
          <c:x val="-0.0075"/>
          <c:y val="-0.0215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0445"/>
          <c:w val="0.9535"/>
          <c:h val="0.87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40.1'!$E$7</c:f>
              <c:strCache>
                <c:ptCount val="1"/>
                <c:pt idx="0">
                  <c:v>Retail sales at 3% rate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40.1'!$D$8:$D$22</c:f>
              <c:numCache/>
            </c:numRef>
          </c:cat>
          <c:val>
            <c:numRef>
              <c:f>'Figure 40.1'!$E$8:$E$22</c:f>
              <c:numCache/>
            </c:numRef>
          </c:val>
        </c:ser>
        <c:ser>
          <c:idx val="1"/>
          <c:order val="1"/>
          <c:tx>
            <c:strRef>
              <c:f>'Figure 40.1'!$F$7</c:f>
              <c:strCache>
                <c:ptCount val="1"/>
                <c:pt idx="0">
                  <c:v>Long-term lease at 3% rate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40.1'!$D$8:$D$22</c:f>
              <c:numCache/>
            </c:numRef>
          </c:cat>
          <c:val>
            <c:numRef>
              <c:f>'Figure 40.1'!$F$8:$F$22</c:f>
              <c:numCache/>
            </c:numRef>
          </c:val>
        </c:ser>
        <c:ser>
          <c:idx val="2"/>
          <c:order val="2"/>
          <c:tx>
            <c:strRef>
              <c:f>'Figure 40.1'!$G$7</c:f>
              <c:strCache>
                <c:ptCount val="1"/>
                <c:pt idx="0">
                  <c:v>Short-term lease at 8% rate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40.1'!$D$8:$D$22</c:f>
              <c:numCache/>
            </c:numRef>
          </c:cat>
          <c:val>
            <c:numRef>
              <c:f>'Figure 40.1'!$G$8:$G$22</c:f>
              <c:numCache/>
            </c:numRef>
          </c:val>
        </c:ser>
        <c:gapWidth val="40"/>
        <c:axId val="40085311"/>
        <c:axId val="25223480"/>
      </c:barChart>
      <c:catAx>
        <c:axId val="40085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5223480"/>
        <c:crosses val="autoZero"/>
        <c:auto val="1"/>
        <c:lblOffset val="100"/>
        <c:tickLblSkip val="1"/>
        <c:noMultiLvlLbl val="0"/>
      </c:catAx>
      <c:valAx>
        <c:axId val="25223480"/>
        <c:scaling>
          <c:orientation val="minMax"/>
          <c:max val="600000000"/>
          <c:min val="0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0.152"/>
              <c:y val="-0.143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008531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331"/>
                <c:y val="-0.16225"/>
              </c:manualLayout>
            </c:layout>
            <c:spPr>
              <a:noFill/>
              <a:ln>
                <a:noFill/>
              </a:ln>
            </c:spPr>
          </c:dispUnitsLbl>
        </c:dispUnits>
        <c:majorUnit val="500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975"/>
          <c:y val="0.945"/>
          <c:w val="0.74775"/>
          <c:h val="0.0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57150</xdr:rowOff>
    </xdr:from>
    <xdr:to>
      <xdr:col>14</xdr:col>
      <xdr:colOff>47625</xdr:colOff>
      <xdr:row>103</xdr:row>
      <xdr:rowOff>85725</xdr:rowOff>
    </xdr:to>
    <xdr:graphicFrame>
      <xdr:nvGraphicFramePr>
        <xdr:cNvPr id="1" name="Chart 2"/>
        <xdr:cNvGraphicFramePr/>
      </xdr:nvGraphicFramePr>
      <xdr:xfrm>
        <a:off x="0" y="6600825"/>
        <a:ext cx="9791700" cy="774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57150</xdr:colOff>
      <xdr:row>50</xdr:row>
      <xdr:rowOff>123825</xdr:rowOff>
    </xdr:to>
    <xdr:graphicFrame>
      <xdr:nvGraphicFramePr>
        <xdr:cNvPr id="1" name="Chart 1025"/>
        <xdr:cNvGraphicFramePr/>
      </xdr:nvGraphicFramePr>
      <xdr:xfrm>
        <a:off x="0" y="0"/>
        <a:ext cx="1039177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40.%20North%20Carolina%20Highway%20Use%20Tax%20Net%20Collec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torVehicleTransactionCollecti"/>
      <sheetName val="Highway Use Tax Collections"/>
    </sheetNames>
    <sheetDataSet>
      <sheetData sheetId="1">
        <row r="27">
          <cell r="B27">
            <v>416317237.23</v>
          </cell>
          <cell r="C27">
            <v>24166027.48</v>
          </cell>
          <cell r="D27">
            <v>43836891.6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J1">
      <selection activeCell="M41" sqref="M41"/>
    </sheetView>
  </sheetViews>
  <sheetFormatPr defaultColWidth="9.33203125" defaultRowHeight="11.25"/>
  <cols>
    <col min="1" max="1" width="12.83203125" style="8" customWidth="1"/>
    <col min="2" max="2" width="11.33203125" style="8" customWidth="1"/>
    <col min="3" max="3" width="10.5" style="8" customWidth="1"/>
    <col min="4" max="4" width="11" style="8" customWidth="1"/>
    <col min="5" max="5" width="11.83203125" style="8" customWidth="1"/>
    <col min="6" max="6" width="11.16015625" style="8" customWidth="1"/>
    <col min="7" max="7" width="13.16015625" style="8" customWidth="1"/>
    <col min="8" max="8" width="12.33203125" style="8" customWidth="1"/>
    <col min="9" max="9" width="13.16015625" style="8" customWidth="1"/>
    <col min="10" max="10" width="10.5" style="8" customWidth="1"/>
    <col min="11" max="11" width="10.16015625" style="8" customWidth="1"/>
    <col min="12" max="12" width="10.83203125" style="8" customWidth="1"/>
    <col min="13" max="13" width="12.16015625" style="8" customWidth="1"/>
    <col min="14" max="14" width="19.5" style="8" customWidth="1"/>
    <col min="15" max="15" width="9.33203125" style="8" customWidth="1"/>
    <col min="16" max="16" width="20.33203125" style="8" customWidth="1"/>
    <col min="17" max="17" width="25" style="8" customWidth="1"/>
    <col min="18" max="18" width="16.16015625" style="8" customWidth="1"/>
    <col min="19" max="16384" width="9.33203125" style="8" customWidth="1"/>
  </cols>
  <sheetData>
    <row r="1" spans="1:21" ht="10.5">
      <c r="A1" s="7" t="s">
        <v>82</v>
      </c>
      <c r="K1" s="9"/>
      <c r="S1" s="9" t="s">
        <v>38</v>
      </c>
      <c r="T1" s="9" t="s">
        <v>39</v>
      </c>
      <c r="U1" s="9" t="s">
        <v>40</v>
      </c>
    </row>
    <row r="2" spans="1:21" ht="10.5">
      <c r="A2" s="7"/>
      <c r="B2" s="8" t="s">
        <v>41</v>
      </c>
      <c r="F2" s="8" t="s">
        <v>74</v>
      </c>
      <c r="R2" s="28">
        <v>1990</v>
      </c>
      <c r="S2" s="22">
        <v>164287271</v>
      </c>
      <c r="T2" s="22">
        <v>406005</v>
      </c>
      <c r="U2" s="27">
        <v>11670832</v>
      </c>
    </row>
    <row r="3" spans="1:21" ht="10.5">
      <c r="A3" s="7"/>
      <c r="D3" s="8" t="s">
        <v>73</v>
      </c>
      <c r="J3" s="9"/>
      <c r="R3" s="28">
        <v>1991</v>
      </c>
      <c r="S3" s="22">
        <v>228818782</v>
      </c>
      <c r="T3" s="22">
        <v>2261917.54</v>
      </c>
      <c r="U3" s="27">
        <v>18406868</v>
      </c>
    </row>
    <row r="4" spans="1:21" ht="10.5">
      <c r="A4" s="10"/>
      <c r="B4" s="11" t="s">
        <v>32</v>
      </c>
      <c r="C4" s="12"/>
      <c r="D4" s="11"/>
      <c r="E4" s="11"/>
      <c r="F4" s="13"/>
      <c r="G4" s="13"/>
      <c r="H4" s="13"/>
      <c r="I4" s="14"/>
      <c r="J4" s="29"/>
      <c r="K4" s="12"/>
      <c r="L4" s="12"/>
      <c r="M4" s="12"/>
      <c r="R4" s="28">
        <v>1992</v>
      </c>
      <c r="S4" s="22">
        <v>238480817</v>
      </c>
      <c r="T4" s="22">
        <v>3858547.02</v>
      </c>
      <c r="U4" s="3">
        <v>17813886</v>
      </c>
    </row>
    <row r="5" spans="1:21" ht="10.5">
      <c r="A5" s="3"/>
      <c r="B5" s="15" t="s">
        <v>68</v>
      </c>
      <c r="C5" s="15" t="s">
        <v>68</v>
      </c>
      <c r="D5" s="15" t="s">
        <v>68</v>
      </c>
      <c r="E5" s="16" t="s">
        <v>69</v>
      </c>
      <c r="F5" s="35"/>
      <c r="G5" s="15" t="s">
        <v>12</v>
      </c>
      <c r="H5" s="15" t="s">
        <v>1</v>
      </c>
      <c r="I5" s="38" t="s">
        <v>0</v>
      </c>
      <c r="J5" s="33"/>
      <c r="K5" s="34"/>
      <c r="L5" s="34"/>
      <c r="M5" s="34"/>
      <c r="R5" s="28">
        <v>1993</v>
      </c>
      <c r="S5" s="22">
        <v>267719306</v>
      </c>
      <c r="T5" s="22">
        <v>5532557.2</v>
      </c>
      <c r="U5" s="3">
        <v>20189023</v>
      </c>
    </row>
    <row r="6" spans="1:21" ht="10.5">
      <c r="A6" s="3"/>
      <c r="B6" s="18" t="s">
        <v>7</v>
      </c>
      <c r="C6" s="18" t="s">
        <v>7</v>
      </c>
      <c r="D6" s="17" t="s">
        <v>7</v>
      </c>
      <c r="E6" s="17" t="s">
        <v>34</v>
      </c>
      <c r="F6" s="45"/>
      <c r="G6" s="3" t="s">
        <v>13</v>
      </c>
      <c r="H6" s="18" t="s">
        <v>70</v>
      </c>
      <c r="I6" s="2" t="s">
        <v>2</v>
      </c>
      <c r="J6" s="36" t="s">
        <v>33</v>
      </c>
      <c r="K6" s="37"/>
      <c r="L6" s="37"/>
      <c r="M6" s="37"/>
      <c r="R6" s="28">
        <v>1994</v>
      </c>
      <c r="S6" s="22">
        <v>320422038</v>
      </c>
      <c r="T6" s="22">
        <v>10051671.69</v>
      </c>
      <c r="U6" s="27">
        <v>22070026</v>
      </c>
    </row>
    <row r="7" spans="1:21" ht="10.5">
      <c r="A7" s="3"/>
      <c r="B7" s="17" t="s">
        <v>9</v>
      </c>
      <c r="C7" s="17" t="s">
        <v>9</v>
      </c>
      <c r="D7" s="17" t="s">
        <v>9</v>
      </c>
      <c r="E7" s="17" t="s">
        <v>35</v>
      </c>
      <c r="F7" s="45" t="s">
        <v>0</v>
      </c>
      <c r="G7" s="23" t="s">
        <v>2</v>
      </c>
      <c r="H7" s="18" t="s">
        <v>71</v>
      </c>
      <c r="I7" s="2" t="s">
        <v>72</v>
      </c>
      <c r="J7" s="18" t="s">
        <v>7</v>
      </c>
      <c r="K7" s="18" t="s">
        <v>7</v>
      </c>
      <c r="L7" s="17" t="s">
        <v>7</v>
      </c>
      <c r="M7" s="17" t="s">
        <v>34</v>
      </c>
      <c r="R7" s="28">
        <v>1995</v>
      </c>
      <c r="S7" s="22">
        <v>350367157.96</v>
      </c>
      <c r="T7" s="22">
        <v>14281460.48</v>
      </c>
      <c r="U7" s="3">
        <v>25272634</v>
      </c>
    </row>
    <row r="8" spans="2:21" ht="10.5">
      <c r="B8" s="17" t="s">
        <v>8</v>
      </c>
      <c r="C8" s="17" t="s">
        <v>8</v>
      </c>
      <c r="D8" s="17" t="s">
        <v>18</v>
      </c>
      <c r="E8" s="17" t="s">
        <v>9</v>
      </c>
      <c r="F8" s="45" t="s">
        <v>2</v>
      </c>
      <c r="G8" s="48" t="s">
        <v>4</v>
      </c>
      <c r="H8" s="18" t="s">
        <v>20</v>
      </c>
      <c r="I8" s="2" t="s">
        <v>20</v>
      </c>
      <c r="J8" s="17" t="s">
        <v>9</v>
      </c>
      <c r="K8" s="17" t="s">
        <v>9</v>
      </c>
      <c r="L8" s="17" t="s">
        <v>9</v>
      </c>
      <c r="M8" s="17" t="s">
        <v>35</v>
      </c>
      <c r="R8" s="28">
        <v>1996</v>
      </c>
      <c r="S8" s="22">
        <v>376244089.75</v>
      </c>
      <c r="T8" s="22">
        <v>21029006.73</v>
      </c>
      <c r="U8" s="3">
        <v>29737767</v>
      </c>
    </row>
    <row r="9" spans="2:21" ht="10.5">
      <c r="B9" s="17" t="s">
        <v>22</v>
      </c>
      <c r="C9" s="17" t="s">
        <v>16</v>
      </c>
      <c r="D9" s="17" t="s">
        <v>17</v>
      </c>
      <c r="E9" s="17" t="s">
        <v>8</v>
      </c>
      <c r="F9" s="45" t="s">
        <v>6</v>
      </c>
      <c r="G9" s="3" t="s">
        <v>8</v>
      </c>
      <c r="H9" s="18" t="s">
        <v>14</v>
      </c>
      <c r="I9" s="2" t="s">
        <v>42</v>
      </c>
      <c r="J9" s="17" t="s">
        <v>8</v>
      </c>
      <c r="K9" s="17" t="s">
        <v>8</v>
      </c>
      <c r="L9" s="17" t="s">
        <v>18</v>
      </c>
      <c r="M9" s="17" t="s">
        <v>9</v>
      </c>
      <c r="R9" s="28">
        <v>1997</v>
      </c>
      <c r="S9" s="22">
        <v>377645699</v>
      </c>
      <c r="T9" s="22">
        <v>29931635.31</v>
      </c>
      <c r="U9" s="3">
        <v>32388443</v>
      </c>
    </row>
    <row r="10" spans="2:21" ht="10.5">
      <c r="B10" s="17" t="s">
        <v>23</v>
      </c>
      <c r="C10" s="17" t="s">
        <v>48</v>
      </c>
      <c r="D10" s="17" t="s">
        <v>48</v>
      </c>
      <c r="E10" s="17" t="s">
        <v>36</v>
      </c>
      <c r="F10" s="45" t="s">
        <v>19</v>
      </c>
      <c r="G10" s="23" t="s">
        <v>21</v>
      </c>
      <c r="H10" s="18" t="s">
        <v>15</v>
      </c>
      <c r="I10" s="2" t="s">
        <v>53</v>
      </c>
      <c r="J10" s="17" t="s">
        <v>22</v>
      </c>
      <c r="K10" s="17" t="s">
        <v>16</v>
      </c>
      <c r="L10" s="17" t="s">
        <v>17</v>
      </c>
      <c r="M10" s="17" t="s">
        <v>18</v>
      </c>
      <c r="R10" s="28">
        <v>1998</v>
      </c>
      <c r="S10" s="22">
        <v>411025029</v>
      </c>
      <c r="T10" s="22">
        <v>42201627.63</v>
      </c>
      <c r="U10" s="3">
        <v>31112642</v>
      </c>
    </row>
    <row r="11" spans="1:21" ht="10.5">
      <c r="A11" s="3" t="s">
        <v>3</v>
      </c>
      <c r="B11" s="17" t="s">
        <v>10</v>
      </c>
      <c r="C11" s="17" t="s">
        <v>10</v>
      </c>
      <c r="D11" s="17" t="s">
        <v>11</v>
      </c>
      <c r="E11" s="17" t="s">
        <v>37</v>
      </c>
      <c r="F11" s="45" t="s">
        <v>20</v>
      </c>
      <c r="G11" s="3" t="s">
        <v>20</v>
      </c>
      <c r="H11" s="18" t="s">
        <v>13</v>
      </c>
      <c r="I11" s="2" t="s">
        <v>43</v>
      </c>
      <c r="J11" s="3" t="s">
        <v>23</v>
      </c>
      <c r="K11" s="17" t="s">
        <v>48</v>
      </c>
      <c r="L11" s="17" t="s">
        <v>48</v>
      </c>
      <c r="M11" s="17" t="s">
        <v>36</v>
      </c>
      <c r="R11" s="28">
        <v>1999</v>
      </c>
      <c r="S11" s="22">
        <v>448056636</v>
      </c>
      <c r="T11" s="22">
        <v>41456794.79</v>
      </c>
      <c r="U11" s="3">
        <v>35398039</v>
      </c>
    </row>
    <row r="12" spans="1:21" ht="10.5">
      <c r="A12" s="5" t="s">
        <v>5</v>
      </c>
      <c r="B12" s="19" t="s">
        <v>50</v>
      </c>
      <c r="C12" s="18" t="s">
        <v>50</v>
      </c>
      <c r="D12" s="20" t="s">
        <v>50</v>
      </c>
      <c r="E12" s="3" t="s">
        <v>50</v>
      </c>
      <c r="F12" s="46" t="s">
        <v>50</v>
      </c>
      <c r="G12" s="19" t="s">
        <v>50</v>
      </c>
      <c r="H12" s="19" t="s">
        <v>50</v>
      </c>
      <c r="I12" s="6" t="s">
        <v>50</v>
      </c>
      <c r="J12" s="24" t="s">
        <v>10</v>
      </c>
      <c r="K12" s="19" t="s">
        <v>10</v>
      </c>
      <c r="L12" s="20" t="s">
        <v>11</v>
      </c>
      <c r="M12" s="17" t="s">
        <v>37</v>
      </c>
      <c r="R12" s="28">
        <v>2000</v>
      </c>
      <c r="S12" s="22">
        <v>496775934</v>
      </c>
      <c r="T12" s="22">
        <v>48492418.69</v>
      </c>
      <c r="U12" s="3">
        <v>31320520</v>
      </c>
    </row>
    <row r="13" spans="1:21" ht="10.5">
      <c r="A13" s="30" t="s">
        <v>67</v>
      </c>
      <c r="B13" s="1">
        <v>164287271</v>
      </c>
      <c r="C13" s="39">
        <v>406005</v>
      </c>
      <c r="D13" s="42">
        <v>11670832</v>
      </c>
      <c r="E13" s="43">
        <f>B13+C13+D13</f>
        <v>176364108</v>
      </c>
      <c r="F13" s="66" t="s">
        <v>75</v>
      </c>
      <c r="G13" s="64" t="s">
        <v>75</v>
      </c>
      <c r="H13" s="64" t="s">
        <v>75</v>
      </c>
      <c r="I13" s="58">
        <v>176364108</v>
      </c>
      <c r="J13" s="25" t="s">
        <v>24</v>
      </c>
      <c r="K13" s="21" t="s">
        <v>24</v>
      </c>
      <c r="L13" s="21" t="s">
        <v>24</v>
      </c>
      <c r="M13" s="26" t="s">
        <v>24</v>
      </c>
      <c r="R13" s="28">
        <v>2001</v>
      </c>
      <c r="S13" s="22">
        <v>492373134</v>
      </c>
      <c r="T13" s="22">
        <v>52793621.04</v>
      </c>
      <c r="U13" s="3">
        <v>25710847</v>
      </c>
    </row>
    <row r="14" spans="1:21" ht="10.5">
      <c r="A14" s="30" t="s">
        <v>66</v>
      </c>
      <c r="B14" s="1">
        <v>228818782</v>
      </c>
      <c r="C14" s="40">
        <v>2261917.54</v>
      </c>
      <c r="D14" s="27">
        <v>18406868</v>
      </c>
      <c r="E14" s="44">
        <v>249487567</v>
      </c>
      <c r="F14" s="67" t="s">
        <v>76</v>
      </c>
      <c r="G14" s="65" t="s">
        <v>76</v>
      </c>
      <c r="H14" s="65" t="s">
        <v>76</v>
      </c>
      <c r="I14" s="58">
        <v>249487567</v>
      </c>
      <c r="J14" s="49">
        <f>(B14-B13)/B13</f>
        <v>0.39279677973347066</v>
      </c>
      <c r="K14" s="50">
        <f>(C14-C13)/C13</f>
        <v>4.571156857674167</v>
      </c>
      <c r="L14" s="51">
        <f aca="true" t="shared" si="0" ref="L14:L26">(D14-D13)/D13</f>
        <v>0.577168448659016</v>
      </c>
      <c r="M14" s="52">
        <f aca="true" t="shared" si="1" ref="M14:M26">(E14-E13)/E13</f>
        <v>0.41461644225252453</v>
      </c>
      <c r="N14" s="47"/>
      <c r="R14" s="28">
        <v>2002</v>
      </c>
      <c r="S14" s="22">
        <v>511111396</v>
      </c>
      <c r="T14" s="22">
        <v>44209143.57</v>
      </c>
      <c r="U14" s="3">
        <v>26196182</v>
      </c>
    </row>
    <row r="15" spans="1:21" ht="10.5">
      <c r="A15" s="30" t="s">
        <v>65</v>
      </c>
      <c r="B15" s="1">
        <v>238480817</v>
      </c>
      <c r="C15" s="40">
        <v>3858547.02</v>
      </c>
      <c r="D15" s="3">
        <v>17813886</v>
      </c>
      <c r="E15" s="44">
        <f aca="true" t="shared" si="2" ref="E15:E25">B15+C15+D15</f>
        <v>260153250.02</v>
      </c>
      <c r="F15" s="57">
        <v>242339364.02</v>
      </c>
      <c r="G15" s="60">
        <v>170000000</v>
      </c>
      <c r="H15" s="61">
        <v>72339364.02</v>
      </c>
      <c r="I15" s="58">
        <v>187813886</v>
      </c>
      <c r="J15" s="49">
        <f aca="true" t="shared" si="3" ref="J15:J26">(B15-B14)/B14</f>
        <v>0.04222570767813981</v>
      </c>
      <c r="K15" s="50">
        <f aca="true" t="shared" si="4" ref="K15:K26">(C15-C14)/C14</f>
        <v>0.7058743087513261</v>
      </c>
      <c r="L15" s="51">
        <f t="shared" si="0"/>
        <v>-0.03221525791351359</v>
      </c>
      <c r="M15" s="52">
        <f t="shared" si="1"/>
        <v>0.042750358858563924</v>
      </c>
      <c r="N15" s="47"/>
      <c r="R15" s="28">
        <v>2003</v>
      </c>
      <c r="S15" s="22">
        <v>517449803</v>
      </c>
      <c r="T15" s="22">
        <v>35308776.31</v>
      </c>
      <c r="U15" s="3">
        <v>29768723</v>
      </c>
    </row>
    <row r="16" spans="1:14" ht="10.5">
      <c r="A16" s="30" t="s">
        <v>64</v>
      </c>
      <c r="B16" s="1">
        <v>267719306</v>
      </c>
      <c r="C16" s="40">
        <v>5532557.2</v>
      </c>
      <c r="D16" s="3">
        <v>20189023</v>
      </c>
      <c r="E16" s="44">
        <f t="shared" si="2"/>
        <v>293440886.2</v>
      </c>
      <c r="F16" s="57">
        <v>273251863.2</v>
      </c>
      <c r="G16" s="60">
        <v>170000000</v>
      </c>
      <c r="H16" s="61">
        <v>103251863.19999999</v>
      </c>
      <c r="I16" s="58">
        <v>190189023</v>
      </c>
      <c r="J16" s="49">
        <f t="shared" si="3"/>
        <v>0.12260310647962934</v>
      </c>
      <c r="K16" s="50">
        <f t="shared" si="4"/>
        <v>0.4338447014700368</v>
      </c>
      <c r="L16" s="51">
        <f t="shared" si="0"/>
        <v>0.1333306500333504</v>
      </c>
      <c r="M16" s="52">
        <f t="shared" si="1"/>
        <v>0.1279539509017892</v>
      </c>
      <c r="N16" s="47"/>
    </row>
    <row r="17" spans="1:14" ht="10.5">
      <c r="A17" s="30" t="s">
        <v>63</v>
      </c>
      <c r="B17" s="1">
        <v>320422038</v>
      </c>
      <c r="C17" s="40">
        <v>10051671.69</v>
      </c>
      <c r="D17" s="27">
        <v>22070026</v>
      </c>
      <c r="E17" s="44">
        <f t="shared" si="2"/>
        <v>352543735.69</v>
      </c>
      <c r="F17" s="57">
        <v>330473709.69</v>
      </c>
      <c r="G17" s="60">
        <v>170000000</v>
      </c>
      <c r="H17" s="61">
        <v>160473709.69</v>
      </c>
      <c r="I17" s="58">
        <v>192070026</v>
      </c>
      <c r="J17" s="49">
        <f t="shared" si="3"/>
        <v>0.19685816756151311</v>
      </c>
      <c r="K17" s="50">
        <f t="shared" si="4"/>
        <v>0.8168220095401814</v>
      </c>
      <c r="L17" s="51">
        <f t="shared" si="0"/>
        <v>0.09316959022732303</v>
      </c>
      <c r="M17" s="52">
        <f t="shared" si="1"/>
        <v>0.2014131372603523</v>
      </c>
      <c r="N17" s="47"/>
    </row>
    <row r="18" spans="1:14" ht="10.5">
      <c r="A18" s="30" t="s">
        <v>62</v>
      </c>
      <c r="B18" s="1">
        <v>350367157.96</v>
      </c>
      <c r="C18" s="40">
        <v>14281460.48</v>
      </c>
      <c r="D18" s="3">
        <v>25272634</v>
      </c>
      <c r="E18" s="44">
        <f t="shared" si="2"/>
        <v>389921252.44</v>
      </c>
      <c r="F18" s="57">
        <v>364648618.44</v>
      </c>
      <c r="G18" s="60">
        <v>170000000</v>
      </c>
      <c r="H18" s="61">
        <v>194648618.44</v>
      </c>
      <c r="I18" s="58">
        <v>195272634</v>
      </c>
      <c r="J18" s="49">
        <f t="shared" si="3"/>
        <v>0.09345524467327675</v>
      </c>
      <c r="K18" s="50">
        <f t="shared" si="4"/>
        <v>0.42080451097582566</v>
      </c>
      <c r="L18" s="51">
        <f t="shared" si="0"/>
        <v>0.14511120195327365</v>
      </c>
      <c r="M18" s="52">
        <f t="shared" si="1"/>
        <v>0.10602235401189182</v>
      </c>
      <c r="N18" s="47"/>
    </row>
    <row r="19" spans="1:14" ht="10.5">
      <c r="A19" s="9" t="s">
        <v>54</v>
      </c>
      <c r="B19" s="1">
        <v>376244089.75</v>
      </c>
      <c r="C19" s="40">
        <v>21029006.73</v>
      </c>
      <c r="D19" s="3">
        <v>29737767</v>
      </c>
      <c r="E19" s="44">
        <f t="shared" si="2"/>
        <v>427010863.48</v>
      </c>
      <c r="F19" s="57">
        <v>397273096.48</v>
      </c>
      <c r="G19" s="60">
        <v>170000000</v>
      </c>
      <c r="H19" s="61">
        <v>227273096.48000002</v>
      </c>
      <c r="I19" s="58">
        <v>199737767</v>
      </c>
      <c r="J19" s="49">
        <f t="shared" si="3"/>
        <v>0.07385661356123535</v>
      </c>
      <c r="K19" s="50">
        <f t="shared" si="4"/>
        <v>0.4724689228702749</v>
      </c>
      <c r="L19" s="51">
        <f t="shared" si="0"/>
        <v>0.17667857651877522</v>
      </c>
      <c r="M19" s="52">
        <f t="shared" si="1"/>
        <v>0.09512077325333086</v>
      </c>
      <c r="N19" s="47"/>
    </row>
    <row r="20" spans="1:14" ht="10.5">
      <c r="A20" s="9" t="s">
        <v>55</v>
      </c>
      <c r="B20" s="1">
        <v>377645699</v>
      </c>
      <c r="C20" s="40">
        <v>29931635.31</v>
      </c>
      <c r="D20" s="3">
        <v>32388443</v>
      </c>
      <c r="E20" s="44">
        <f t="shared" si="2"/>
        <v>439965777.31</v>
      </c>
      <c r="F20" s="57">
        <v>407577334</v>
      </c>
      <c r="G20" s="60">
        <v>170000000</v>
      </c>
      <c r="H20" s="61">
        <v>237577334</v>
      </c>
      <c r="I20" s="58">
        <v>202388443</v>
      </c>
      <c r="J20" s="49">
        <f t="shared" si="3"/>
        <v>0.0037252658265843233</v>
      </c>
      <c r="K20" s="50">
        <f t="shared" si="4"/>
        <v>0.42334993251485814</v>
      </c>
      <c r="L20" s="51">
        <f t="shared" si="0"/>
        <v>0.08913500465586403</v>
      </c>
      <c r="M20" s="52">
        <f t="shared" si="1"/>
        <v>0.0303386047943175</v>
      </c>
      <c r="N20" s="47"/>
    </row>
    <row r="21" spans="1:14" ht="10.5">
      <c r="A21" s="9" t="s">
        <v>56</v>
      </c>
      <c r="B21" s="1">
        <v>411025029</v>
      </c>
      <c r="C21" s="40">
        <v>42201627.63</v>
      </c>
      <c r="D21" s="3">
        <v>31112642</v>
      </c>
      <c r="E21" s="44">
        <f t="shared" si="2"/>
        <v>484339298.63</v>
      </c>
      <c r="F21" s="57">
        <v>453226656.63</v>
      </c>
      <c r="G21" s="60">
        <v>170000000</v>
      </c>
      <c r="H21" s="61">
        <v>283226656.63</v>
      </c>
      <c r="I21" s="58">
        <v>201112642</v>
      </c>
      <c r="J21" s="49">
        <f t="shared" si="3"/>
        <v>0.08838795222185226</v>
      </c>
      <c r="K21" s="50">
        <f t="shared" si="4"/>
        <v>0.4099339108244669</v>
      </c>
      <c r="L21" s="51">
        <f t="shared" si="0"/>
        <v>-0.03939062461261259</v>
      </c>
      <c r="M21" s="52">
        <f t="shared" si="1"/>
        <v>0.10085675661253625</v>
      </c>
      <c r="N21" s="47"/>
    </row>
    <row r="22" spans="1:14" ht="10.5">
      <c r="A22" s="9" t="s">
        <v>57</v>
      </c>
      <c r="B22" s="1">
        <v>448056636</v>
      </c>
      <c r="C22" s="40">
        <v>41456794.79</v>
      </c>
      <c r="D22" s="3">
        <v>35398039</v>
      </c>
      <c r="E22" s="44">
        <f t="shared" si="2"/>
        <v>524911469.79</v>
      </c>
      <c r="F22" s="57">
        <v>489513430.79</v>
      </c>
      <c r="G22" s="60">
        <v>170000000</v>
      </c>
      <c r="H22" s="61">
        <v>319513430.79</v>
      </c>
      <c r="I22" s="58">
        <v>205398039</v>
      </c>
      <c r="J22" s="49">
        <f t="shared" si="3"/>
        <v>0.09009574694294346</v>
      </c>
      <c r="K22" s="50">
        <f t="shared" si="4"/>
        <v>-0.017649386571775776</v>
      </c>
      <c r="L22" s="51">
        <f t="shared" si="0"/>
        <v>0.13773812587179193</v>
      </c>
      <c r="M22" s="52">
        <f t="shared" si="1"/>
        <v>0.08376807596402416</v>
      </c>
      <c r="N22" s="47"/>
    </row>
    <row r="23" spans="1:14" ht="10.5">
      <c r="A23" s="9" t="s">
        <v>58</v>
      </c>
      <c r="B23" s="1">
        <v>496775934</v>
      </c>
      <c r="C23" s="40">
        <v>48492418.69</v>
      </c>
      <c r="D23" s="3">
        <v>31320520</v>
      </c>
      <c r="E23" s="44">
        <f t="shared" si="2"/>
        <v>576588872.69</v>
      </c>
      <c r="F23" s="57">
        <v>545268352.69</v>
      </c>
      <c r="G23" s="60">
        <v>170000000</v>
      </c>
      <c r="H23" s="61">
        <v>375268352.69000006</v>
      </c>
      <c r="I23" s="58">
        <v>201320520</v>
      </c>
      <c r="J23" s="49">
        <f t="shared" si="3"/>
        <v>0.10873468683543837</v>
      </c>
      <c r="K23" s="50">
        <f t="shared" si="4"/>
        <v>0.16970978908618128</v>
      </c>
      <c r="L23" s="51">
        <f t="shared" si="0"/>
        <v>-0.11519053357729789</v>
      </c>
      <c r="M23" s="52">
        <f t="shared" si="1"/>
        <v>0.0984497498610089</v>
      </c>
      <c r="N23" s="47"/>
    </row>
    <row r="24" spans="1:14" ht="10.5">
      <c r="A24" s="9" t="s">
        <v>60</v>
      </c>
      <c r="B24" s="1">
        <v>492373134</v>
      </c>
      <c r="C24" s="40">
        <v>52793621.04</v>
      </c>
      <c r="D24" s="3">
        <v>25710847</v>
      </c>
      <c r="E24" s="44">
        <f t="shared" si="2"/>
        <v>570877602.04</v>
      </c>
      <c r="F24" s="57">
        <v>545166755.04</v>
      </c>
      <c r="G24" s="60">
        <v>170000000</v>
      </c>
      <c r="H24" s="61">
        <v>375166755.03999996</v>
      </c>
      <c r="I24" s="58">
        <v>195710847</v>
      </c>
      <c r="J24" s="49">
        <f t="shared" si="3"/>
        <v>-0.008862748170083456</v>
      </c>
      <c r="K24" s="50">
        <f t="shared" si="4"/>
        <v>0.08869844949365221</v>
      </c>
      <c r="L24" s="51">
        <f t="shared" si="0"/>
        <v>-0.17910535968112917</v>
      </c>
      <c r="M24" s="52">
        <f t="shared" si="1"/>
        <v>-0.009905273793014611</v>
      </c>
      <c r="N24" s="47"/>
    </row>
    <row r="25" spans="1:14" ht="10.5">
      <c r="A25" s="31" t="s">
        <v>59</v>
      </c>
      <c r="B25" s="1">
        <v>511111396</v>
      </c>
      <c r="C25" s="40">
        <v>44209143.57</v>
      </c>
      <c r="D25" s="3">
        <v>26196182</v>
      </c>
      <c r="E25" s="44">
        <f t="shared" si="2"/>
        <v>581516721.57</v>
      </c>
      <c r="F25" s="57">
        <v>555320539.57</v>
      </c>
      <c r="G25" s="60">
        <v>171700000</v>
      </c>
      <c r="H25" s="61">
        <v>383620539.57000005</v>
      </c>
      <c r="I25" s="58">
        <v>197896182</v>
      </c>
      <c r="J25" s="49">
        <f t="shared" si="3"/>
        <v>0.038057035825191876</v>
      </c>
      <c r="K25" s="50">
        <f t="shared" si="4"/>
        <v>-0.16260444540251978</v>
      </c>
      <c r="L25" s="51">
        <f t="shared" si="0"/>
        <v>0.018876663223113575</v>
      </c>
      <c r="M25" s="52">
        <f t="shared" si="1"/>
        <v>0.018636428355188184</v>
      </c>
      <c r="N25" s="47"/>
    </row>
    <row r="26" spans="1:14" ht="10.5">
      <c r="A26" s="32" t="s">
        <v>61</v>
      </c>
      <c r="B26" s="4">
        <v>517449803</v>
      </c>
      <c r="C26" s="41">
        <v>35308776.31</v>
      </c>
      <c r="D26" s="5">
        <v>29768723</v>
      </c>
      <c r="E26" s="19">
        <f>B26+C26+D26</f>
        <v>582527302.31</v>
      </c>
      <c r="F26" s="24">
        <v>552758579.31</v>
      </c>
      <c r="G26" s="62">
        <v>377400000</v>
      </c>
      <c r="H26" s="63">
        <v>175358579.30999994</v>
      </c>
      <c r="I26" s="59">
        <v>407168723</v>
      </c>
      <c r="J26" s="53">
        <f t="shared" si="3"/>
        <v>0.012401224174622003</v>
      </c>
      <c r="K26" s="54">
        <f t="shared" si="4"/>
        <v>-0.20132412757345794</v>
      </c>
      <c r="L26" s="55">
        <f t="shared" si="0"/>
        <v>0.13637640019450162</v>
      </c>
      <c r="M26" s="56">
        <f t="shared" si="1"/>
        <v>0.001737836080227388</v>
      </c>
      <c r="N26" s="47"/>
    </row>
    <row r="27" ht="10.5">
      <c r="A27" s="8" t="s">
        <v>25</v>
      </c>
    </row>
    <row r="28" ht="10.5">
      <c r="G28" s="22"/>
    </row>
    <row r="29" spans="1:7" ht="10.5">
      <c r="A29" s="8" t="s">
        <v>51</v>
      </c>
      <c r="G29" s="22"/>
    </row>
    <row r="30" ht="10.5">
      <c r="A30" s="8" t="s">
        <v>26</v>
      </c>
    </row>
    <row r="31" ht="10.5">
      <c r="A31" s="8" t="s">
        <v>52</v>
      </c>
    </row>
    <row r="32" spans="1:7" ht="10.5">
      <c r="A32" s="8" t="s">
        <v>27</v>
      </c>
      <c r="G32" s="22"/>
    </row>
    <row r="33" ht="10.5">
      <c r="G33" s="22"/>
    </row>
    <row r="34" spans="1:7" ht="10.5">
      <c r="A34" s="8" t="s">
        <v>78</v>
      </c>
      <c r="G34" s="22"/>
    </row>
    <row r="35" spans="1:7" ht="10.5">
      <c r="A35" s="8" t="s">
        <v>77</v>
      </c>
      <c r="G35" s="22"/>
    </row>
    <row r="36" spans="1:7" ht="10.5">
      <c r="A36" s="8" t="s">
        <v>79</v>
      </c>
      <c r="G36" s="22"/>
    </row>
    <row r="37" spans="1:7" ht="10.5">
      <c r="A37" s="8" t="s">
        <v>80</v>
      </c>
      <c r="G37" s="22"/>
    </row>
    <row r="38" spans="1:7" ht="10.5">
      <c r="A38" s="8" t="s">
        <v>81</v>
      </c>
      <c r="G38" s="22"/>
    </row>
    <row r="40" ht="10.5">
      <c r="A40" s="8" t="s">
        <v>47</v>
      </c>
    </row>
    <row r="41" ht="10.5">
      <c r="A41" s="8" t="s">
        <v>44</v>
      </c>
    </row>
    <row r="42" ht="10.5">
      <c r="A42" s="8" t="s">
        <v>45</v>
      </c>
    </row>
    <row r="43" spans="1:18" ht="10.5">
      <c r="A43" s="8" t="s">
        <v>46</v>
      </c>
      <c r="P43" s="3"/>
      <c r="Q43" s="3"/>
      <c r="R43" s="3"/>
    </row>
    <row r="44" spans="1:18" ht="10.5">
      <c r="A44" s="8" t="s">
        <v>49</v>
      </c>
      <c r="P44" s="3"/>
      <c r="Q44" s="3"/>
      <c r="R44" s="3"/>
    </row>
    <row r="45" spans="16:18" ht="10.5">
      <c r="P45" s="3"/>
      <c r="Q45" s="3"/>
      <c r="R45" s="3"/>
    </row>
    <row r="46" spans="1:18" ht="10.5">
      <c r="A46" s="8" t="s">
        <v>31</v>
      </c>
      <c r="P46" s="3"/>
      <c r="Q46" s="3"/>
      <c r="R46" s="3"/>
    </row>
    <row r="47" spans="1:18" ht="10.5">
      <c r="A47" s="8" t="s">
        <v>28</v>
      </c>
      <c r="P47" s="3"/>
      <c r="Q47" s="3"/>
      <c r="R47" s="3"/>
    </row>
    <row r="48" spans="1:18" ht="10.5">
      <c r="A48" s="8" t="s">
        <v>29</v>
      </c>
      <c r="P48" s="3"/>
      <c r="Q48" s="3"/>
      <c r="R48" s="3"/>
    </row>
    <row r="49" spans="1:18" ht="10.5">
      <c r="A49" s="8" t="s">
        <v>30</v>
      </c>
      <c r="P49" s="3"/>
      <c r="Q49" s="3"/>
      <c r="R49" s="3"/>
    </row>
  </sheetData>
  <sheetProtection/>
  <printOptions horizontalCentered="1"/>
  <pageMargins left="0" right="0" top="0.5" bottom="0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7:H22"/>
  <sheetViews>
    <sheetView tabSelected="1" zoomScalePageLayoutView="0" workbookViewId="0" topLeftCell="A1">
      <selection activeCell="U51" sqref="U51"/>
    </sheetView>
  </sheetViews>
  <sheetFormatPr defaultColWidth="9.33203125" defaultRowHeight="11.25"/>
  <cols>
    <col min="1" max="4" width="9.33203125" style="68" customWidth="1"/>
    <col min="5" max="5" width="11.16015625" style="68" bestFit="1" customWidth="1"/>
    <col min="6" max="7" width="10.16015625" style="68" bestFit="1" customWidth="1"/>
    <col min="8" max="19" width="9.33203125" style="68" customWidth="1"/>
    <col min="20" max="20" width="1.83203125" style="68" customWidth="1"/>
    <col min="21" max="16384" width="9.33203125" style="68" customWidth="1"/>
  </cols>
  <sheetData>
    <row r="1" ht="6" customHeight="1"/>
    <row r="7" spans="4:8" ht="11.25">
      <c r="D7" s="69"/>
      <c r="E7" s="70" t="s">
        <v>38</v>
      </c>
      <c r="F7" s="70" t="s">
        <v>39</v>
      </c>
      <c r="G7" s="70" t="s">
        <v>40</v>
      </c>
      <c r="H7" s="69"/>
    </row>
    <row r="8" spans="4:8" ht="11.25">
      <c r="D8" s="71">
        <v>1996</v>
      </c>
      <c r="E8" s="72">
        <v>376244089.75</v>
      </c>
      <c r="F8" s="72">
        <v>21029006.73</v>
      </c>
      <c r="G8" s="74">
        <v>29737767</v>
      </c>
      <c r="H8" s="69"/>
    </row>
    <row r="9" spans="4:8" ht="11.25">
      <c r="D9" s="71">
        <v>1997</v>
      </c>
      <c r="E9" s="72">
        <v>377645699</v>
      </c>
      <c r="F9" s="72">
        <v>29931635.31</v>
      </c>
      <c r="G9" s="74">
        <v>32388443</v>
      </c>
      <c r="H9" s="69"/>
    </row>
    <row r="10" spans="4:8" ht="11.25">
      <c r="D10" s="71">
        <v>1998</v>
      </c>
      <c r="E10" s="72">
        <v>411025029</v>
      </c>
      <c r="F10" s="72">
        <v>42201627.63</v>
      </c>
      <c r="G10" s="73">
        <v>31112642</v>
      </c>
      <c r="H10" s="69"/>
    </row>
    <row r="11" spans="4:8" ht="11.25">
      <c r="D11" s="71">
        <v>1999</v>
      </c>
      <c r="E11" s="72">
        <v>448056636</v>
      </c>
      <c r="F11" s="72">
        <v>41456794.79</v>
      </c>
      <c r="G11" s="74">
        <v>35398039</v>
      </c>
      <c r="H11" s="69"/>
    </row>
    <row r="12" spans="4:8" ht="11.25">
      <c r="D12" s="71">
        <v>2000</v>
      </c>
      <c r="E12" s="72">
        <v>496775934</v>
      </c>
      <c r="F12" s="72">
        <v>48492418.69</v>
      </c>
      <c r="G12" s="74">
        <v>31320520</v>
      </c>
      <c r="H12" s="69"/>
    </row>
    <row r="13" spans="4:8" ht="11.25">
      <c r="D13" s="71">
        <v>2001</v>
      </c>
      <c r="E13" s="72">
        <v>492373134</v>
      </c>
      <c r="F13" s="72">
        <v>52793621.04</v>
      </c>
      <c r="G13" s="74">
        <v>25710847</v>
      </c>
      <c r="H13" s="69"/>
    </row>
    <row r="14" spans="4:8" ht="11.25">
      <c r="D14" s="71">
        <v>2002</v>
      </c>
      <c r="E14" s="72">
        <v>511111396</v>
      </c>
      <c r="F14" s="72">
        <v>44209143.57</v>
      </c>
      <c r="G14" s="74">
        <v>26196182</v>
      </c>
      <c r="H14" s="69"/>
    </row>
    <row r="15" spans="4:8" ht="11.25">
      <c r="D15" s="71">
        <v>2003</v>
      </c>
      <c r="E15" s="72">
        <v>517449803</v>
      </c>
      <c r="F15" s="72">
        <v>35308776.31</v>
      </c>
      <c r="G15" s="74">
        <v>29768723</v>
      </c>
      <c r="H15" s="69"/>
    </row>
    <row r="16" spans="4:8" ht="11.25">
      <c r="D16" s="71">
        <v>2004</v>
      </c>
      <c r="E16" s="72">
        <v>547705783</v>
      </c>
      <c r="F16" s="72">
        <v>30640458</v>
      </c>
      <c r="G16" s="74">
        <v>40780642</v>
      </c>
      <c r="H16" s="69"/>
    </row>
    <row r="17" spans="4:8" ht="11.25">
      <c r="D17" s="71">
        <v>2005</v>
      </c>
      <c r="E17" s="72">
        <v>551432079</v>
      </c>
      <c r="F17" s="72">
        <v>28682062</v>
      </c>
      <c r="G17" s="74">
        <v>43909573</v>
      </c>
      <c r="H17" s="69"/>
    </row>
    <row r="18" spans="4:8" ht="11.25">
      <c r="D18" s="71">
        <v>2006</v>
      </c>
      <c r="E18" s="72">
        <v>548395733.9</v>
      </c>
      <c r="F18" s="72">
        <v>28840970.15</v>
      </c>
      <c r="G18" s="74">
        <v>49821633.42</v>
      </c>
      <c r="H18" s="69"/>
    </row>
    <row r="19" spans="4:8" ht="11.25">
      <c r="D19" s="71">
        <v>2007</v>
      </c>
      <c r="E19" s="72">
        <v>570672943.35</v>
      </c>
      <c r="F19" s="72">
        <v>34374413.14</v>
      </c>
      <c r="G19" s="74">
        <v>49250929.1</v>
      </c>
      <c r="H19" s="69"/>
    </row>
    <row r="20" spans="4:8" ht="11.25">
      <c r="D20" s="71">
        <v>2008</v>
      </c>
      <c r="E20" s="72">
        <v>534878641.71</v>
      </c>
      <c r="F20" s="72">
        <v>30750234.09</v>
      </c>
      <c r="G20" s="72">
        <v>53016394.35</v>
      </c>
      <c r="H20" s="69"/>
    </row>
    <row r="21" spans="4:8" ht="11.25">
      <c r="D21" s="71">
        <v>2009</v>
      </c>
      <c r="E21" s="72">
        <v>413752307.89</v>
      </c>
      <c r="F21" s="72">
        <v>27597594.16</v>
      </c>
      <c r="G21" s="72">
        <v>47714293.04</v>
      </c>
      <c r="H21" s="69"/>
    </row>
    <row r="22" spans="4:7" ht="11.25">
      <c r="D22" s="71">
        <v>2010</v>
      </c>
      <c r="E22" s="72">
        <f>'[1]Highway Use Tax Collections'!$B$27</f>
        <v>416317237.23</v>
      </c>
      <c r="F22" s="72">
        <f>'[1]Highway Use Tax Collections'!$C$27</f>
        <v>24166027.48</v>
      </c>
      <c r="G22" s="72">
        <f>'[1]Highway Use Tax Collections'!$D$27</f>
        <v>43836891.6</v>
      </c>
    </row>
  </sheetData>
  <sheetProtection/>
  <printOptions horizontalCentered="1"/>
  <pageMargins left="0" right="0" top="0.5" bottom="0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DOR</cp:lastModifiedBy>
  <cp:lastPrinted>2010-09-24T14:26:11Z</cp:lastPrinted>
  <dcterms:created xsi:type="dcterms:W3CDTF">2004-03-05T20:14:19Z</dcterms:created>
  <dcterms:modified xsi:type="dcterms:W3CDTF">2010-09-24T14:27:24Z</dcterms:modified>
  <cp:category/>
  <cp:version/>
  <cp:contentType/>
  <cp:contentStatus/>
</cp:coreProperties>
</file>