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7560" windowHeight="4965" tabRatio="942" activeTab="0"/>
  </bookViews>
  <sheets>
    <sheet name="Primary Forest Products Qtly Ta" sheetId="1" r:id="rId1"/>
  </sheets>
  <definedNames>
    <definedName name="_xlnm.Print_Area" localSheetId="0">'Primary Forest Products Qtly Ta'!$A$1:$J$53</definedName>
  </definedNames>
  <calcPr fullCalcOnLoad="1"/>
</workbook>
</file>

<file path=xl/sharedStrings.xml><?xml version="1.0" encoding="utf-8"?>
<sst xmlns="http://schemas.openxmlformats.org/spreadsheetml/2006/main" count="62" uniqueCount="35">
  <si>
    <t>[$]</t>
  </si>
  <si>
    <t>Quarter ended</t>
  </si>
  <si>
    <t>board feet</t>
  </si>
  <si>
    <t>cords</t>
  </si>
  <si>
    <t xml:space="preserve">Total </t>
  </si>
  <si>
    <t>tax</t>
  </si>
  <si>
    <t>due</t>
  </si>
  <si>
    <t>[$ .50 per</t>
  </si>
  <si>
    <t>1,000 board ft.]</t>
  </si>
  <si>
    <t xml:space="preserve">Number </t>
  </si>
  <si>
    <t xml:space="preserve"> of</t>
  </si>
  <si>
    <t>[$ .40 per</t>
  </si>
  <si>
    <t>[$.20 per cord]</t>
  </si>
  <si>
    <t>[$.12 per cord]</t>
  </si>
  <si>
    <t>Computed</t>
  </si>
  <si>
    <t>computed</t>
  </si>
  <si>
    <t xml:space="preserve">      Hardwood pulpwood</t>
  </si>
  <si>
    <t xml:space="preserve">       Softwood pulpwood</t>
  </si>
  <si>
    <t xml:space="preserve">      Hardwood sawtimber</t>
  </si>
  <si>
    <t xml:space="preserve">       Softwood sawtimber</t>
  </si>
  <si>
    <t xml:space="preserve">              Total…………………</t>
  </si>
  <si>
    <t>Collections include penalties, interest, assessments, and other miscellaneous payments not included in the computed tax due amounts above.</t>
  </si>
  <si>
    <t>Tax was first collected for the quarter ended September 30, 1978.</t>
  </si>
  <si>
    <t xml:space="preserve">due  </t>
  </si>
  <si>
    <t>operations.  Collections are restricted funds paid directly to the Forest Development Fund.</t>
  </si>
  <si>
    <t>An assessment is levied on primary forest products harvested from lands within North Carolina to provide a source of funds to finance certain forestry</t>
  </si>
  <si>
    <t>Detail may not add to totals due to rounding.</t>
  </si>
  <si>
    <t xml:space="preserve">             [G.S. 113A ARTICLE 12.]</t>
  </si>
  <si>
    <t>Tax due does not equal collections for fiscal year because tax is paid during the month following the close of the calendar quarter.</t>
  </si>
  <si>
    <t>Fiscal year 2004-05</t>
  </si>
  <si>
    <t xml:space="preserve">         TABLE  19.  PRIMARY FOREST PRODUCTS TAX:  AMOUNT OF QUARTERLY TAX DUE ACCORDING TO TYPE OF FOREST PRODUCT </t>
  </si>
  <si>
    <t>Fiscal year 2005-06</t>
  </si>
  <si>
    <t>Fiscal year 2006-07</t>
  </si>
  <si>
    <t>Fiscal year 2007-08</t>
  </si>
  <si>
    <t>Fiscal year 2008-09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</si>
</sst>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0"/>
    <numFmt numFmtId="170" formatCode="mmmm\ d\,\ yyyy"/>
    <numFmt numFmtId="171" formatCode="0.00_);[Red]\(0.00\)"/>
    <numFmt numFmtId="172" formatCode="0.00_);\(0.00\)"/>
    <numFmt numFmtId="173" formatCode="0.0%"/>
  </numFmts>
  <fonts count="38">
    <font>
      <sz val="8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 horizontal="left"/>
    </xf>
    <xf numFmtId="3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170" fontId="1" fillId="33" borderId="0" xfId="0" applyNumberFormat="1" applyFont="1" applyFill="1" applyAlignment="1">
      <alignment horizontal="left"/>
    </xf>
    <xf numFmtId="3" fontId="1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left"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J45" sqref="J45"/>
    </sheetView>
  </sheetViews>
  <sheetFormatPr defaultColWidth="9.33203125" defaultRowHeight="11.25"/>
  <cols>
    <col min="1" max="1" width="25.16015625" style="1" customWidth="1"/>
    <col min="2" max="2" width="12.5" style="1" customWidth="1"/>
    <col min="3" max="3" width="14" style="1" customWidth="1"/>
    <col min="4" max="4" width="11.33203125" style="1" customWidth="1"/>
    <col min="5" max="5" width="14" style="1" customWidth="1"/>
    <col min="6" max="6" width="10.16015625" style="1" customWidth="1"/>
    <col min="7" max="7" width="13.33203125" style="1" customWidth="1"/>
    <col min="8" max="8" width="10" style="1" customWidth="1"/>
    <col min="9" max="9" width="13.33203125" style="1" customWidth="1"/>
    <col min="10" max="10" width="11.83203125" style="1" customWidth="1"/>
    <col min="11" max="16384" width="9.33203125" style="1" customWidth="1"/>
  </cols>
  <sheetData>
    <row r="1" spans="1:11" ht="10.5">
      <c r="A1" s="1" t="s">
        <v>30</v>
      </c>
      <c r="K1" s="2"/>
    </row>
    <row r="2" spans="4:11" ht="10.5">
      <c r="D2" s="3" t="s">
        <v>27</v>
      </c>
      <c r="K2" s="2"/>
    </row>
    <row r="3" ht="10.5">
      <c r="K3" s="2"/>
    </row>
    <row r="4" spans="1:11" ht="10.5">
      <c r="A4" s="8"/>
      <c r="B4" s="9" t="s">
        <v>19</v>
      </c>
      <c r="C4" s="9"/>
      <c r="D4" s="9" t="s">
        <v>18</v>
      </c>
      <c r="E4" s="9"/>
      <c r="F4" s="9" t="s">
        <v>17</v>
      </c>
      <c r="G4" s="9"/>
      <c r="H4" s="9" t="s">
        <v>16</v>
      </c>
      <c r="I4" s="9"/>
      <c r="J4" s="9"/>
      <c r="K4" s="2"/>
    </row>
    <row r="5" spans="1:11" ht="10.5">
      <c r="A5" s="2"/>
      <c r="B5" s="9"/>
      <c r="C5" s="13" t="s">
        <v>14</v>
      </c>
      <c r="D5" s="9"/>
      <c r="E5" s="13" t="s">
        <v>14</v>
      </c>
      <c r="F5" s="9"/>
      <c r="G5" s="9"/>
      <c r="H5" s="9"/>
      <c r="I5" s="9"/>
      <c r="J5" s="10"/>
      <c r="K5" s="2"/>
    </row>
    <row r="6" spans="1:11" ht="10.5">
      <c r="A6" s="2"/>
      <c r="B6" s="10"/>
      <c r="C6" s="11" t="s">
        <v>5</v>
      </c>
      <c r="D6" s="10"/>
      <c r="E6" s="11" t="s">
        <v>5</v>
      </c>
      <c r="F6" s="11"/>
      <c r="G6" s="11" t="s">
        <v>14</v>
      </c>
      <c r="H6" s="11"/>
      <c r="I6" s="11" t="s">
        <v>14</v>
      </c>
      <c r="J6" s="11" t="s">
        <v>4</v>
      </c>
      <c r="K6" s="2"/>
    </row>
    <row r="7" spans="1:11" ht="10.5">
      <c r="A7" s="2"/>
      <c r="B7" s="10"/>
      <c r="C7" s="11" t="s">
        <v>23</v>
      </c>
      <c r="D7" s="11"/>
      <c r="E7" s="11" t="s">
        <v>23</v>
      </c>
      <c r="F7" s="11"/>
      <c r="G7" s="11" t="s">
        <v>5</v>
      </c>
      <c r="H7" s="11"/>
      <c r="I7" s="11" t="s">
        <v>5</v>
      </c>
      <c r="J7" s="11" t="s">
        <v>15</v>
      </c>
      <c r="K7" s="2"/>
    </row>
    <row r="8" spans="1:11" ht="10.5">
      <c r="A8" s="5"/>
      <c r="B8" s="11" t="s">
        <v>9</v>
      </c>
      <c r="C8" s="11" t="s">
        <v>7</v>
      </c>
      <c r="D8" s="11" t="s">
        <v>9</v>
      </c>
      <c r="E8" s="11" t="s">
        <v>11</v>
      </c>
      <c r="F8" s="11" t="s">
        <v>9</v>
      </c>
      <c r="G8" s="11" t="s">
        <v>23</v>
      </c>
      <c r="H8" s="11" t="s">
        <v>9</v>
      </c>
      <c r="I8" s="11" t="s">
        <v>23</v>
      </c>
      <c r="J8" s="11" t="s">
        <v>5</v>
      </c>
      <c r="K8" s="2"/>
    </row>
    <row r="9" spans="1:11" ht="10.5">
      <c r="A9" s="5" t="s">
        <v>1</v>
      </c>
      <c r="B9" s="11" t="s">
        <v>10</v>
      </c>
      <c r="C9" s="11" t="s">
        <v>8</v>
      </c>
      <c r="D9" s="11" t="s">
        <v>10</v>
      </c>
      <c r="E9" s="11" t="s">
        <v>8</v>
      </c>
      <c r="F9" s="11" t="s">
        <v>10</v>
      </c>
      <c r="G9" s="11" t="s">
        <v>12</v>
      </c>
      <c r="H9" s="11" t="s">
        <v>10</v>
      </c>
      <c r="I9" s="11" t="s">
        <v>13</v>
      </c>
      <c r="J9" s="11" t="s">
        <v>6</v>
      </c>
      <c r="K9" s="2"/>
    </row>
    <row r="10" spans="1:11" ht="10.5">
      <c r="A10" s="7"/>
      <c r="B10" s="12" t="s">
        <v>2</v>
      </c>
      <c r="C10" s="12" t="s">
        <v>0</v>
      </c>
      <c r="D10" s="12" t="s">
        <v>2</v>
      </c>
      <c r="E10" s="12" t="s">
        <v>0</v>
      </c>
      <c r="F10" s="12" t="s">
        <v>3</v>
      </c>
      <c r="G10" s="12" t="s">
        <v>0</v>
      </c>
      <c r="H10" s="12" t="s">
        <v>3</v>
      </c>
      <c r="I10" s="12" t="s">
        <v>0</v>
      </c>
      <c r="J10" s="12" t="s">
        <v>0</v>
      </c>
      <c r="K10" s="2"/>
    </row>
    <row r="11" spans="1:11" ht="10.5">
      <c r="A11" s="4" t="s">
        <v>29</v>
      </c>
      <c r="B11" s="10"/>
      <c r="C11" s="10"/>
      <c r="D11" s="10"/>
      <c r="E11" s="10"/>
      <c r="F11" s="10"/>
      <c r="G11" s="10"/>
      <c r="H11" s="10"/>
      <c r="I11" s="10"/>
      <c r="J11" s="10"/>
      <c r="K11" s="2"/>
    </row>
    <row r="12" spans="1:11" ht="10.5">
      <c r="A12" s="6">
        <v>38260</v>
      </c>
      <c r="B12" s="10">
        <v>449307616</v>
      </c>
      <c r="C12" s="10">
        <v>224653.808</v>
      </c>
      <c r="D12" s="10">
        <v>151585714</v>
      </c>
      <c r="E12" s="10">
        <v>60634.2856</v>
      </c>
      <c r="F12" s="10">
        <v>581833</v>
      </c>
      <c r="G12" s="10">
        <v>116366.6</v>
      </c>
      <c r="H12" s="10">
        <v>429933</v>
      </c>
      <c r="I12" s="10">
        <v>51591.96</v>
      </c>
      <c r="J12" s="10">
        <v>453246.6536</v>
      </c>
      <c r="K12" s="2"/>
    </row>
    <row r="13" spans="1:11" ht="10.5">
      <c r="A13" s="6">
        <v>38352</v>
      </c>
      <c r="B13" s="10">
        <v>442588100</v>
      </c>
      <c r="C13" s="10">
        <v>221294.05</v>
      </c>
      <c r="D13" s="10">
        <v>137688116</v>
      </c>
      <c r="E13" s="10">
        <v>55075.2464</v>
      </c>
      <c r="F13" s="10">
        <v>732487</v>
      </c>
      <c r="G13" s="10">
        <v>146497.4</v>
      </c>
      <c r="H13" s="10">
        <v>440621</v>
      </c>
      <c r="I13" s="10">
        <v>52874.52</v>
      </c>
      <c r="J13" s="10">
        <v>475741.21640000003</v>
      </c>
      <c r="K13" s="2"/>
    </row>
    <row r="14" spans="1:11" ht="10.5">
      <c r="A14" s="6">
        <v>38442</v>
      </c>
      <c r="B14" s="10">
        <v>454926673</v>
      </c>
      <c r="C14" s="10">
        <v>227463.3365</v>
      </c>
      <c r="D14" s="10">
        <v>164007571</v>
      </c>
      <c r="E14" s="10">
        <v>65603.0284</v>
      </c>
      <c r="F14" s="10">
        <v>685843</v>
      </c>
      <c r="G14" s="10">
        <v>137168.6</v>
      </c>
      <c r="H14" s="10">
        <v>462369</v>
      </c>
      <c r="I14" s="10">
        <v>55484.28</v>
      </c>
      <c r="J14" s="10">
        <v>485719.24490000005</v>
      </c>
      <c r="K14" s="2"/>
    </row>
    <row r="15" spans="1:11" ht="10.5">
      <c r="A15" s="6">
        <v>38533</v>
      </c>
      <c r="B15" s="10">
        <v>457306034</v>
      </c>
      <c r="C15" s="10">
        <v>228653.017</v>
      </c>
      <c r="D15" s="10">
        <v>146857118</v>
      </c>
      <c r="E15" s="10">
        <v>58742.8472</v>
      </c>
      <c r="F15" s="10">
        <v>689262</v>
      </c>
      <c r="G15" s="10">
        <v>137852.4</v>
      </c>
      <c r="H15" s="10">
        <v>454666</v>
      </c>
      <c r="I15" s="10">
        <v>54559.92</v>
      </c>
      <c r="J15" s="10">
        <v>479808.18419999996</v>
      </c>
      <c r="K15" s="2"/>
    </row>
    <row r="16" spans="1:11" ht="10.5">
      <c r="A16" s="16" t="s">
        <v>20</v>
      </c>
      <c r="B16" s="15">
        <v>1804128423</v>
      </c>
      <c r="C16" s="15">
        <v>902064.2115</v>
      </c>
      <c r="D16" s="15">
        <v>600138519</v>
      </c>
      <c r="E16" s="15">
        <v>240055.4076</v>
      </c>
      <c r="F16" s="15">
        <v>2689425</v>
      </c>
      <c r="G16" s="15">
        <v>537885</v>
      </c>
      <c r="H16" s="15">
        <v>1787589</v>
      </c>
      <c r="I16" s="15">
        <v>214510.68</v>
      </c>
      <c r="J16" s="15">
        <v>1894515.2991000002</v>
      </c>
      <c r="K16" s="2"/>
    </row>
    <row r="17" spans="1:11" ht="10.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2"/>
    </row>
    <row r="18" spans="1:11" ht="10.5">
      <c r="A18" s="4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2"/>
    </row>
    <row r="19" spans="1:11" ht="10.5">
      <c r="A19" s="6">
        <v>38625</v>
      </c>
      <c r="B19" s="10">
        <v>451654492</v>
      </c>
      <c r="C19" s="10">
        <f>(B19/1000)*0.5</f>
        <v>225827.246</v>
      </c>
      <c r="D19" s="10">
        <v>141596232</v>
      </c>
      <c r="E19" s="10">
        <f>(D19/1000)*0.4</f>
        <v>56638.4928</v>
      </c>
      <c r="F19" s="10">
        <v>685697</v>
      </c>
      <c r="G19" s="10">
        <f>F19*0.2</f>
        <v>137139.4</v>
      </c>
      <c r="H19" s="10">
        <v>469955</v>
      </c>
      <c r="I19" s="10">
        <f>H19*0.12</f>
        <v>56394.6</v>
      </c>
      <c r="J19" s="10">
        <f>C19+E19+G19+I19</f>
        <v>475999.73879999993</v>
      </c>
      <c r="K19" s="2"/>
    </row>
    <row r="20" spans="1:11" ht="10.5">
      <c r="A20" s="6">
        <v>38717</v>
      </c>
      <c r="B20" s="10">
        <v>454530145</v>
      </c>
      <c r="C20" s="10">
        <f>(B20/1000)*0.5</f>
        <v>227265.0725</v>
      </c>
      <c r="D20" s="10">
        <v>131388690</v>
      </c>
      <c r="E20" s="10">
        <f>(D20/1000)*0.4</f>
        <v>52555.476</v>
      </c>
      <c r="F20" s="10">
        <v>702304</v>
      </c>
      <c r="G20" s="10">
        <f>F20*0.2</f>
        <v>140460.80000000002</v>
      </c>
      <c r="H20" s="10">
        <v>476893</v>
      </c>
      <c r="I20" s="10">
        <f>H20*0.12</f>
        <v>57227.159999999996</v>
      </c>
      <c r="J20" s="10">
        <f>C20+E20+G20+I20</f>
        <v>477508.50850000005</v>
      </c>
      <c r="K20" s="2"/>
    </row>
    <row r="21" spans="1:11" ht="10.5">
      <c r="A21" s="6">
        <v>38807</v>
      </c>
      <c r="B21" s="10">
        <v>441661137</v>
      </c>
      <c r="C21" s="10">
        <f>(B21/1000)*0.5</f>
        <v>220830.5685</v>
      </c>
      <c r="D21" s="10">
        <v>166981015</v>
      </c>
      <c r="E21" s="10">
        <f>(D21/1000)*0.4</f>
        <v>66792.406</v>
      </c>
      <c r="F21" s="10">
        <v>740855</v>
      </c>
      <c r="G21" s="10">
        <f>F21*0.2</f>
        <v>148171</v>
      </c>
      <c r="H21" s="10">
        <v>598494</v>
      </c>
      <c r="I21" s="10">
        <f>H21*0.12</f>
        <v>71819.28</v>
      </c>
      <c r="J21" s="10">
        <f>C21+E21+G21+I21</f>
        <v>507613.25450000004</v>
      </c>
      <c r="K21" s="2"/>
    </row>
    <row r="22" spans="1:11" ht="10.5">
      <c r="A22" s="6">
        <v>38898</v>
      </c>
      <c r="B22" s="10">
        <v>365154012</v>
      </c>
      <c r="C22" s="10">
        <f>(B22/1000)*0.5</f>
        <v>182577.006</v>
      </c>
      <c r="D22" s="10">
        <v>158228859</v>
      </c>
      <c r="E22" s="10">
        <f>(D22/1000)*0.4</f>
        <v>63291.543600000005</v>
      </c>
      <c r="F22" s="10">
        <v>515989</v>
      </c>
      <c r="G22" s="10">
        <f>F22*0.2</f>
        <v>103197.8</v>
      </c>
      <c r="H22" s="10">
        <v>620955</v>
      </c>
      <c r="I22" s="10">
        <f>H22*0.12</f>
        <v>74514.59999999999</v>
      </c>
      <c r="J22" s="10">
        <f>C22+E22+G22+I22</f>
        <v>423580.9496</v>
      </c>
      <c r="K22" s="2"/>
    </row>
    <row r="23" spans="1:11" ht="10.5">
      <c r="A23" s="16" t="s">
        <v>20</v>
      </c>
      <c r="B23" s="15">
        <f aca="true" t="shared" si="0" ref="B23:J23">SUM(B19:B22)</f>
        <v>1712999786</v>
      </c>
      <c r="C23" s="15">
        <f t="shared" si="0"/>
        <v>856499.8930000002</v>
      </c>
      <c r="D23" s="15">
        <f t="shared" si="0"/>
        <v>598194796</v>
      </c>
      <c r="E23" s="15">
        <f t="shared" si="0"/>
        <v>239277.9184</v>
      </c>
      <c r="F23" s="15">
        <f t="shared" si="0"/>
        <v>2644845</v>
      </c>
      <c r="G23" s="15">
        <f t="shared" si="0"/>
        <v>528969</v>
      </c>
      <c r="H23" s="15">
        <f t="shared" si="0"/>
        <v>2166297</v>
      </c>
      <c r="I23" s="15">
        <f t="shared" si="0"/>
        <v>259955.63999999996</v>
      </c>
      <c r="J23" s="15">
        <f t="shared" si="0"/>
        <v>1884702.4514</v>
      </c>
      <c r="K23" s="2"/>
    </row>
    <row r="24" spans="1:11" ht="10.5">
      <c r="A24" s="14"/>
      <c r="B24" s="10"/>
      <c r="C24" s="2"/>
      <c r="D24" s="10"/>
      <c r="E24" s="2"/>
      <c r="F24" s="10"/>
      <c r="G24" s="2"/>
      <c r="H24" s="10"/>
      <c r="I24" s="2"/>
      <c r="J24" s="10"/>
      <c r="K24" s="2"/>
    </row>
    <row r="25" spans="1:11" ht="10.5">
      <c r="A25" s="4" t="s">
        <v>32</v>
      </c>
      <c r="B25" s="10"/>
      <c r="C25" s="10"/>
      <c r="D25" s="10"/>
      <c r="E25" s="10"/>
      <c r="F25" s="10"/>
      <c r="G25" s="10"/>
      <c r="H25" s="10"/>
      <c r="I25" s="10"/>
      <c r="J25" s="10"/>
      <c r="K25" s="2"/>
    </row>
    <row r="26" spans="1:11" ht="10.5">
      <c r="A26" s="6">
        <v>38990</v>
      </c>
      <c r="B26" s="10">
        <v>422395094</v>
      </c>
      <c r="C26" s="10">
        <f>(B26/1000)*0.5</f>
        <v>211197.547</v>
      </c>
      <c r="D26" s="10">
        <v>134134528</v>
      </c>
      <c r="E26" s="10">
        <f>(D26/1000)*0.4</f>
        <v>53653.8112</v>
      </c>
      <c r="F26" s="10">
        <v>660154.495</v>
      </c>
      <c r="G26" s="10">
        <f>F26*0.2</f>
        <v>132030.899</v>
      </c>
      <c r="H26" s="10">
        <v>319579.872</v>
      </c>
      <c r="I26" s="10">
        <f>H26*0.12</f>
        <v>38349.584639999994</v>
      </c>
      <c r="J26" s="10">
        <f>C26+E26+G26+I26</f>
        <v>435231.84184</v>
      </c>
      <c r="K26" s="2"/>
    </row>
    <row r="27" spans="1:11" ht="10.5">
      <c r="A27" s="6">
        <v>39082</v>
      </c>
      <c r="B27" s="10">
        <v>401284309</v>
      </c>
      <c r="C27" s="10">
        <f>(B27/1000)*0.5</f>
        <v>200642.1545</v>
      </c>
      <c r="D27" s="10">
        <v>160304402</v>
      </c>
      <c r="E27" s="10">
        <f>(D27/1000)*0.4</f>
        <v>64121.760800000004</v>
      </c>
      <c r="F27" s="10">
        <v>639778.123</v>
      </c>
      <c r="G27" s="10">
        <f>F27*0.2</f>
        <v>127955.62460000001</v>
      </c>
      <c r="H27" s="10">
        <v>433089.729</v>
      </c>
      <c r="I27" s="10">
        <f>H27*0.12</f>
        <v>51970.767479999995</v>
      </c>
      <c r="J27" s="10">
        <f>C27+E27+G27+I27</f>
        <v>444690.30737999995</v>
      </c>
      <c r="K27" s="2"/>
    </row>
    <row r="28" spans="1:11" ht="10.5">
      <c r="A28" s="6">
        <v>39172</v>
      </c>
      <c r="B28" s="10">
        <v>522922582</v>
      </c>
      <c r="C28" s="10">
        <f>(B28/1000)*0.5</f>
        <v>261461.291</v>
      </c>
      <c r="D28" s="10">
        <v>148000461</v>
      </c>
      <c r="E28" s="10">
        <f>(D28/1000)*0.4</f>
        <v>59200.184400000006</v>
      </c>
      <c r="F28" s="10">
        <v>830838.365</v>
      </c>
      <c r="G28" s="10">
        <f>F28*0.2</f>
        <v>166167.673</v>
      </c>
      <c r="H28" s="10">
        <v>619066.466</v>
      </c>
      <c r="I28" s="10">
        <f>H28*0.12</f>
        <v>74287.97592</v>
      </c>
      <c r="J28" s="10">
        <f>C28+E28+G28+I28</f>
        <v>561117.12432</v>
      </c>
      <c r="K28" s="2"/>
    </row>
    <row r="29" spans="1:11" ht="10.5">
      <c r="A29" s="6">
        <v>39263</v>
      </c>
      <c r="B29" s="10">
        <v>338582816</v>
      </c>
      <c r="C29" s="10">
        <f>(B29/1000)*0.5</f>
        <v>169291.408</v>
      </c>
      <c r="D29" s="10">
        <v>140700801</v>
      </c>
      <c r="E29" s="10">
        <f>(D29/1000)*0.4</f>
        <v>56280.320400000004</v>
      </c>
      <c r="F29" s="10">
        <v>752838.996</v>
      </c>
      <c r="G29" s="10">
        <f>F29*0.2</f>
        <v>150567.7992</v>
      </c>
      <c r="H29" s="10">
        <v>627373.842</v>
      </c>
      <c r="I29" s="10">
        <f>H29*0.12</f>
        <v>75284.86103999999</v>
      </c>
      <c r="J29" s="10">
        <f>C29+E29+G29+I29</f>
        <v>451424.38864</v>
      </c>
      <c r="K29" s="2"/>
    </row>
    <row r="30" spans="1:11" ht="10.5">
      <c r="A30" s="16" t="s">
        <v>20</v>
      </c>
      <c r="B30" s="15">
        <f aca="true" t="shared" si="1" ref="B30:J30">SUM(B26:B29)</f>
        <v>1685184801</v>
      </c>
      <c r="C30" s="15">
        <f t="shared" si="1"/>
        <v>842592.4005</v>
      </c>
      <c r="D30" s="15">
        <f t="shared" si="1"/>
        <v>583140192</v>
      </c>
      <c r="E30" s="15">
        <f t="shared" si="1"/>
        <v>233256.0768</v>
      </c>
      <c r="F30" s="15">
        <f t="shared" si="1"/>
        <v>2883609.9790000003</v>
      </c>
      <c r="G30" s="15">
        <f t="shared" si="1"/>
        <v>576721.9958</v>
      </c>
      <c r="H30" s="15">
        <f t="shared" si="1"/>
        <v>1999109.909</v>
      </c>
      <c r="I30" s="15">
        <f t="shared" si="1"/>
        <v>239893.18907999998</v>
      </c>
      <c r="J30" s="15">
        <f t="shared" si="1"/>
        <v>1892463.66218</v>
      </c>
      <c r="K30" s="2"/>
    </row>
    <row r="31" spans="1:11" ht="10.5">
      <c r="A31" s="16"/>
      <c r="B31" s="10"/>
      <c r="C31" s="2"/>
      <c r="D31" s="10"/>
      <c r="E31" s="2"/>
      <c r="F31" s="10"/>
      <c r="G31" s="2"/>
      <c r="H31" s="10"/>
      <c r="I31" s="2"/>
      <c r="J31" s="10"/>
      <c r="K31" s="2"/>
    </row>
    <row r="32" spans="1:11" ht="10.5">
      <c r="A32" s="4" t="s">
        <v>33</v>
      </c>
      <c r="B32" s="10"/>
      <c r="C32" s="10"/>
      <c r="D32" s="10"/>
      <c r="E32" s="10"/>
      <c r="F32" s="10"/>
      <c r="G32" s="10"/>
      <c r="H32" s="10"/>
      <c r="I32" s="10"/>
      <c r="J32" s="10"/>
      <c r="K32" s="2"/>
    </row>
    <row r="33" spans="1:11" ht="10.5">
      <c r="A33" s="6">
        <v>39355</v>
      </c>
      <c r="B33" s="10">
        <v>545924054</v>
      </c>
      <c r="C33" s="10">
        <f>(B33/1000)*0.5</f>
        <v>272962.027</v>
      </c>
      <c r="D33" s="10">
        <v>156348178</v>
      </c>
      <c r="E33" s="10">
        <f>(D33/1000)*0.4</f>
        <v>62539.27120000001</v>
      </c>
      <c r="F33" s="10">
        <v>745940.57</v>
      </c>
      <c r="G33" s="10">
        <f>F33*0.2</f>
        <v>149188.114</v>
      </c>
      <c r="H33" s="10">
        <v>504213.847</v>
      </c>
      <c r="I33" s="10">
        <f>H33*0.12</f>
        <v>60505.66164</v>
      </c>
      <c r="J33" s="10">
        <f>C33+E33+G33+I33</f>
        <v>545195.07384</v>
      </c>
      <c r="K33" s="2"/>
    </row>
    <row r="34" spans="1:11" ht="10.5">
      <c r="A34" s="6">
        <v>39447</v>
      </c>
      <c r="B34" s="10">
        <v>373849275</v>
      </c>
      <c r="C34" s="10">
        <f>(B34/1000)*0.5</f>
        <v>186924.6375</v>
      </c>
      <c r="D34" s="10">
        <v>140957726</v>
      </c>
      <c r="E34" s="10">
        <f>(D34/1000)*0.4</f>
        <v>56383.0904</v>
      </c>
      <c r="F34" s="10">
        <v>783463.673</v>
      </c>
      <c r="G34" s="10">
        <f>F34*0.2</f>
        <v>156692.7346</v>
      </c>
      <c r="H34" s="10">
        <v>486539.896</v>
      </c>
      <c r="I34" s="10">
        <f>H34*0.12</f>
        <v>58384.78752</v>
      </c>
      <c r="J34" s="10">
        <f>C34+E34+G34+I34</f>
        <v>458385.25002000004</v>
      </c>
      <c r="K34" s="2"/>
    </row>
    <row r="35" spans="1:11" ht="10.5">
      <c r="A35" s="6">
        <v>39538</v>
      </c>
      <c r="B35" s="10">
        <v>307293530</v>
      </c>
      <c r="C35" s="10">
        <f>(B35/1000)*0.5</f>
        <v>153646.765</v>
      </c>
      <c r="D35" s="10">
        <v>132540713</v>
      </c>
      <c r="E35" s="10">
        <f>(D35/1000)*0.4</f>
        <v>53016.2852</v>
      </c>
      <c r="F35" s="10">
        <v>695555.493</v>
      </c>
      <c r="G35" s="10">
        <f>F35*0.2</f>
        <v>139111.0986</v>
      </c>
      <c r="H35" s="10">
        <v>486314.954</v>
      </c>
      <c r="I35" s="10">
        <f>H35*0.12</f>
        <v>58357.794480000004</v>
      </c>
      <c r="J35" s="10">
        <f>C35+E35+G35+I35</f>
        <v>404131.94327999995</v>
      </c>
      <c r="K35" s="2"/>
    </row>
    <row r="36" spans="1:11" ht="10.5">
      <c r="A36" s="6">
        <v>39629</v>
      </c>
      <c r="B36" s="10">
        <v>497149995</v>
      </c>
      <c r="C36" s="10">
        <f>(B36/1000)*0.5</f>
        <v>248574.9975</v>
      </c>
      <c r="D36" s="10">
        <v>122941138</v>
      </c>
      <c r="E36" s="10">
        <f>(D36/1000)*0.4</f>
        <v>49176.455200000004</v>
      </c>
      <c r="F36" s="10">
        <v>724302</v>
      </c>
      <c r="G36" s="10">
        <f>F36*0.2</f>
        <v>144860.4</v>
      </c>
      <c r="H36" s="10">
        <v>449329</v>
      </c>
      <c r="I36" s="10">
        <f>H36*0.12</f>
        <v>53919.479999999996</v>
      </c>
      <c r="J36" s="10">
        <f>C36+E36+G36+I36</f>
        <v>496531.3327</v>
      </c>
      <c r="K36" s="2"/>
    </row>
    <row r="37" spans="1:11" ht="10.5">
      <c r="A37" s="16" t="s">
        <v>20</v>
      </c>
      <c r="B37" s="15">
        <f aca="true" t="shared" si="2" ref="B37:J37">SUM(B33:B36)</f>
        <v>1724216854</v>
      </c>
      <c r="C37" s="15">
        <f t="shared" si="2"/>
        <v>862108.4270000001</v>
      </c>
      <c r="D37" s="15">
        <f t="shared" si="2"/>
        <v>552787755</v>
      </c>
      <c r="E37" s="15">
        <f t="shared" si="2"/>
        <v>221115.10199999998</v>
      </c>
      <c r="F37" s="15">
        <f t="shared" si="2"/>
        <v>2949261.7359999996</v>
      </c>
      <c r="G37" s="15">
        <f t="shared" si="2"/>
        <v>589852.3472000001</v>
      </c>
      <c r="H37" s="15">
        <f t="shared" si="2"/>
        <v>1926397.6970000002</v>
      </c>
      <c r="I37" s="15">
        <f t="shared" si="2"/>
        <v>231167.72363999998</v>
      </c>
      <c r="J37" s="15">
        <f t="shared" si="2"/>
        <v>1904243.5998399998</v>
      </c>
      <c r="K37" s="2"/>
    </row>
    <row r="38" spans="1:11" ht="10.5">
      <c r="A38" s="14"/>
      <c r="B38" s="9"/>
      <c r="C38" s="9"/>
      <c r="D38" s="9"/>
      <c r="E38" s="9"/>
      <c r="F38" s="9"/>
      <c r="G38" s="9"/>
      <c r="H38" s="9"/>
      <c r="I38" s="9"/>
      <c r="J38" s="10"/>
      <c r="K38" s="2"/>
    </row>
    <row r="39" spans="1:11" ht="10.5">
      <c r="A39" s="4" t="s">
        <v>34</v>
      </c>
      <c r="B39" s="10"/>
      <c r="C39" s="10"/>
      <c r="D39" s="10"/>
      <c r="E39" s="10"/>
      <c r="F39" s="10"/>
      <c r="G39" s="10"/>
      <c r="H39" s="10"/>
      <c r="I39" s="10"/>
      <c r="J39" s="10"/>
      <c r="K39" s="2"/>
    </row>
    <row r="40" spans="1:11" ht="10.5">
      <c r="A40" s="6">
        <v>39721</v>
      </c>
      <c r="B40" s="10">
        <v>365214684</v>
      </c>
      <c r="C40" s="10">
        <f>(B40/1000)*0.5</f>
        <v>182607.342</v>
      </c>
      <c r="D40" s="10">
        <v>126030673</v>
      </c>
      <c r="E40" s="10">
        <f>(D40/1000)*0.4</f>
        <v>50412.2692</v>
      </c>
      <c r="F40" s="10">
        <v>728632</v>
      </c>
      <c r="G40" s="10">
        <f>F40*0.2</f>
        <v>145726.4</v>
      </c>
      <c r="H40" s="10">
        <v>439296</v>
      </c>
      <c r="I40" s="10">
        <f>H40*0.12</f>
        <v>52715.52</v>
      </c>
      <c r="J40" s="10">
        <f>C40+E40+G40+I40</f>
        <v>431461.5312</v>
      </c>
      <c r="K40" s="2"/>
    </row>
    <row r="41" spans="1:11" ht="10.5">
      <c r="A41" s="6">
        <v>39813</v>
      </c>
      <c r="B41" s="10">
        <v>338402388</v>
      </c>
      <c r="C41" s="10">
        <f>(B41/1000)*0.5</f>
        <v>169201.194</v>
      </c>
      <c r="D41" s="10">
        <v>102725098</v>
      </c>
      <c r="E41" s="10">
        <f>(D41/1000)*0.4</f>
        <v>41090.0392</v>
      </c>
      <c r="F41" s="10">
        <v>681104</v>
      </c>
      <c r="G41" s="10">
        <f>F41*0.2</f>
        <v>136220.80000000002</v>
      </c>
      <c r="H41" s="10">
        <v>435435</v>
      </c>
      <c r="I41" s="10">
        <f>H41*0.12</f>
        <v>52252.2</v>
      </c>
      <c r="J41" s="10">
        <f>C41+E41+G41+I41</f>
        <v>398764.2332</v>
      </c>
      <c r="K41" s="2"/>
    </row>
    <row r="42" spans="1:11" ht="10.5">
      <c r="A42" s="6">
        <v>39903</v>
      </c>
      <c r="B42" s="10">
        <v>290264489</v>
      </c>
      <c r="C42" s="10">
        <f>(B42/1000)*0.5</f>
        <v>145132.2445</v>
      </c>
      <c r="D42" s="10">
        <v>111975031</v>
      </c>
      <c r="E42" s="10">
        <f>(D42/1000)*0.4</f>
        <v>44790.01240000001</v>
      </c>
      <c r="F42" s="10">
        <v>536220</v>
      </c>
      <c r="G42" s="10">
        <f>F42*0.2</f>
        <v>107244</v>
      </c>
      <c r="H42" s="10">
        <v>286057</v>
      </c>
      <c r="I42" s="10">
        <f>H42*0.12</f>
        <v>34326.84</v>
      </c>
      <c r="J42" s="10">
        <f>C42+E42+G42+I42</f>
        <v>331493.0969</v>
      </c>
      <c r="K42" s="2"/>
    </row>
    <row r="43" spans="1:11" ht="10.5">
      <c r="A43" s="6">
        <v>39994</v>
      </c>
      <c r="B43" s="10">
        <v>294825810</v>
      </c>
      <c r="C43" s="10">
        <f>(B43/1000)*0.5</f>
        <v>147412.905</v>
      </c>
      <c r="D43" s="10">
        <v>75880511</v>
      </c>
      <c r="E43" s="10">
        <f>(D43/1000)*0.4</f>
        <v>30352.204400000002</v>
      </c>
      <c r="F43" s="10">
        <v>660733</v>
      </c>
      <c r="G43" s="10">
        <f>F43*0.2</f>
        <v>132146.6</v>
      </c>
      <c r="H43" s="10">
        <v>282314</v>
      </c>
      <c r="I43" s="10">
        <f>H43*0.12</f>
        <v>33877.68</v>
      </c>
      <c r="J43" s="10">
        <f>C43+E43+G43+I43</f>
        <v>343789.38940000004</v>
      </c>
      <c r="K43" s="2"/>
    </row>
    <row r="44" spans="1:11" ht="10.5">
      <c r="A44" s="16" t="s">
        <v>20</v>
      </c>
      <c r="B44" s="15">
        <f aca="true" t="shared" si="3" ref="B44:J44">SUM(B40:B43)</f>
        <v>1288707371</v>
      </c>
      <c r="C44" s="15">
        <f t="shared" si="3"/>
        <v>644353.6855</v>
      </c>
      <c r="D44" s="15">
        <f t="shared" si="3"/>
        <v>416611313</v>
      </c>
      <c r="E44" s="15">
        <f t="shared" si="3"/>
        <v>166644.52520000003</v>
      </c>
      <c r="F44" s="15">
        <f t="shared" si="3"/>
        <v>2606689</v>
      </c>
      <c r="G44" s="15">
        <f t="shared" si="3"/>
        <v>521337.80000000005</v>
      </c>
      <c r="H44" s="15">
        <f t="shared" si="3"/>
        <v>1443102</v>
      </c>
      <c r="I44" s="15">
        <f t="shared" si="3"/>
        <v>173172.24</v>
      </c>
      <c r="J44" s="15">
        <f>SUM(J40:J43)</f>
        <v>1505508.2507</v>
      </c>
      <c r="K44" s="2"/>
    </row>
    <row r="45" spans="1:11" ht="10.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ht="10.5">
      <c r="A46" s="1" t="s">
        <v>26</v>
      </c>
    </row>
    <row r="47" ht="10.5">
      <c r="A47" s="1" t="s">
        <v>25</v>
      </c>
    </row>
    <row r="48" ht="10.5">
      <c r="A48" s="1" t="s">
        <v>24</v>
      </c>
    </row>
    <row r="50" ht="10.5">
      <c r="A50" s="1" t="s">
        <v>28</v>
      </c>
    </row>
    <row r="51" ht="10.5">
      <c r="A51" s="1" t="s">
        <v>21</v>
      </c>
    </row>
    <row r="53" ht="10.5">
      <c r="A53" s="1" t="s">
        <v>22</v>
      </c>
    </row>
  </sheetData>
  <sheetProtection/>
  <printOptions horizontalCentered="1"/>
  <pageMargins left="0" right="0" top="0.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2009-09-04T18:32:00Z</cp:lastPrinted>
  <dcterms:created xsi:type="dcterms:W3CDTF">2003-10-02T15:40:48Z</dcterms:created>
  <dcterms:modified xsi:type="dcterms:W3CDTF">2009-09-16T11:34:53Z</dcterms:modified>
  <cp:category/>
  <cp:version/>
  <cp:contentType/>
  <cp:contentStatus/>
</cp:coreProperties>
</file>