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7545" windowHeight="4800" tabRatio="896" activeTab="0"/>
  </bookViews>
  <sheets>
    <sheet name="Corporate income tax col" sheetId="1" r:id="rId1"/>
  </sheets>
  <externalReferences>
    <externalReference r:id="rId4"/>
  </externalReferences>
  <definedNames>
    <definedName name="_xlnm.Print_Area" localSheetId="0">'Corporate income tax col'!$A$1:$U$63</definedName>
  </definedNames>
  <calcPr fullCalcOnLoad="1"/>
</workbook>
</file>

<file path=xl/sharedStrings.xml><?xml version="1.0" encoding="utf-8"?>
<sst xmlns="http://schemas.openxmlformats.org/spreadsheetml/2006/main" count="178" uniqueCount="153">
  <si>
    <t>Amount</t>
  </si>
  <si>
    <t>Income</t>
  </si>
  <si>
    <t>Final</t>
  </si>
  <si>
    <t>before</t>
  </si>
  <si>
    <t>Net</t>
  </si>
  <si>
    <t>Estimated</t>
  </si>
  <si>
    <t>to</t>
  </si>
  <si>
    <t>collections</t>
  </si>
  <si>
    <t xml:space="preserve"> to</t>
  </si>
  <si>
    <t>Fiscal</t>
  </si>
  <si>
    <t>Refunds</t>
  </si>
  <si>
    <t>transfers</t>
  </si>
  <si>
    <t>gross</t>
  </si>
  <si>
    <t xml:space="preserve"> tax</t>
  </si>
  <si>
    <t xml:space="preserve">General </t>
  </si>
  <si>
    <t>year</t>
  </si>
  <si>
    <t>refunds</t>
  </si>
  <si>
    <t>Fund</t>
  </si>
  <si>
    <t>Total</t>
  </si>
  <si>
    <t>state aid/</t>
  </si>
  <si>
    <t>transfer</t>
  </si>
  <si>
    <t>deductions</t>
  </si>
  <si>
    <t>Exclusion</t>
  </si>
  <si>
    <t>of</t>
  </si>
  <si>
    <t>inventories</t>
  </si>
  <si>
    <t>Homestead</t>
  </si>
  <si>
    <t>Exemption</t>
  </si>
  <si>
    <t>for elderly/</t>
  </si>
  <si>
    <t>Food</t>
  </si>
  <si>
    <t>stamp</t>
  </si>
  <si>
    <t>purchases</t>
  </si>
  <si>
    <t>Public</t>
  </si>
  <si>
    <t>Capital</t>
  </si>
  <si>
    <t>Critical</t>
  </si>
  <si>
    <t>Needs</t>
  </si>
  <si>
    <t xml:space="preserve">School </t>
  </si>
  <si>
    <t>Facility</t>
  </si>
  <si>
    <t>Building</t>
  </si>
  <si>
    <t>see note</t>
  </si>
  <si>
    <t>tax</t>
  </si>
  <si>
    <t xml:space="preserve">Income </t>
  </si>
  <si>
    <t>Effective year of tax:</t>
  </si>
  <si>
    <t>disabled</t>
  </si>
  <si>
    <t>[$]</t>
  </si>
  <si>
    <t>2000-01….</t>
  </si>
  <si>
    <t>2001-02….</t>
  </si>
  <si>
    <t>2002-03….</t>
  </si>
  <si>
    <t xml:space="preserve">Rates: </t>
  </si>
  <si>
    <t>Intergovernmental, inter-fund transfers</t>
  </si>
  <si>
    <t>collec-</t>
  </si>
  <si>
    <t>tions</t>
  </si>
  <si>
    <t xml:space="preserve">             Year-over-year % change</t>
  </si>
  <si>
    <t>Tax year 1998</t>
  </si>
  <si>
    <t>Tax year 1999</t>
  </si>
  <si>
    <t>Tax year 1997</t>
  </si>
  <si>
    <t>Effective for tax years 1987 through 1990</t>
  </si>
  <si>
    <t>Effective for tax years 1991 through 1996</t>
  </si>
  <si>
    <r>
      <t>2002-03</t>
    </r>
    <r>
      <rPr>
        <b/>
        <sz val="8"/>
        <rFont val="Times New Roman"/>
        <family val="1"/>
      </rPr>
      <t xml:space="preserve">  Other transfers includes a $57,869,430 payment to the State Public School Fund.</t>
    </r>
  </si>
  <si>
    <t>2003-04….</t>
  </si>
  <si>
    <t>Fiscal year</t>
  </si>
  <si>
    <t>2002-03</t>
  </si>
  <si>
    <t>2003-04</t>
  </si>
  <si>
    <t>fees on</t>
  </si>
  <si>
    <t>overdue</t>
  </si>
  <si>
    <t>tax debts</t>
  </si>
  <si>
    <t>Collec-</t>
  </si>
  <si>
    <t>tion</t>
  </si>
  <si>
    <t xml:space="preserve">           Type of payment </t>
  </si>
  <si>
    <t>2004-05….</t>
  </si>
  <si>
    <t>2004-05</t>
  </si>
  <si>
    <t xml:space="preserve">                                                                                                                                                    TABLE  21.  CORPORATION  INCOME TAX COLLECTIONS </t>
  </si>
  <si>
    <r>
      <t>Apportionment formula:</t>
    </r>
    <r>
      <rPr>
        <b/>
        <sz val="8"/>
        <rFont val="Times New Roman"/>
        <family val="1"/>
      </rPr>
      <t xml:space="preserve">  Effective for tax years beginning on or after </t>
    </r>
    <r>
      <rPr>
        <b/>
        <u val="single"/>
        <sz val="8"/>
        <rFont val="Times New Roman"/>
        <family val="1"/>
      </rPr>
      <t>January 1, 1989</t>
    </r>
    <r>
      <rPr>
        <b/>
        <sz val="8"/>
        <rFont val="Times New Roman"/>
        <family val="1"/>
      </rPr>
      <t xml:space="preserve">, all business income of corporations, except excluded corporations and public utilities, engaged in business activities in North Carolina and at least one other state </t>
    </r>
  </si>
  <si>
    <t xml:space="preserve">were required to apportion to this State by use of a formula consisting of the sum of the property factor, the payroll factor, and twice the sales factor divided by four.  Excluded corporation means any company engaged in business as a building or </t>
  </si>
  <si>
    <t xml:space="preserve">In fiscal year 1999-00, a $92 million tax payment intended to satisfy a franchise tax liability was misassigned to the corporate income tax account because the payment was unaccompanied by a tax return identifying the tax type. Upon receipt of the </t>
  </si>
  <si>
    <t xml:space="preserve">by multiplying apportionable income by the sales factor.   </t>
  </si>
  <si>
    <t>construction contractor, a securities dealer, loan company or company which receives more than 50% of its ordinary gross income from intangible property; apportionable income of excluded corporations and public utility companies is apportioned</t>
  </si>
  <si>
    <t>tax return in 2000-01, a $92 million correcting adjustment transferred the funds from the corporate income tax account into the intended franchise tax account.  Gross collection amounts in the above table do not reflect this misassignment so as not</t>
  </si>
  <si>
    <r>
      <t xml:space="preserve">to alter taxpayer remittance levels.  The </t>
    </r>
    <r>
      <rPr>
        <b/>
        <i/>
        <sz val="8"/>
        <rFont val="Times New Roman"/>
        <family val="1"/>
      </rPr>
      <t>Intergovernmental, inter-fund</t>
    </r>
    <r>
      <rPr>
        <b/>
        <sz val="8"/>
        <rFont val="Times New Roman"/>
        <family val="1"/>
      </rPr>
      <t xml:space="preserve"> </t>
    </r>
    <r>
      <rPr>
        <b/>
        <i/>
        <sz val="8"/>
        <rFont val="Times New Roman"/>
        <family val="1"/>
      </rPr>
      <t>transfers</t>
    </r>
    <r>
      <rPr>
        <b/>
        <sz val="8"/>
        <rFont val="Times New Roman"/>
        <family val="1"/>
      </rPr>
      <t xml:space="preserve"> </t>
    </r>
    <r>
      <rPr>
        <b/>
        <i/>
        <sz val="8"/>
        <rFont val="Times New Roman"/>
        <family val="1"/>
      </rPr>
      <t>'Other'</t>
    </r>
    <r>
      <rPr>
        <b/>
        <sz val="8"/>
        <rFont val="Times New Roman"/>
        <family val="1"/>
      </rPr>
      <t xml:space="preserve"> and </t>
    </r>
    <r>
      <rPr>
        <b/>
        <i/>
        <sz val="8"/>
        <rFont val="Times New Roman"/>
        <family val="1"/>
      </rPr>
      <t xml:space="preserve">Net collections to General Fund </t>
    </r>
    <r>
      <rPr>
        <b/>
        <sz val="8"/>
        <rFont val="Times New Roman"/>
        <family val="1"/>
      </rPr>
      <t xml:space="preserve">columns do reflect the misassignment of the $92 million payment, reporting it as 1999-00 corporate net tax collections </t>
    </r>
  </si>
  <si>
    <t xml:space="preserve">deposited into the General Fund and as a $92 million transfer from the corporate income tax account to the franchise tax account in 2000-01 to correctly assign the remittance.  In addition to the 2000-01 $92 million transfer to the </t>
  </si>
  <si>
    <r>
      <t xml:space="preserve">retained the April 2001 allocation to partially offset the budgetary shortfall.  The reimbursement provision was repealed effective </t>
    </r>
    <r>
      <rPr>
        <b/>
        <u val="single"/>
        <sz val="8"/>
        <rFont val="Times New Roman"/>
        <family val="1"/>
      </rPr>
      <t>July 1, 2002</t>
    </r>
    <r>
      <rPr>
        <b/>
        <sz val="8"/>
        <rFont val="Times New Roman"/>
        <family val="1"/>
      </rPr>
      <t xml:space="preserve">. </t>
    </r>
  </si>
  <si>
    <t>2005-06….</t>
  </si>
  <si>
    <t>OSBM</t>
  </si>
  <si>
    <t>Civil</t>
  </si>
  <si>
    <t>Penalty</t>
  </si>
  <si>
    <t>Forfei-</t>
  </si>
  <si>
    <t>ture Fund</t>
  </si>
  <si>
    <t xml:space="preserve">                                Intergovernmental</t>
  </si>
  <si>
    <t xml:space="preserve">                                              and</t>
  </si>
  <si>
    <t xml:space="preserve">                                inter-fund transfers</t>
  </si>
  <si>
    <t xml:space="preserve">  State aid/reimbursements paid to</t>
  </si>
  <si>
    <t xml:space="preserve">   revenue lost due to law changes</t>
  </si>
  <si>
    <t xml:space="preserve">     local governments to replace </t>
  </si>
  <si>
    <t xml:space="preserve">                   Corporate Income Tax </t>
  </si>
  <si>
    <t xml:space="preserve">                     Gross Collections</t>
  </si>
  <si>
    <t xml:space="preserve">                            by Type</t>
  </si>
  <si>
    <t>2005-06</t>
  </si>
  <si>
    <r>
      <t>franchise tax account, the '</t>
    </r>
    <r>
      <rPr>
        <b/>
        <i/>
        <sz val="8"/>
        <rFont val="Times New Roman"/>
        <family val="1"/>
      </rPr>
      <t>Other</t>
    </r>
    <r>
      <rPr>
        <b/>
        <sz val="8"/>
        <rFont val="Times New Roman"/>
        <family val="1"/>
      </rPr>
      <t xml:space="preserve">' column includes the scheduled April 2001 local government reimbursement allocation of $95,087,044 for replacement of revenues lost due to the exemption of inventories from the property tax base.  The State </t>
    </r>
  </si>
  <si>
    <t>2006-07….</t>
  </si>
  <si>
    <t>Other/</t>
  </si>
  <si>
    <t>cost of</t>
  </si>
  <si>
    <t>collection</t>
  </si>
  <si>
    <t>fines/for-</t>
  </si>
  <si>
    <t>feitures</t>
  </si>
  <si>
    <t>to be shifted out-of-state, or in other tax shelters eliminating or minimizing their tax burden.   Corporation income tax collections include $214,223,815 attributable to this program.</t>
  </si>
  <si>
    <r>
      <t xml:space="preserve">    </t>
    </r>
    <r>
      <rPr>
        <b/>
        <u val="single"/>
        <sz val="8"/>
        <rFont val="Times New Roman"/>
        <family val="1"/>
      </rPr>
      <t>DOC</t>
    </r>
  </si>
  <si>
    <r>
      <t xml:space="preserve">  </t>
    </r>
    <r>
      <rPr>
        <b/>
        <u val="single"/>
        <sz val="8"/>
        <rFont val="Times New Roman"/>
        <family val="1"/>
      </rPr>
      <t>DOR</t>
    </r>
  </si>
  <si>
    <t>2007-08….</t>
  </si>
  <si>
    <t>2008-09….</t>
  </si>
  <si>
    <t xml:space="preserve">            2008-09</t>
  </si>
  <si>
    <r>
      <t>2009-10 Corporate Resolution Initiative-</t>
    </r>
    <r>
      <rPr>
        <b/>
        <sz val="8"/>
        <rFont val="Times New Roman"/>
        <family val="1"/>
      </rPr>
      <t>A corporate resolution initiative launched during 2009 focused on corporate taxpayers with significant outstanding tax bills.  Corporate income tax collections include $381,812,968 generated by the program.</t>
    </r>
  </si>
  <si>
    <t xml:space="preserve">            2009-10</t>
  </si>
  <si>
    <t>2009-10….</t>
  </si>
  <si>
    <t xml:space="preserve">taxpayer's North Carolina tax burden. </t>
  </si>
  <si>
    <t xml:space="preserve">                                Corporate Income Tax Net Collections Before &amp; After Reimbursements, Transfers </t>
  </si>
  <si>
    <r>
      <t>2001-02</t>
    </r>
    <r>
      <rPr>
        <b/>
        <sz val="8"/>
        <rFont val="Times New Roman"/>
        <family val="1"/>
      </rPr>
      <t xml:space="preserve">  Other transfers includes a local government reimbursement allocation of $7,890,753 for Homestead Exemption for elderly/disabled that was retained by the State due to the budgetary shortfall. </t>
    </r>
  </si>
  <si>
    <t>2010-11….</t>
  </si>
  <si>
    <t>2006-07</t>
  </si>
  <si>
    <t xml:space="preserve">            2010-11</t>
  </si>
  <si>
    <t>Tax year 1991:  4%*</t>
  </si>
  <si>
    <t>Tax year 1993:  2%*</t>
  </si>
  <si>
    <t>Tax year 1992:  3%*</t>
  </si>
  <si>
    <t>Tax year 1994:  1%*</t>
  </si>
  <si>
    <t xml:space="preserve">            *Plus an additional surtax (% of tax liability) as follows:</t>
  </si>
  <si>
    <t xml:space="preserve">            2011-12</t>
  </si>
  <si>
    <t>2011-12….</t>
  </si>
  <si>
    <t>2012-13….</t>
  </si>
  <si>
    <t>Net collec-</t>
  </si>
  <si>
    <t>tions before</t>
  </si>
  <si>
    <t xml:space="preserve">            2012-13</t>
  </si>
  <si>
    <t>2007-08</t>
  </si>
  <si>
    <r>
      <t>2004-05  Voluntary Compliance Program</t>
    </r>
    <r>
      <rPr>
        <b/>
        <sz val="8"/>
        <rFont val="Times New Roman"/>
        <family val="1"/>
      </rPr>
      <t>-Limited amnesty was granted as result of a court case to corporate and individual taxpayers who had engaged either in tax strategies causing income that would otherwise be taxable in North Carolina</t>
    </r>
  </si>
  <si>
    <r>
      <t>2006-07 Settlement Initiative-</t>
    </r>
    <r>
      <rPr>
        <b/>
        <sz val="8"/>
        <rFont val="Times New Roman"/>
        <family val="1"/>
      </rPr>
      <t xml:space="preserve"> Collections include $101,488,902 attributable to a Settlement Initiative launched during 2006 focused on corporate and individual taxpayers who had improperly utilized certain tax strategies which minimized the </t>
    </r>
  </si>
  <si>
    <t>2013-14….</t>
  </si>
  <si>
    <t>Tax year 2014</t>
  </si>
  <si>
    <t xml:space="preserve">ment formula.   Nonapportionable income is directly allocated in accordance with applicable revenue statutes.  'Business income' is defined as all  income from transactions and activities that are dependent upon or contribute to taxpayer operations. </t>
  </si>
  <si>
    <t xml:space="preserve">            2013-14</t>
  </si>
  <si>
    <t>2014-15….</t>
  </si>
  <si>
    <r>
      <t>Corporate income tax:</t>
    </r>
    <r>
      <rPr>
        <b/>
        <sz val="8"/>
        <rFont val="Times New Roman"/>
        <family val="1"/>
      </rPr>
      <t xml:space="preserve">  An income tax is levied on the portion of net income allocable to the State [see rate schedule].  Corporations "doing business" in at least one additional state calculate their North Carolina income through use of the apportion- </t>
    </r>
  </si>
  <si>
    <t>Tax year 2015</t>
  </si>
  <si>
    <t>Tax years  2000 through 2013  [Tax years 2009, 2010: 3%*]</t>
  </si>
  <si>
    <t xml:space="preserve">The Tax Simplification and Reduction Act of 2013 reduces the corporate income tax rate from 6.9% to 6% for tax year 2014 (5% for tax year 2015), either eliminates or allows to sunset all tax credits applicable to the corporate income tax, and extends </t>
  </si>
  <si>
    <t>the current sunset on the tax credit for expenses related to research and development from tax year 2014 to tax year 2016.  SL 2013-316, s. 2.4(a)(b) eliminates the statutory authorization that provided for the quarterly transfer of corporation income</t>
  </si>
  <si>
    <t>tax collections to support the Public School Building Capital Fund.</t>
  </si>
  <si>
    <t xml:space="preserve">            2014-15</t>
  </si>
  <si>
    <r>
      <t xml:space="preserve">Effective for tax years beginning on or after </t>
    </r>
    <r>
      <rPr>
        <b/>
        <u val="single"/>
        <sz val="8"/>
        <rFont val="Times New Roman"/>
        <family val="1"/>
      </rPr>
      <t>January 1, 2002</t>
    </r>
    <r>
      <rPr>
        <b/>
        <sz val="8"/>
        <rFont val="Times New Roman"/>
        <family val="1"/>
      </rPr>
      <t xml:space="preserve">, a taxpayer is assessed a fee of $500 for each type of credit the taxpayer claims or intends to claim </t>
    </r>
  </si>
  <si>
    <t xml:space="preserve">with respect to an establishment.  § 105-129.6 related fees supported the Article 3A tax credit administration and auditing processes incurred by DOR and DOC; </t>
  </si>
  <si>
    <r>
      <rPr>
        <b/>
        <sz val="8"/>
        <rFont val="Times New Roman"/>
        <family val="1"/>
      </rPr>
      <t xml:space="preserve">            </t>
    </r>
    <r>
      <rPr>
        <b/>
        <u val="single"/>
        <sz val="8"/>
        <rFont val="Times New Roman"/>
        <family val="1"/>
      </rPr>
      <t>Fiscal year</t>
    </r>
  </si>
  <si>
    <t>§ 105 -129.85(a) Article 3J related tax credit fees are credited to the General Fund.</t>
  </si>
  <si>
    <t xml:space="preserve">William S. Lee Fees [§ 105-129.6 ARTICLE 3A]; Fees and reports [§ 105 -129.85(a)ARTICLE 3J] allocations†: </t>
  </si>
  <si>
    <t xml:space="preserve">  Gen Fund†</t>
  </si>
  <si>
    <t xml:space="preserve">              </t>
  </si>
  <si>
    <t xml:space="preserve">                                                                   [The Tax Simplification and Reduction Act of 2013 enacts significant changes to the corporation income tax structure effective with tax year 2014.] </t>
  </si>
  <si>
    <t xml:space="preserve">                                   [§ 105 ARTICLE 4, PART 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</si>
</sst>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quot;$&quot;#,##0"/>
    <numFmt numFmtId="167" formatCode="&quot;$&quot;#,##0.00"/>
    <numFmt numFmtId="168" formatCode="&quot;$&quot;#,##0.000"/>
    <numFmt numFmtId="169" formatCode="&quot;$&quot;#,##0.000_);[Red]\(&quot;$&quot;#,##0.000\)"/>
    <numFmt numFmtId="170" formatCode="0.0%"/>
    <numFmt numFmtId="171" formatCode="0.000%"/>
    <numFmt numFmtId="172" formatCode="0.000"/>
    <numFmt numFmtId="173" formatCode="0.00;[Red]0.00"/>
    <numFmt numFmtId="174" formatCode="#,##0;[Red]#,##0"/>
  </numFmts>
  <fonts count="43">
    <font>
      <sz val="10"/>
      <name val="Arial"/>
      <family val="0"/>
    </font>
    <font>
      <b/>
      <sz val="8"/>
      <name val="Times New Roman"/>
      <family val="1"/>
    </font>
    <font>
      <b/>
      <i/>
      <sz val="8"/>
      <name val="Times New Roman"/>
      <family val="1"/>
    </font>
    <font>
      <sz val="8"/>
      <name val="Times New Roman"/>
      <family val="1"/>
    </font>
    <font>
      <b/>
      <u val="single"/>
      <sz val="8"/>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color indexed="63"/>
      </bottom>
    </border>
    <border>
      <left style="dashed"/>
      <right style="dashed"/>
      <top>
        <color indexed="63"/>
      </top>
      <bottom>
        <color indexed="63"/>
      </bottom>
    </border>
    <border>
      <left style="dashed"/>
      <right style="thin"/>
      <top>
        <color indexed="63"/>
      </top>
      <bottom>
        <color indexed="63"/>
      </bottom>
    </border>
    <border>
      <left style="dashed"/>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dashed"/>
      <right style="dashed"/>
      <top>
        <color indexed="63"/>
      </top>
      <bottom style="thin"/>
    </border>
    <border>
      <left style="dashed"/>
      <right>
        <color indexed="63"/>
      </right>
      <top>
        <color indexed="63"/>
      </top>
      <bottom>
        <color indexed="63"/>
      </bottom>
    </border>
    <border>
      <left style="dashed"/>
      <right>
        <color indexed="63"/>
      </right>
      <top>
        <color indexed="63"/>
      </top>
      <bottom style="thin"/>
    </border>
    <border>
      <left style="dashed"/>
      <right style="thin"/>
      <top style="thin"/>
      <bottom>
        <color indexed="63"/>
      </bottom>
    </border>
    <border>
      <left style="dashed"/>
      <right style="dashed"/>
      <top style="thin"/>
      <bottom>
        <color indexed="63"/>
      </bottom>
    </border>
    <border>
      <left style="dashed"/>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4">
    <xf numFmtId="0" fontId="0" fillId="0" borderId="0" xfId="0" applyAlignment="1">
      <alignment/>
    </xf>
    <xf numFmtId="0" fontId="1" fillId="33" borderId="0" xfId="0" applyFont="1" applyFill="1" applyAlignment="1">
      <alignment horizontal="left"/>
    </xf>
    <xf numFmtId="0" fontId="1" fillId="33" borderId="0" xfId="0" applyFont="1" applyFill="1" applyAlignment="1">
      <alignment horizontal="center"/>
    </xf>
    <xf numFmtId="173" fontId="3" fillId="33" borderId="0" xfId="0" applyNumberFormat="1" applyFont="1" applyFill="1" applyAlignment="1">
      <alignment/>
    </xf>
    <xf numFmtId="0" fontId="3" fillId="33" borderId="0" xfId="0" applyFont="1" applyFill="1" applyAlignment="1">
      <alignment/>
    </xf>
    <xf numFmtId="0" fontId="1" fillId="33" borderId="0" xfId="0" applyFont="1" applyFill="1" applyBorder="1" applyAlignment="1">
      <alignment horizontal="left"/>
    </xf>
    <xf numFmtId="0" fontId="1" fillId="33" borderId="0" xfId="0" applyFont="1" applyFill="1" applyAlignment="1">
      <alignment/>
    </xf>
    <xf numFmtId="170" fontId="1" fillId="33" borderId="0" xfId="0" applyNumberFormat="1" applyFont="1" applyFill="1" applyAlignment="1">
      <alignment/>
    </xf>
    <xf numFmtId="0" fontId="1" fillId="33" borderId="10"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horizontal="left"/>
    </xf>
    <xf numFmtId="0" fontId="1" fillId="33" borderId="12" xfId="0" applyFont="1" applyFill="1" applyBorder="1" applyAlignment="1">
      <alignment horizontal="center"/>
    </xf>
    <xf numFmtId="0" fontId="1" fillId="33" borderId="13" xfId="0" applyFont="1" applyFill="1" applyBorder="1" applyAlignment="1">
      <alignment/>
    </xf>
    <xf numFmtId="0" fontId="3" fillId="33" borderId="12" xfId="0" applyFont="1" applyFill="1" applyBorder="1" applyAlignment="1">
      <alignment/>
    </xf>
    <xf numFmtId="0" fontId="3" fillId="33" borderId="14" xfId="0" applyFont="1" applyFill="1" applyBorder="1" applyAlignment="1">
      <alignment/>
    </xf>
    <xf numFmtId="170" fontId="1" fillId="33" borderId="15" xfId="0" applyNumberFormat="1" applyFont="1" applyFill="1" applyBorder="1" applyAlignment="1">
      <alignment horizontal="left"/>
    </xf>
    <xf numFmtId="170" fontId="1" fillId="33" borderId="12" xfId="0" applyNumberFormat="1" applyFont="1" applyFill="1" applyBorder="1" applyAlignment="1">
      <alignment horizontal="left"/>
    </xf>
    <xf numFmtId="0" fontId="3" fillId="33" borderId="0" xfId="0" applyFont="1" applyFill="1" applyBorder="1" applyAlignment="1">
      <alignment horizontal="center"/>
    </xf>
    <xf numFmtId="0" fontId="3" fillId="33" borderId="0" xfId="0" applyFont="1" applyFill="1" applyBorder="1" applyAlignment="1">
      <alignment/>
    </xf>
    <xf numFmtId="0" fontId="1" fillId="33" borderId="0" xfId="0" applyFont="1" applyFill="1" applyBorder="1" applyAlignment="1">
      <alignment horizontal="center"/>
    </xf>
    <xf numFmtId="0" fontId="1" fillId="33" borderId="16" xfId="0" applyFont="1" applyFill="1" applyBorder="1" applyAlignment="1">
      <alignment horizontal="left"/>
    </xf>
    <xf numFmtId="0" fontId="1" fillId="33" borderId="0" xfId="0" applyFont="1" applyFill="1" applyBorder="1" applyAlignment="1">
      <alignment/>
    </xf>
    <xf numFmtId="0" fontId="1" fillId="33" borderId="17" xfId="0" applyFont="1" applyFill="1" applyBorder="1" applyAlignment="1">
      <alignment/>
    </xf>
    <xf numFmtId="0" fontId="1" fillId="33" borderId="15" xfId="0" applyFont="1" applyFill="1" applyBorder="1" applyAlignment="1">
      <alignment/>
    </xf>
    <xf numFmtId="0" fontId="1" fillId="33" borderId="12"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horizontal="left"/>
    </xf>
    <xf numFmtId="0" fontId="1" fillId="33" borderId="18" xfId="0" applyFont="1" applyFill="1" applyBorder="1" applyAlignment="1">
      <alignment horizontal="center"/>
    </xf>
    <xf numFmtId="170" fontId="3" fillId="33" borderId="19" xfId="0" applyNumberFormat="1" applyFont="1" applyFill="1" applyBorder="1" applyAlignment="1">
      <alignment/>
    </xf>
    <xf numFmtId="170" fontId="3" fillId="33" borderId="0" xfId="0" applyNumberFormat="1" applyFont="1" applyFill="1" applyBorder="1" applyAlignment="1">
      <alignment/>
    </xf>
    <xf numFmtId="170" fontId="1" fillId="33" borderId="16" xfId="0" applyNumberFormat="1" applyFont="1" applyFill="1" applyBorder="1" applyAlignment="1">
      <alignment horizontal="left"/>
    </xf>
    <xf numFmtId="170" fontId="1" fillId="33" borderId="0" xfId="0" applyNumberFormat="1" applyFont="1" applyFill="1" applyBorder="1" applyAlignment="1">
      <alignment horizontal="center"/>
    </xf>
    <xf numFmtId="0" fontId="1" fillId="33" borderId="17" xfId="0" applyFont="1" applyFill="1" applyBorder="1" applyAlignment="1">
      <alignment horizontal="center"/>
    </xf>
    <xf numFmtId="0" fontId="1" fillId="33" borderId="19" xfId="0" applyFont="1" applyFill="1" applyBorder="1" applyAlignment="1">
      <alignment horizontal="left"/>
    </xf>
    <xf numFmtId="0" fontId="1" fillId="33" borderId="20" xfId="0" applyFont="1" applyFill="1" applyBorder="1" applyAlignment="1">
      <alignment horizontal="left"/>
    </xf>
    <xf numFmtId="0" fontId="1" fillId="33" borderId="21" xfId="0" applyFont="1" applyFill="1" applyBorder="1" applyAlignment="1">
      <alignment horizontal="center"/>
    </xf>
    <xf numFmtId="170" fontId="1" fillId="33" borderId="19" xfId="0" applyNumberFormat="1" applyFont="1" applyFill="1" applyBorder="1" applyAlignment="1">
      <alignment horizontal="center"/>
    </xf>
    <xf numFmtId="0" fontId="3" fillId="33" borderId="0" xfId="0" applyFont="1" applyFill="1" applyAlignment="1">
      <alignment horizontal="center"/>
    </xf>
    <xf numFmtId="170" fontId="1" fillId="33" borderId="22" xfId="0" applyNumberFormat="1" applyFont="1" applyFill="1" applyBorder="1" applyAlignment="1">
      <alignment horizontal="left"/>
    </xf>
    <xf numFmtId="170" fontId="1" fillId="33" borderId="23" xfId="0" applyNumberFormat="1" applyFont="1" applyFill="1" applyBorder="1" applyAlignment="1">
      <alignment horizontal="center"/>
    </xf>
    <xf numFmtId="0" fontId="3" fillId="33" borderId="21" xfId="0" applyFont="1" applyFill="1" applyBorder="1" applyAlignment="1">
      <alignment/>
    </xf>
    <xf numFmtId="170" fontId="1" fillId="33" borderId="16" xfId="0" applyNumberFormat="1" applyFont="1" applyFill="1" applyBorder="1" applyAlignment="1">
      <alignment horizontal="center"/>
    </xf>
    <xf numFmtId="170" fontId="1" fillId="33" borderId="20" xfId="0" applyNumberFormat="1" applyFont="1" applyFill="1" applyBorder="1" applyAlignment="1">
      <alignment horizontal="center"/>
    </xf>
    <xf numFmtId="0" fontId="1" fillId="33" borderId="13" xfId="0" applyFont="1" applyFill="1" applyBorder="1" applyAlignment="1">
      <alignment horizontal="center"/>
    </xf>
    <xf numFmtId="170" fontId="3" fillId="33" borderId="0" xfId="0" applyNumberFormat="1" applyFont="1" applyFill="1" applyAlignment="1">
      <alignment/>
    </xf>
    <xf numFmtId="0" fontId="1" fillId="33" borderId="17" xfId="0" applyFont="1" applyFill="1" applyBorder="1" applyAlignment="1">
      <alignment horizontal="left"/>
    </xf>
    <xf numFmtId="0" fontId="1" fillId="33" borderId="19" xfId="0" applyFont="1" applyFill="1" applyBorder="1" applyAlignment="1">
      <alignment horizontal="center"/>
    </xf>
    <xf numFmtId="170" fontId="1" fillId="33" borderId="15" xfId="0" applyNumberFormat="1" applyFont="1" applyFill="1" applyBorder="1" applyAlignment="1">
      <alignment horizontal="center"/>
    </xf>
    <xf numFmtId="170" fontId="3" fillId="33" borderId="13" xfId="0" applyNumberFormat="1" applyFont="1" applyFill="1" applyBorder="1" applyAlignment="1">
      <alignment/>
    </xf>
    <xf numFmtId="170" fontId="1" fillId="33" borderId="13" xfId="0" applyNumberFormat="1" applyFont="1" applyFill="1" applyBorder="1" applyAlignment="1">
      <alignment horizontal="center"/>
    </xf>
    <xf numFmtId="170" fontId="3" fillId="33" borderId="12" xfId="0" applyNumberFormat="1" applyFont="1" applyFill="1" applyBorder="1" applyAlignment="1">
      <alignment/>
    </xf>
    <xf numFmtId="170" fontId="1" fillId="33" borderId="24" xfId="0" applyNumberFormat="1" applyFont="1" applyFill="1" applyBorder="1" applyAlignment="1">
      <alignment horizontal="center"/>
    </xf>
    <xf numFmtId="0" fontId="3" fillId="33" borderId="17" xfId="0" applyFont="1" applyFill="1" applyBorder="1" applyAlignment="1">
      <alignment/>
    </xf>
    <xf numFmtId="170" fontId="1" fillId="33" borderId="0" xfId="0" applyNumberFormat="1" applyFont="1" applyFill="1" applyAlignment="1">
      <alignment horizontal="center"/>
    </xf>
    <xf numFmtId="0" fontId="1" fillId="33" borderId="11" xfId="0" applyFont="1" applyFill="1" applyBorder="1" applyAlignment="1">
      <alignment horizontal="center"/>
    </xf>
    <xf numFmtId="170" fontId="1" fillId="33" borderId="17" xfId="0" applyNumberFormat="1" applyFont="1" applyFill="1" applyBorder="1" applyAlignment="1">
      <alignment horizontal="center"/>
    </xf>
    <xf numFmtId="0" fontId="1" fillId="33" borderId="16" xfId="0" applyFont="1" applyFill="1" applyBorder="1" applyAlignment="1">
      <alignment horizontal="center"/>
    </xf>
    <xf numFmtId="10" fontId="1" fillId="33" borderId="0" xfId="0" applyNumberFormat="1" applyFont="1" applyFill="1" applyBorder="1" applyAlignment="1">
      <alignment horizontal="right"/>
    </xf>
    <xf numFmtId="174" fontId="1" fillId="33" borderId="16" xfId="0" applyNumberFormat="1" applyFont="1" applyFill="1" applyBorder="1" applyAlignment="1">
      <alignment/>
    </xf>
    <xf numFmtId="174" fontId="1" fillId="33" borderId="0" xfId="0" applyNumberFormat="1" applyFont="1" applyFill="1" applyBorder="1" applyAlignment="1">
      <alignment horizontal="right"/>
    </xf>
    <xf numFmtId="174" fontId="1" fillId="33" borderId="17" xfId="0" applyNumberFormat="1" applyFont="1" applyFill="1" applyBorder="1" applyAlignment="1">
      <alignment horizontal="right"/>
    </xf>
    <xf numFmtId="174" fontId="1" fillId="33" borderId="25" xfId="0" applyNumberFormat="1" applyFont="1" applyFill="1" applyBorder="1" applyAlignment="1">
      <alignment horizontal="right"/>
    </xf>
    <xf numFmtId="174" fontId="1" fillId="33" borderId="21" xfId="0" applyNumberFormat="1" applyFont="1" applyFill="1" applyBorder="1" applyAlignment="1">
      <alignment horizontal="right"/>
    </xf>
    <xf numFmtId="10" fontId="1" fillId="33" borderId="19" xfId="0" applyNumberFormat="1" applyFont="1" applyFill="1" applyBorder="1" applyAlignment="1">
      <alignment horizontal="right"/>
    </xf>
    <xf numFmtId="10" fontId="1" fillId="33" borderId="25" xfId="0" applyNumberFormat="1" applyFont="1" applyFill="1" applyBorder="1" applyAlignment="1">
      <alignment horizontal="right"/>
    </xf>
    <xf numFmtId="174" fontId="1" fillId="33" borderId="26" xfId="0" applyNumberFormat="1" applyFont="1" applyFill="1" applyBorder="1" applyAlignment="1">
      <alignment/>
    </xf>
    <xf numFmtId="174" fontId="1" fillId="33" borderId="19" xfId="0" applyNumberFormat="1" applyFont="1" applyFill="1" applyBorder="1" applyAlignment="1">
      <alignment horizontal="right"/>
    </xf>
    <xf numFmtId="3" fontId="1" fillId="33" borderId="0" xfId="0" applyNumberFormat="1" applyFont="1" applyFill="1" applyBorder="1" applyAlignment="1">
      <alignment horizontal="right"/>
    </xf>
    <xf numFmtId="0" fontId="1" fillId="33" borderId="0" xfId="0" applyFont="1" applyFill="1" applyBorder="1" applyAlignment="1">
      <alignment/>
    </xf>
    <xf numFmtId="0" fontId="1" fillId="33" borderId="23" xfId="0" applyFont="1" applyFill="1" applyBorder="1" applyAlignment="1">
      <alignment/>
    </xf>
    <xf numFmtId="174" fontId="1" fillId="33" borderId="22" xfId="0" applyNumberFormat="1" applyFont="1" applyFill="1" applyBorder="1" applyAlignment="1">
      <alignment/>
    </xf>
    <xf numFmtId="174" fontId="1" fillId="33" borderId="27" xfId="0" applyNumberFormat="1" applyFont="1" applyFill="1" applyBorder="1" applyAlignment="1">
      <alignment/>
    </xf>
    <xf numFmtId="174" fontId="1" fillId="33" borderId="23" xfId="0" applyNumberFormat="1" applyFont="1" applyFill="1" applyBorder="1" applyAlignment="1">
      <alignment horizontal="right"/>
    </xf>
    <xf numFmtId="174" fontId="1" fillId="33" borderId="28" xfId="0" applyNumberFormat="1" applyFont="1" applyFill="1" applyBorder="1" applyAlignment="1">
      <alignment horizontal="right"/>
    </xf>
    <xf numFmtId="174" fontId="1" fillId="33" borderId="29" xfId="0" applyNumberFormat="1" applyFont="1" applyFill="1" applyBorder="1" applyAlignment="1">
      <alignment horizontal="right"/>
    </xf>
    <xf numFmtId="10" fontId="1" fillId="33" borderId="30" xfId="0" applyNumberFormat="1" applyFont="1" applyFill="1" applyBorder="1" applyAlignment="1">
      <alignment horizontal="right"/>
    </xf>
    <xf numFmtId="10" fontId="1" fillId="33" borderId="31" xfId="0" applyNumberFormat="1" applyFont="1" applyFill="1" applyBorder="1" applyAlignment="1">
      <alignment horizontal="right"/>
    </xf>
    <xf numFmtId="10" fontId="1" fillId="33" borderId="23" xfId="0" applyNumberFormat="1" applyFont="1" applyFill="1" applyBorder="1" applyAlignment="1">
      <alignment horizontal="right"/>
    </xf>
    <xf numFmtId="0" fontId="4" fillId="33" borderId="0" xfId="0" applyFont="1" applyFill="1" applyAlignment="1">
      <alignment/>
    </xf>
    <xf numFmtId="0" fontId="4" fillId="33" borderId="0" xfId="0" applyFont="1" applyFill="1" applyAlignment="1">
      <alignment horizontal="left"/>
    </xf>
    <xf numFmtId="0" fontId="3" fillId="33" borderId="0" xfId="0" applyFont="1" applyFill="1" applyAlignment="1">
      <alignment horizontal="left"/>
    </xf>
    <xf numFmtId="9" fontId="1" fillId="33" borderId="0" xfId="0" applyNumberFormat="1" applyFont="1" applyFill="1" applyAlignment="1">
      <alignment horizontal="center"/>
    </xf>
    <xf numFmtId="165" fontId="1" fillId="33" borderId="0" xfId="0" applyNumberFormat="1" applyFont="1" applyFill="1" applyAlignment="1">
      <alignment horizontal="left"/>
    </xf>
    <xf numFmtId="10" fontId="1" fillId="33" borderId="0" xfId="0" applyNumberFormat="1" applyFont="1" applyFill="1" applyAlignment="1" quotePrefix="1">
      <alignment horizontal="center"/>
    </xf>
    <xf numFmtId="10" fontId="1" fillId="33" borderId="0" xfId="0" applyNumberFormat="1" applyFont="1" applyFill="1" applyAlignment="1">
      <alignment horizontal="center"/>
    </xf>
    <xf numFmtId="165" fontId="1" fillId="33" borderId="0" xfId="0" applyNumberFormat="1" applyFont="1" applyFill="1" applyAlignment="1" quotePrefix="1">
      <alignment horizontal="left"/>
    </xf>
    <xf numFmtId="17" fontId="4" fillId="33" borderId="0" xfId="0" applyNumberFormat="1" applyFont="1" applyFill="1" applyAlignment="1">
      <alignment/>
    </xf>
    <xf numFmtId="174" fontId="1" fillId="33" borderId="25" xfId="0" applyNumberFormat="1" applyFont="1" applyFill="1" applyBorder="1" applyAlignment="1">
      <alignment horizontal="center"/>
    </xf>
    <xf numFmtId="0" fontId="1" fillId="33" borderId="0" xfId="0" applyFont="1" applyFill="1" applyAlignment="1" quotePrefix="1">
      <alignment/>
    </xf>
    <xf numFmtId="6" fontId="1" fillId="33" borderId="0" xfId="0" applyNumberFormat="1" applyFont="1" applyFill="1" applyAlignment="1">
      <alignment/>
    </xf>
    <xf numFmtId="3" fontId="1" fillId="33" borderId="27" xfId="0" applyNumberFormat="1" applyFont="1" applyFill="1" applyBorder="1" applyAlignment="1">
      <alignment horizontal="right"/>
    </xf>
    <xf numFmtId="41" fontId="1" fillId="33" borderId="19" xfId="0" applyNumberFormat="1" applyFont="1" applyFill="1" applyBorder="1" applyAlignment="1" quotePrefix="1">
      <alignment horizontal="right"/>
    </xf>
    <xf numFmtId="41" fontId="1" fillId="33" borderId="25" xfId="0" applyNumberFormat="1" applyFont="1" applyFill="1" applyBorder="1" applyAlignment="1" quotePrefix="1">
      <alignment horizontal="right"/>
    </xf>
    <xf numFmtId="41" fontId="1" fillId="33" borderId="30" xfId="0" applyNumberFormat="1" applyFont="1" applyFill="1" applyBorder="1" applyAlignment="1" quotePrefix="1">
      <alignment horizontal="right"/>
    </xf>
    <xf numFmtId="41" fontId="1" fillId="33" borderId="31" xfId="0" applyNumberFormat="1" applyFont="1" applyFill="1" applyBorder="1" applyAlignment="1" quotePrefix="1">
      <alignment horizontal="right"/>
    </xf>
    <xf numFmtId="174" fontId="1" fillId="33" borderId="25" xfId="0" applyNumberFormat="1" applyFont="1" applyFill="1" applyBorder="1" applyAlignment="1" quotePrefix="1">
      <alignment horizontal="right"/>
    </xf>
    <xf numFmtId="41" fontId="1" fillId="33" borderId="32" xfId="0" applyNumberFormat="1" applyFont="1" applyFill="1" applyBorder="1" applyAlignment="1" quotePrefix="1">
      <alignment horizontal="right"/>
    </xf>
    <xf numFmtId="3" fontId="1" fillId="33" borderId="32" xfId="0" applyNumberFormat="1" applyFont="1" applyFill="1" applyBorder="1" applyAlignment="1">
      <alignment horizontal="right"/>
    </xf>
    <xf numFmtId="3" fontId="1" fillId="33" borderId="33" xfId="0" applyNumberFormat="1" applyFont="1" applyFill="1" applyBorder="1" applyAlignment="1">
      <alignment horizontal="right"/>
    </xf>
    <xf numFmtId="3" fontId="1" fillId="33" borderId="26" xfId="0" applyNumberFormat="1" applyFont="1" applyFill="1" applyBorder="1" applyAlignment="1">
      <alignment horizontal="right"/>
    </xf>
    <xf numFmtId="10" fontId="1" fillId="33" borderId="0" xfId="0" applyNumberFormat="1" applyFont="1" applyFill="1" applyAlignment="1">
      <alignment horizontal="right"/>
    </xf>
    <xf numFmtId="0" fontId="1" fillId="33" borderId="0" xfId="0" applyFont="1" applyFill="1" applyAlignment="1">
      <alignment/>
    </xf>
    <xf numFmtId="3" fontId="1" fillId="33" borderId="25" xfId="0" applyNumberFormat="1" applyFont="1" applyFill="1" applyBorder="1" applyAlignment="1" quotePrefix="1">
      <alignment horizontal="right"/>
    </xf>
    <xf numFmtId="0" fontId="42" fillId="33" borderId="0" xfId="0" applyFont="1" applyFill="1" applyAlignment="1">
      <alignment/>
    </xf>
    <xf numFmtId="6" fontId="1" fillId="33" borderId="0" xfId="0" applyNumberFormat="1" applyFont="1" applyFill="1" applyAlignment="1">
      <alignment/>
    </xf>
    <xf numFmtId="6" fontId="1" fillId="33" borderId="0" xfId="0" applyNumberFormat="1" applyFont="1" applyFill="1" applyAlignment="1" quotePrefix="1">
      <alignment horizontal="right"/>
    </xf>
    <xf numFmtId="6" fontId="1" fillId="33" borderId="0" xfId="0" applyNumberFormat="1" applyFont="1" applyFill="1" applyAlignment="1">
      <alignment horizontal="right"/>
    </xf>
    <xf numFmtId="0" fontId="1" fillId="33" borderId="15" xfId="0" applyFont="1" applyFill="1" applyBorder="1" applyAlignment="1">
      <alignment horizontal="left"/>
    </xf>
    <xf numFmtId="37" fontId="1" fillId="33" borderId="25" xfId="0" applyNumberFormat="1" applyFont="1" applyFill="1" applyBorder="1" applyAlignment="1" quotePrefix="1">
      <alignment horizontal="right"/>
    </xf>
    <xf numFmtId="174" fontId="1" fillId="33" borderId="11" xfId="0" applyNumberFormat="1" applyFont="1" applyFill="1" applyBorder="1" applyAlignment="1">
      <alignment/>
    </xf>
    <xf numFmtId="174" fontId="1" fillId="33" borderId="34" xfId="0" applyNumberFormat="1" applyFont="1" applyFill="1" applyBorder="1" applyAlignment="1">
      <alignment/>
    </xf>
    <xf numFmtId="174" fontId="1" fillId="33" borderId="12" xfId="0" applyNumberFormat="1" applyFont="1" applyFill="1" applyBorder="1" applyAlignment="1">
      <alignment horizontal="right"/>
    </xf>
    <xf numFmtId="174" fontId="1" fillId="33" borderId="13" xfId="0" applyNumberFormat="1" applyFont="1" applyFill="1" applyBorder="1" applyAlignment="1">
      <alignment horizontal="right"/>
    </xf>
    <xf numFmtId="174" fontId="1" fillId="33" borderId="15" xfId="0" applyNumberFormat="1" applyFont="1" applyFill="1" applyBorder="1" applyAlignment="1">
      <alignment horizontal="right"/>
    </xf>
    <xf numFmtId="174" fontId="1" fillId="33" borderId="35" xfId="0" applyNumberFormat="1" applyFont="1" applyFill="1" applyBorder="1" applyAlignment="1">
      <alignment horizontal="right"/>
    </xf>
    <xf numFmtId="41" fontId="1" fillId="33" borderId="36" xfId="0" applyNumberFormat="1" applyFont="1" applyFill="1" applyBorder="1" applyAlignment="1" quotePrefix="1">
      <alignment horizontal="right"/>
    </xf>
    <xf numFmtId="174" fontId="1" fillId="33" borderId="18" xfId="0" applyNumberFormat="1" applyFont="1" applyFill="1" applyBorder="1" applyAlignment="1">
      <alignment horizontal="right"/>
    </xf>
    <xf numFmtId="10" fontId="1" fillId="33" borderId="15" xfId="0" applyNumberFormat="1" applyFont="1" applyFill="1" applyBorder="1" applyAlignment="1">
      <alignment horizontal="right"/>
    </xf>
    <xf numFmtId="10" fontId="1" fillId="33" borderId="35" xfId="0" applyNumberFormat="1" applyFont="1" applyFill="1" applyBorder="1" applyAlignment="1">
      <alignment horizontal="right"/>
    </xf>
    <xf numFmtId="10" fontId="1" fillId="33" borderId="12" xfId="0" applyNumberFormat="1" applyFont="1" applyFill="1" applyBorder="1" applyAlignment="1">
      <alignment horizontal="right"/>
    </xf>
    <xf numFmtId="3" fontId="1" fillId="33" borderId="12" xfId="0" applyNumberFormat="1" applyFont="1" applyFill="1" applyBorder="1" applyAlignment="1">
      <alignment horizontal="right"/>
    </xf>
    <xf numFmtId="0" fontId="42" fillId="33" borderId="0" xfId="0" applyFont="1" applyFill="1" applyAlignment="1">
      <alignment horizontal="center"/>
    </xf>
    <xf numFmtId="170" fontId="1" fillId="33" borderId="0" xfId="0" applyNumberFormat="1" applyFont="1" applyFill="1" applyBorder="1" applyAlignment="1">
      <alignment/>
    </xf>
    <xf numFmtId="0" fontId="1" fillId="33" borderId="2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al%20Abstract%20of%20North%20Carolina%20Taxes\2015\Reference%20Resources%202015\DOR%20tax%20schedules\14-15TR%20Co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 14"/>
      <sheetName val="Aug 14"/>
      <sheetName val="Sept 14"/>
      <sheetName val="Oct 14"/>
      <sheetName val="Nov 14"/>
      <sheetName val="Dec 14"/>
      <sheetName val="Jan 15"/>
      <sheetName val="Feb 15"/>
      <sheetName val="March 15"/>
      <sheetName val="April 15"/>
      <sheetName val="May 15"/>
      <sheetName val="June 15"/>
    </sheetNames>
    <sheetDataSet>
      <sheetData sheetId="11">
        <row r="22">
          <cell r="C22">
            <v>1487339348.8299997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9"/>
  <sheetViews>
    <sheetView tabSelected="1" zoomScalePageLayoutView="0" workbookViewId="0" topLeftCell="A1">
      <selection activeCell="G13" sqref="G13"/>
    </sheetView>
  </sheetViews>
  <sheetFormatPr defaultColWidth="9.140625" defaultRowHeight="12.75"/>
  <cols>
    <col min="1" max="1" width="6.00390625" style="37" customWidth="1"/>
    <col min="2" max="2" width="9.57421875" style="4" customWidth="1"/>
    <col min="3" max="3" width="9.00390625" style="4" customWidth="1"/>
    <col min="4" max="4" width="10.140625" style="37" customWidth="1"/>
    <col min="5" max="5" width="9.421875" style="4" customWidth="1"/>
    <col min="6" max="6" width="10.57421875" style="4" customWidth="1"/>
    <col min="7" max="7" width="8.421875" style="4" customWidth="1"/>
    <col min="8" max="8" width="8.8515625" style="4" customWidth="1"/>
    <col min="9" max="9" width="6.421875" style="4" customWidth="1"/>
    <col min="10" max="10" width="8.57421875" style="4" customWidth="1"/>
    <col min="11" max="11" width="7.421875" style="4" customWidth="1"/>
    <col min="12" max="12" width="8.28125" style="4" customWidth="1"/>
    <col min="13" max="14" width="6.8515625" style="4" customWidth="1"/>
    <col min="15" max="15" width="10.7109375" style="4" customWidth="1"/>
    <col min="16" max="16" width="6.7109375" style="44" customWidth="1"/>
    <col min="17" max="17" width="6.8515625" style="44" customWidth="1"/>
    <col min="18" max="18" width="7.140625" style="44" customWidth="1"/>
    <col min="19" max="19" width="6.8515625" style="44" customWidth="1"/>
    <col min="20" max="20" width="9.140625" style="4" hidden="1" customWidth="1"/>
    <col min="21" max="21" width="1.57421875" style="4" customWidth="1"/>
    <col min="22" max="22" width="5.7109375" style="4" customWidth="1"/>
    <col min="23" max="23" width="37.421875" style="4" customWidth="1"/>
    <col min="24" max="16384" width="9.140625" style="4" customWidth="1"/>
  </cols>
  <sheetData>
    <row r="1" spans="1:19" ht="11.25">
      <c r="A1" s="1" t="s">
        <v>70</v>
      </c>
      <c r="B1" s="1"/>
      <c r="C1" s="1"/>
      <c r="D1" s="2"/>
      <c r="E1" s="3"/>
      <c r="P1" s="5"/>
      <c r="Q1" s="4"/>
      <c r="R1" s="4"/>
      <c r="S1" s="4"/>
    </row>
    <row r="2" spans="1:19" ht="11.25">
      <c r="A2" s="2"/>
      <c r="B2" s="6"/>
      <c r="C2" s="6"/>
      <c r="D2" s="2"/>
      <c r="E2" s="6"/>
      <c r="F2" s="6"/>
      <c r="G2" s="6" t="s">
        <v>152</v>
      </c>
      <c r="H2" s="6"/>
      <c r="I2" s="6"/>
      <c r="L2" s="6"/>
      <c r="M2" s="6"/>
      <c r="N2" s="6"/>
      <c r="O2" s="6"/>
      <c r="P2" s="122"/>
      <c r="Q2" s="7"/>
      <c r="R2" s="7"/>
      <c r="S2" s="7"/>
    </row>
    <row r="3" spans="1:19" ht="11.25">
      <c r="A3" s="1" t="s">
        <v>150</v>
      </c>
      <c r="B3" s="6" t="s">
        <v>151</v>
      </c>
      <c r="C3" s="6"/>
      <c r="D3" s="6"/>
      <c r="E3" s="6"/>
      <c r="F3" s="6"/>
      <c r="G3" s="6"/>
      <c r="H3" s="6"/>
      <c r="I3" s="6"/>
      <c r="J3" s="6"/>
      <c r="K3" s="6"/>
      <c r="L3" s="6"/>
      <c r="M3" s="6"/>
      <c r="N3" s="6"/>
      <c r="O3" s="5"/>
      <c r="P3" s="123"/>
      <c r="Q3" s="6"/>
      <c r="R3" s="6"/>
      <c r="S3" s="7"/>
    </row>
    <row r="4" spans="1:23" ht="11.25">
      <c r="A4" s="8"/>
      <c r="B4" s="9"/>
      <c r="C4" s="10"/>
      <c r="D4" s="11"/>
      <c r="E4" s="12"/>
      <c r="F4" s="10" t="s">
        <v>113</v>
      </c>
      <c r="G4" s="10"/>
      <c r="H4" s="11"/>
      <c r="I4" s="11"/>
      <c r="J4" s="13"/>
      <c r="K4" s="13"/>
      <c r="L4" s="13"/>
      <c r="M4" s="13"/>
      <c r="N4" s="13"/>
      <c r="O4" s="14"/>
      <c r="P4" s="15"/>
      <c r="Q4" s="16"/>
      <c r="R4" s="16"/>
      <c r="S4" s="16"/>
      <c r="U4" s="17"/>
      <c r="V4" s="18"/>
      <c r="W4" s="18"/>
    </row>
    <row r="5" spans="1:23" ht="11.25">
      <c r="A5" s="19"/>
      <c r="B5" s="20" t="s">
        <v>92</v>
      </c>
      <c r="C5" s="21"/>
      <c r="D5" s="17"/>
      <c r="E5" s="22"/>
      <c r="F5" s="11"/>
      <c r="G5" s="23" t="s">
        <v>89</v>
      </c>
      <c r="H5" s="24"/>
      <c r="I5" s="25"/>
      <c r="J5" s="26" t="s">
        <v>86</v>
      </c>
      <c r="K5" s="11"/>
      <c r="L5" s="11"/>
      <c r="M5" s="11"/>
      <c r="N5" s="11"/>
      <c r="O5" s="27"/>
      <c r="P5" s="28"/>
      <c r="Q5" s="29"/>
      <c r="R5" s="29"/>
      <c r="S5" s="29"/>
      <c r="U5" s="17"/>
      <c r="V5" s="18"/>
      <c r="W5" s="18"/>
    </row>
    <row r="6" spans="1:23" ht="11.25">
      <c r="A6" s="19"/>
      <c r="B6" s="30" t="s">
        <v>93</v>
      </c>
      <c r="C6" s="31"/>
      <c r="D6" s="31"/>
      <c r="E6" s="32"/>
      <c r="F6" s="19"/>
      <c r="G6" s="33" t="s">
        <v>91</v>
      </c>
      <c r="H6" s="5"/>
      <c r="I6" s="34"/>
      <c r="J6" s="20" t="s">
        <v>87</v>
      </c>
      <c r="K6" s="19"/>
      <c r="L6" s="19"/>
      <c r="M6" s="19"/>
      <c r="N6" s="19"/>
      <c r="O6" s="35"/>
      <c r="P6" s="36"/>
      <c r="Q6" s="31"/>
      <c r="R6" s="19"/>
      <c r="S6" s="31"/>
      <c r="U6" s="37"/>
      <c r="V6" s="18"/>
      <c r="W6" s="18"/>
    </row>
    <row r="7" spans="1:23" ht="11.25">
      <c r="A7" s="19"/>
      <c r="B7" s="38" t="s">
        <v>94</v>
      </c>
      <c r="C7" s="39"/>
      <c r="D7" s="39"/>
      <c r="E7" s="32"/>
      <c r="G7" s="33" t="s">
        <v>90</v>
      </c>
      <c r="H7" s="5"/>
      <c r="I7" s="5"/>
      <c r="J7" s="20" t="s">
        <v>88</v>
      </c>
      <c r="K7" s="19"/>
      <c r="L7" s="19"/>
      <c r="M7" s="19"/>
      <c r="N7" s="19"/>
      <c r="O7" s="40"/>
      <c r="P7" s="36"/>
      <c r="Q7" s="31"/>
      <c r="R7" s="19"/>
      <c r="S7" s="31"/>
      <c r="U7" s="37"/>
      <c r="V7" s="19"/>
      <c r="W7" s="19"/>
    </row>
    <row r="8" spans="1:23" ht="11.25">
      <c r="A8" s="19"/>
      <c r="B8" s="41"/>
      <c r="C8" s="42"/>
      <c r="D8" s="41"/>
      <c r="E8" s="32"/>
      <c r="F8" s="19" t="s">
        <v>126</v>
      </c>
      <c r="G8" s="107"/>
      <c r="H8" s="43"/>
      <c r="I8" s="43"/>
      <c r="J8" s="43" t="s">
        <v>31</v>
      </c>
      <c r="K8" s="43" t="s">
        <v>33</v>
      </c>
      <c r="L8" s="11" t="s">
        <v>98</v>
      </c>
      <c r="M8" s="43" t="s">
        <v>65</v>
      </c>
      <c r="N8" s="43" t="s">
        <v>81</v>
      </c>
      <c r="O8" s="35" t="s">
        <v>4</v>
      </c>
      <c r="P8" s="7" t="s">
        <v>51</v>
      </c>
      <c r="Q8" s="4"/>
      <c r="R8" s="4"/>
      <c r="S8" s="4"/>
      <c r="U8" s="37"/>
      <c r="V8" s="19"/>
      <c r="W8" s="19"/>
    </row>
    <row r="9" spans="1:22" ht="11.25">
      <c r="A9" s="19"/>
      <c r="B9" s="41"/>
      <c r="C9" s="42"/>
      <c r="D9" s="41"/>
      <c r="E9" s="45"/>
      <c r="F9" s="19" t="s">
        <v>127</v>
      </c>
      <c r="G9" s="46"/>
      <c r="H9" s="32" t="s">
        <v>25</v>
      </c>
      <c r="I9" s="32"/>
      <c r="J9" s="32" t="s">
        <v>35</v>
      </c>
      <c r="K9" s="32" t="s">
        <v>35</v>
      </c>
      <c r="L9" s="19" t="s">
        <v>100</v>
      </c>
      <c r="M9" s="32" t="s">
        <v>66</v>
      </c>
      <c r="N9" s="32" t="s">
        <v>82</v>
      </c>
      <c r="O9" s="35" t="s">
        <v>7</v>
      </c>
      <c r="P9" s="47" t="s">
        <v>40</v>
      </c>
      <c r="Q9" s="48"/>
      <c r="R9" s="49" t="s">
        <v>4</v>
      </c>
      <c r="S9" s="50"/>
      <c r="U9" s="37"/>
      <c r="V9" s="19"/>
    </row>
    <row r="10" spans="1:23" ht="11.25">
      <c r="A10" s="19"/>
      <c r="B10" s="41"/>
      <c r="C10" s="42"/>
      <c r="D10" s="41" t="s">
        <v>18</v>
      </c>
      <c r="E10" s="45"/>
      <c r="F10" s="19" t="s">
        <v>19</v>
      </c>
      <c r="G10" s="46" t="s">
        <v>22</v>
      </c>
      <c r="H10" s="32" t="s">
        <v>26</v>
      </c>
      <c r="I10" s="32" t="s">
        <v>28</v>
      </c>
      <c r="J10" s="32" t="s">
        <v>37</v>
      </c>
      <c r="K10" s="32" t="s">
        <v>36</v>
      </c>
      <c r="L10" s="19" t="s">
        <v>99</v>
      </c>
      <c r="M10" s="32" t="s">
        <v>62</v>
      </c>
      <c r="N10" s="56" t="s">
        <v>83</v>
      </c>
      <c r="O10" s="35" t="s">
        <v>6</v>
      </c>
      <c r="P10" s="51" t="s">
        <v>39</v>
      </c>
      <c r="Q10" s="31"/>
      <c r="R10" s="32" t="s">
        <v>49</v>
      </c>
      <c r="S10" s="41" t="s">
        <v>0</v>
      </c>
      <c r="U10" s="37"/>
      <c r="V10" s="19"/>
      <c r="W10" s="19"/>
    </row>
    <row r="11" spans="1:23" ht="11.25">
      <c r="A11" s="4"/>
      <c r="B11" s="30" t="s">
        <v>67</v>
      </c>
      <c r="C11" s="42"/>
      <c r="D11" s="41" t="s">
        <v>12</v>
      </c>
      <c r="E11" s="52"/>
      <c r="F11" s="19" t="s">
        <v>20</v>
      </c>
      <c r="G11" s="46" t="s">
        <v>23</v>
      </c>
      <c r="H11" s="32" t="s">
        <v>27</v>
      </c>
      <c r="I11" s="32" t="s">
        <v>29</v>
      </c>
      <c r="J11" s="32" t="s">
        <v>32</v>
      </c>
      <c r="K11" s="32" t="s">
        <v>34</v>
      </c>
      <c r="L11" s="19" t="s">
        <v>101</v>
      </c>
      <c r="M11" s="32" t="s">
        <v>63</v>
      </c>
      <c r="N11" s="56" t="s">
        <v>84</v>
      </c>
      <c r="O11" s="35" t="s">
        <v>14</v>
      </c>
      <c r="P11" s="51" t="s">
        <v>12</v>
      </c>
      <c r="Q11" s="53" t="s">
        <v>1</v>
      </c>
      <c r="R11" s="32" t="s">
        <v>50</v>
      </c>
      <c r="S11" s="41" t="s">
        <v>8</v>
      </c>
      <c r="U11" s="17"/>
      <c r="V11" s="19"/>
      <c r="W11" s="19"/>
    </row>
    <row r="12" spans="1:21" ht="11.25">
      <c r="A12" s="19" t="s">
        <v>9</v>
      </c>
      <c r="B12" s="54" t="s">
        <v>5</v>
      </c>
      <c r="C12" s="43" t="s">
        <v>2</v>
      </c>
      <c r="D12" s="41" t="s">
        <v>7</v>
      </c>
      <c r="E12" s="32" t="s">
        <v>10</v>
      </c>
      <c r="F12" s="19" t="s">
        <v>21</v>
      </c>
      <c r="G12" s="46" t="s">
        <v>24</v>
      </c>
      <c r="H12" s="32" t="s">
        <v>42</v>
      </c>
      <c r="I12" s="32" t="s">
        <v>30</v>
      </c>
      <c r="J12" s="32" t="s">
        <v>17</v>
      </c>
      <c r="K12" s="32" t="s">
        <v>17</v>
      </c>
      <c r="L12" s="19" t="s">
        <v>102</v>
      </c>
      <c r="M12" s="32" t="s">
        <v>64</v>
      </c>
      <c r="N12" s="56" t="s">
        <v>85</v>
      </c>
      <c r="O12" s="35" t="s">
        <v>17</v>
      </c>
      <c r="P12" s="51" t="s">
        <v>49</v>
      </c>
      <c r="Q12" s="55" t="s">
        <v>13</v>
      </c>
      <c r="R12" s="32" t="s">
        <v>3</v>
      </c>
      <c r="S12" s="41" t="s">
        <v>14</v>
      </c>
      <c r="U12" s="17"/>
    </row>
    <row r="13" spans="1:21" ht="11.25">
      <c r="A13" s="19" t="s">
        <v>15</v>
      </c>
      <c r="B13" s="56" t="s">
        <v>43</v>
      </c>
      <c r="C13" s="56" t="s">
        <v>43</v>
      </c>
      <c r="D13" s="56" t="s">
        <v>43</v>
      </c>
      <c r="E13" s="56" t="s">
        <v>43</v>
      </c>
      <c r="F13" s="56" t="s">
        <v>43</v>
      </c>
      <c r="G13" s="46" t="s">
        <v>43</v>
      </c>
      <c r="H13" s="32" t="s">
        <v>43</v>
      </c>
      <c r="I13" s="32" t="s">
        <v>43</v>
      </c>
      <c r="J13" s="32" t="s">
        <v>43</v>
      </c>
      <c r="K13" s="32" t="s">
        <v>43</v>
      </c>
      <c r="L13" s="19" t="s">
        <v>43</v>
      </c>
      <c r="M13" s="56" t="s">
        <v>43</v>
      </c>
      <c r="N13" s="56" t="s">
        <v>43</v>
      </c>
      <c r="O13" s="56" t="s">
        <v>43</v>
      </c>
      <c r="P13" s="51" t="s">
        <v>50</v>
      </c>
      <c r="Q13" s="55" t="s">
        <v>16</v>
      </c>
      <c r="R13" s="32" t="s">
        <v>11</v>
      </c>
      <c r="S13" s="41" t="s">
        <v>17</v>
      </c>
      <c r="U13" s="17"/>
    </row>
    <row r="14" spans="1:19" ht="10.5" customHeight="1">
      <c r="A14" s="24" t="s">
        <v>44</v>
      </c>
      <c r="B14" s="109">
        <v>864206947</v>
      </c>
      <c r="C14" s="110">
        <v>165320475</v>
      </c>
      <c r="D14" s="111">
        <v>1029527422</v>
      </c>
      <c r="E14" s="112">
        <v>213892230</v>
      </c>
      <c r="F14" s="111">
        <v>815635192</v>
      </c>
      <c r="G14" s="113">
        <v>95087044</v>
      </c>
      <c r="H14" s="114">
        <v>7890753</v>
      </c>
      <c r="I14" s="114">
        <v>6406639</v>
      </c>
      <c r="J14" s="114">
        <v>48848625</v>
      </c>
      <c r="K14" s="114">
        <v>10000000</v>
      </c>
      <c r="L14" s="120">
        <v>187087044</v>
      </c>
      <c r="M14" s="115">
        <v>0</v>
      </c>
      <c r="N14" s="115">
        <v>0</v>
      </c>
      <c r="O14" s="116">
        <v>460315086</v>
      </c>
      <c r="P14" s="117">
        <v>-0.19349997533797234</v>
      </c>
      <c r="Q14" s="118">
        <v>0.24809075731471647</v>
      </c>
      <c r="R14" s="118">
        <v>-0.2619766898753642</v>
      </c>
      <c r="S14" s="119">
        <v>-0.49037456268612245</v>
      </c>
    </row>
    <row r="15" spans="1:19" ht="10.5" customHeight="1">
      <c r="A15" s="68" t="s">
        <v>45</v>
      </c>
      <c r="B15" s="58">
        <v>705907394</v>
      </c>
      <c r="C15" s="65">
        <v>193243109</v>
      </c>
      <c r="D15" s="59">
        <v>899150503</v>
      </c>
      <c r="E15" s="60">
        <v>230798827</v>
      </c>
      <c r="F15" s="59">
        <v>668351676</v>
      </c>
      <c r="G15" s="66">
        <v>190174088</v>
      </c>
      <c r="H15" s="87" t="s">
        <v>38</v>
      </c>
      <c r="I15" s="61">
        <v>6406639</v>
      </c>
      <c r="J15" s="61">
        <v>44330291</v>
      </c>
      <c r="K15" s="61">
        <v>10000000</v>
      </c>
      <c r="L15" s="67">
        <v>7890752.3</v>
      </c>
      <c r="M15" s="97">
        <v>227363.39</v>
      </c>
      <c r="N15" s="96">
        <v>0</v>
      </c>
      <c r="O15" s="62">
        <v>409322540</v>
      </c>
      <c r="P15" s="63">
        <v>-0.1266376360784298</v>
      </c>
      <c r="Q15" s="64">
        <v>0.079042595422938</v>
      </c>
      <c r="R15" s="64">
        <v>-0.18057523442416643</v>
      </c>
      <c r="S15" s="57">
        <v>-0.11077748166611251</v>
      </c>
    </row>
    <row r="16" spans="1:19" ht="10.5" customHeight="1">
      <c r="A16" s="68" t="s">
        <v>46</v>
      </c>
      <c r="B16" s="58">
        <v>836870149</v>
      </c>
      <c r="C16" s="65">
        <v>201623125</v>
      </c>
      <c r="D16" s="59">
        <v>1038493274</v>
      </c>
      <c r="E16" s="60">
        <v>139974050</v>
      </c>
      <c r="F16" s="59">
        <v>898519224</v>
      </c>
      <c r="G16" s="91">
        <v>0</v>
      </c>
      <c r="H16" s="92">
        <v>0</v>
      </c>
      <c r="I16" s="92">
        <v>0</v>
      </c>
      <c r="J16" s="92">
        <v>0</v>
      </c>
      <c r="K16" s="92">
        <v>0</v>
      </c>
      <c r="L16" s="67">
        <v>57869429.73</v>
      </c>
      <c r="M16" s="97">
        <v>149969.92</v>
      </c>
      <c r="N16" s="96">
        <v>0</v>
      </c>
      <c r="O16" s="62">
        <v>840499824</v>
      </c>
      <c r="P16" s="63">
        <v>0.15497157654373242</v>
      </c>
      <c r="Q16" s="64">
        <v>-0.3935235641383914</v>
      </c>
      <c r="R16" s="64">
        <v>0.3443808944678999</v>
      </c>
      <c r="S16" s="57">
        <v>1.0533924762608968</v>
      </c>
    </row>
    <row r="17" spans="1:19" ht="10.5" customHeight="1">
      <c r="A17" s="68" t="s">
        <v>58</v>
      </c>
      <c r="B17" s="58">
        <v>795950526.99</v>
      </c>
      <c r="C17" s="65">
        <v>228453040.79</v>
      </c>
      <c r="D17" s="59">
        <v>1024403567.78</v>
      </c>
      <c r="E17" s="60">
        <v>187050344.42</v>
      </c>
      <c r="F17" s="59">
        <v>837353223.36</v>
      </c>
      <c r="G17" s="91">
        <v>0</v>
      </c>
      <c r="H17" s="92">
        <v>0</v>
      </c>
      <c r="I17" s="92">
        <v>0</v>
      </c>
      <c r="J17" s="95">
        <v>57620230.25</v>
      </c>
      <c r="K17" s="95">
        <v>2500000</v>
      </c>
      <c r="L17" s="92">
        <v>0</v>
      </c>
      <c r="M17" s="97">
        <v>268146.47</v>
      </c>
      <c r="N17" s="96">
        <v>0</v>
      </c>
      <c r="O17" s="62">
        <v>776964846.64</v>
      </c>
      <c r="P17" s="63">
        <v>-0.0136</v>
      </c>
      <c r="Q17" s="64">
        <v>0.3363</v>
      </c>
      <c r="R17" s="64">
        <v>-0.0681</v>
      </c>
      <c r="S17" s="57">
        <v>-0.0756</v>
      </c>
    </row>
    <row r="18" spans="1:19" ht="10.5" customHeight="1">
      <c r="A18" s="68" t="s">
        <v>68</v>
      </c>
      <c r="B18" s="58">
        <v>938893680.8</v>
      </c>
      <c r="C18" s="65">
        <v>476478614.42</v>
      </c>
      <c r="D18" s="59">
        <v>1415372295.22</v>
      </c>
      <c r="E18" s="60">
        <v>143239922.69</v>
      </c>
      <c r="F18" s="59">
        <v>1272132372.53</v>
      </c>
      <c r="G18" s="91">
        <v>0</v>
      </c>
      <c r="H18" s="92">
        <v>0</v>
      </c>
      <c r="I18" s="92">
        <v>0</v>
      </c>
      <c r="J18" s="95">
        <v>78355706.1</v>
      </c>
      <c r="K18" s="92">
        <v>0</v>
      </c>
      <c r="L18" s="67">
        <v>100000</v>
      </c>
      <c r="M18" s="97">
        <v>147502.37</v>
      </c>
      <c r="N18" s="96">
        <v>0</v>
      </c>
      <c r="O18" s="62">
        <v>1193529164.06</v>
      </c>
      <c r="P18" s="63">
        <v>0.3817</v>
      </c>
      <c r="Q18" s="64">
        <v>-0.2342</v>
      </c>
      <c r="R18" s="64">
        <v>0.5192</v>
      </c>
      <c r="S18" s="57">
        <v>0.5361</v>
      </c>
    </row>
    <row r="19" spans="1:19" ht="10.5" customHeight="1">
      <c r="A19" s="68" t="s">
        <v>80</v>
      </c>
      <c r="B19" s="58">
        <v>1166928575.85</v>
      </c>
      <c r="C19" s="65">
        <v>279307293.06</v>
      </c>
      <c r="D19" s="59">
        <f aca="true" t="shared" si="0" ref="D19:D24">B19+C19</f>
        <v>1446235868.9099998</v>
      </c>
      <c r="E19" s="60">
        <v>137992379.94</v>
      </c>
      <c r="F19" s="59">
        <f aca="true" t="shared" si="1" ref="F19:F24">D19-E19</f>
        <v>1308243488.9699998</v>
      </c>
      <c r="G19" s="91">
        <v>0</v>
      </c>
      <c r="H19" s="92">
        <v>0</v>
      </c>
      <c r="I19" s="92">
        <v>0</v>
      </c>
      <c r="J19" s="95">
        <v>98198519.84</v>
      </c>
      <c r="K19" s="92">
        <v>0</v>
      </c>
      <c r="L19" s="92">
        <v>0</v>
      </c>
      <c r="M19" s="97">
        <v>221499.13</v>
      </c>
      <c r="N19" s="99">
        <v>5720529.6</v>
      </c>
      <c r="O19" s="62">
        <f aca="true" t="shared" si="2" ref="O19:O24">F19-G19-H19-I19-J19-K19-L19-M19-N19</f>
        <v>1204102940.3999999</v>
      </c>
      <c r="P19" s="63">
        <f aca="true" t="shared" si="3" ref="P19:R20">(D19-D18)/D18</f>
        <v>0.021805975568571168</v>
      </c>
      <c r="Q19" s="64">
        <f t="shared" si="3"/>
        <v>-0.03663463824507039</v>
      </c>
      <c r="R19" s="64">
        <f t="shared" si="3"/>
        <v>0.028386288423886668</v>
      </c>
      <c r="S19" s="57">
        <f aca="true" t="shared" si="4" ref="S19:S24">(O19-O18)/O18</f>
        <v>0.008859252591726664</v>
      </c>
    </row>
    <row r="20" spans="1:19" ht="10.5" customHeight="1">
      <c r="A20" s="68" t="s">
        <v>97</v>
      </c>
      <c r="B20" s="58">
        <v>1216393455.99</v>
      </c>
      <c r="C20" s="65">
        <v>533684068.97</v>
      </c>
      <c r="D20" s="59">
        <f t="shared" si="0"/>
        <v>1750077524.96</v>
      </c>
      <c r="E20" s="60">
        <v>184386550.26</v>
      </c>
      <c r="F20" s="59">
        <f t="shared" si="1"/>
        <v>1565690974.7</v>
      </c>
      <c r="G20" s="91">
        <v>0</v>
      </c>
      <c r="H20" s="92">
        <v>0</v>
      </c>
      <c r="I20" s="92">
        <v>0</v>
      </c>
      <c r="J20" s="95">
        <v>109167598.06</v>
      </c>
      <c r="K20" s="92">
        <v>0</v>
      </c>
      <c r="L20" s="102">
        <v>20656.54</v>
      </c>
      <c r="M20" s="97">
        <v>146700.8</v>
      </c>
      <c r="N20" s="99">
        <v>4956821.53</v>
      </c>
      <c r="O20" s="62">
        <f t="shared" si="2"/>
        <v>1451399197.7700002</v>
      </c>
      <c r="P20" s="63">
        <f t="shared" si="3"/>
        <v>0.2100913568676732</v>
      </c>
      <c r="Q20" s="64">
        <f t="shared" si="3"/>
        <v>0.33620820468617535</v>
      </c>
      <c r="R20" s="64">
        <f t="shared" si="3"/>
        <v>0.19678866197353875</v>
      </c>
      <c r="S20" s="57">
        <f t="shared" si="4"/>
        <v>0.20537800305333462</v>
      </c>
    </row>
    <row r="21" spans="1:19" ht="10.5" customHeight="1">
      <c r="A21" s="68" t="s">
        <v>106</v>
      </c>
      <c r="B21" s="58">
        <v>1198794920.08</v>
      </c>
      <c r="C21" s="65">
        <v>283677374.34</v>
      </c>
      <c r="D21" s="59">
        <f t="shared" si="0"/>
        <v>1482472294.4199998</v>
      </c>
      <c r="E21" s="60">
        <v>275844780.7</v>
      </c>
      <c r="F21" s="59">
        <f t="shared" si="1"/>
        <v>1206627513.7199998</v>
      </c>
      <c r="G21" s="91">
        <v>0</v>
      </c>
      <c r="H21" s="92">
        <v>0</v>
      </c>
      <c r="I21" s="92">
        <v>0</v>
      </c>
      <c r="J21" s="95">
        <v>87201878.53</v>
      </c>
      <c r="K21" s="92">
        <v>0</v>
      </c>
      <c r="L21" s="102">
        <v>30693.24</v>
      </c>
      <c r="M21" s="97">
        <v>215448.91</v>
      </c>
      <c r="N21" s="99">
        <v>7510641.43</v>
      </c>
      <c r="O21" s="62">
        <f t="shared" si="2"/>
        <v>1111668851.6099997</v>
      </c>
      <c r="P21" s="63">
        <f aca="true" t="shared" si="5" ref="P21:R23">(D21-D20)/D20</f>
        <v>-0.15291050066260156</v>
      </c>
      <c r="Q21" s="64">
        <f t="shared" si="5"/>
        <v>0.4960135666676147</v>
      </c>
      <c r="R21" s="64">
        <f t="shared" si="5"/>
        <v>-0.2293322672111589</v>
      </c>
      <c r="S21" s="57">
        <f t="shared" si="4"/>
        <v>-0.2340709204483361</v>
      </c>
    </row>
    <row r="22" spans="1:19" ht="10.5" customHeight="1">
      <c r="A22" s="68" t="s">
        <v>107</v>
      </c>
      <c r="B22" s="58">
        <v>1001342157.19</v>
      </c>
      <c r="C22" s="65">
        <v>175586701.91</v>
      </c>
      <c r="D22" s="59">
        <f t="shared" si="0"/>
        <v>1176928859.1000001</v>
      </c>
      <c r="E22" s="60">
        <v>275365184.98</v>
      </c>
      <c r="F22" s="59">
        <f t="shared" si="1"/>
        <v>901563674.1200001</v>
      </c>
      <c r="G22" s="91">
        <v>0</v>
      </c>
      <c r="H22" s="92">
        <v>0</v>
      </c>
      <c r="I22" s="92">
        <v>0</v>
      </c>
      <c r="J22" s="95">
        <v>56236424.05</v>
      </c>
      <c r="K22" s="92">
        <v>0</v>
      </c>
      <c r="L22" s="102">
        <v>40493.33</v>
      </c>
      <c r="M22" s="97">
        <v>118458.32</v>
      </c>
      <c r="N22" s="99">
        <v>9623786.26</v>
      </c>
      <c r="O22" s="62">
        <f t="shared" si="2"/>
        <v>835544512.1600001</v>
      </c>
      <c r="P22" s="63">
        <f t="shared" si="5"/>
        <v>-0.20610397676237183</v>
      </c>
      <c r="Q22" s="64">
        <f t="shared" si="5"/>
        <v>-0.0017386434457194319</v>
      </c>
      <c r="R22" s="64">
        <f t="shared" si="5"/>
        <v>-0.2528235400993768</v>
      </c>
      <c r="S22" s="57">
        <f t="shared" si="4"/>
        <v>-0.24838722345246628</v>
      </c>
    </row>
    <row r="23" spans="1:19" ht="10.5" customHeight="1">
      <c r="A23" s="68" t="s">
        <v>111</v>
      </c>
      <c r="B23" s="58">
        <v>1134856009.01</v>
      </c>
      <c r="C23" s="65">
        <v>381083060.42</v>
      </c>
      <c r="D23" s="59">
        <f t="shared" si="0"/>
        <v>1515939069.43</v>
      </c>
      <c r="E23" s="60">
        <v>221132886.26</v>
      </c>
      <c r="F23" s="59">
        <f t="shared" si="1"/>
        <v>1294806183.17</v>
      </c>
      <c r="G23" s="91">
        <v>0</v>
      </c>
      <c r="H23" s="92">
        <v>0</v>
      </c>
      <c r="I23" s="92">
        <v>0</v>
      </c>
      <c r="J23" s="95">
        <v>93834701.24</v>
      </c>
      <c r="K23" s="92">
        <v>0</v>
      </c>
      <c r="L23" s="102">
        <v>14264.1</v>
      </c>
      <c r="M23" s="97">
        <v>493595.78</v>
      </c>
      <c r="N23" s="99">
        <v>2598198.9</v>
      </c>
      <c r="O23" s="62">
        <f t="shared" si="2"/>
        <v>1197865423.15</v>
      </c>
      <c r="P23" s="63">
        <f t="shared" si="5"/>
        <v>0.2880464759690248</v>
      </c>
      <c r="Q23" s="64">
        <f t="shared" si="5"/>
        <v>-0.19694682435595104</v>
      </c>
      <c r="R23" s="64">
        <f t="shared" si="5"/>
        <v>0.43617829814831083</v>
      </c>
      <c r="S23" s="57">
        <f t="shared" si="4"/>
        <v>0.4336344811281801</v>
      </c>
    </row>
    <row r="24" spans="1:19" ht="10.5" customHeight="1">
      <c r="A24" s="68" t="s">
        <v>115</v>
      </c>
      <c r="B24" s="58">
        <v>1110751386.83</v>
      </c>
      <c r="C24" s="65">
        <v>186545202.09000003</v>
      </c>
      <c r="D24" s="59">
        <f t="shared" si="0"/>
        <v>1297296588.92</v>
      </c>
      <c r="E24" s="60">
        <v>204994094.11</v>
      </c>
      <c r="F24" s="59">
        <f t="shared" si="1"/>
        <v>1092302494.81</v>
      </c>
      <c r="G24" s="91">
        <v>0</v>
      </c>
      <c r="H24" s="92">
        <v>0</v>
      </c>
      <c r="I24" s="92">
        <v>0</v>
      </c>
      <c r="J24" s="95">
        <v>75181765.88</v>
      </c>
      <c r="K24" s="92">
        <v>0</v>
      </c>
      <c r="L24" s="102">
        <v>40567.98</v>
      </c>
      <c r="M24" s="97">
        <v>224332.3</v>
      </c>
      <c r="N24" s="99">
        <v>3309395.45</v>
      </c>
      <c r="O24" s="62">
        <f t="shared" si="2"/>
        <v>1013546433.1999999</v>
      </c>
      <c r="P24" s="63">
        <f aca="true" t="shared" si="6" ref="P24:R25">(D24-D23)/D23</f>
        <v>-0.14422906891120008</v>
      </c>
      <c r="Q24" s="64">
        <f t="shared" si="6"/>
        <v>-0.07298232489501617</v>
      </c>
      <c r="R24" s="64">
        <f t="shared" si="6"/>
        <v>-0.1563969117479976</v>
      </c>
      <c r="S24" s="57">
        <f t="shared" si="4"/>
        <v>-0.15387286951258733</v>
      </c>
    </row>
    <row r="25" spans="1:19" ht="10.5" customHeight="1">
      <c r="A25" s="68" t="s">
        <v>124</v>
      </c>
      <c r="B25" s="58">
        <v>1196124315.43</v>
      </c>
      <c r="C25" s="65">
        <v>164719866.63</v>
      </c>
      <c r="D25" s="59">
        <f>B25+C25</f>
        <v>1360844182.06</v>
      </c>
      <c r="E25" s="60">
        <v>140585423.02</v>
      </c>
      <c r="F25" s="59">
        <f>D25-E25</f>
        <v>1220258759.04</v>
      </c>
      <c r="G25" s="91">
        <v>0</v>
      </c>
      <c r="H25" s="92">
        <v>0</v>
      </c>
      <c r="I25" s="92">
        <v>0</v>
      </c>
      <c r="J25" s="95">
        <v>83894926.97</v>
      </c>
      <c r="K25" s="92">
        <v>0</v>
      </c>
      <c r="L25" s="102">
        <v>56882.89</v>
      </c>
      <c r="M25" s="97">
        <v>186337.23</v>
      </c>
      <c r="N25" s="99">
        <v>3249448.13</v>
      </c>
      <c r="O25" s="62">
        <f>F25-G25-H25-I25-J25-K25-L25-M25-N25</f>
        <v>1132871163.8199997</v>
      </c>
      <c r="P25" s="63">
        <f t="shared" si="6"/>
        <v>0.048984629793024634</v>
      </c>
      <c r="Q25" s="64">
        <f t="shared" si="6"/>
        <v>-0.3141976912536722</v>
      </c>
      <c r="R25" s="64">
        <f t="shared" si="6"/>
        <v>0.11714361620336436</v>
      </c>
      <c r="S25" s="57">
        <f>(O25-O24)/O24</f>
        <v>0.11772991025508724</v>
      </c>
    </row>
    <row r="26" spans="1:19" ht="10.5" customHeight="1">
      <c r="A26" s="68" t="s">
        <v>125</v>
      </c>
      <c r="B26" s="58">
        <v>1368985313.5300002</v>
      </c>
      <c r="C26" s="65">
        <v>197268726.00999996</v>
      </c>
      <c r="D26" s="59">
        <f>B26+C26</f>
        <v>1566254039.5400002</v>
      </c>
      <c r="E26" s="60">
        <v>280140028.9</v>
      </c>
      <c r="F26" s="59">
        <f>D26-E26</f>
        <v>1286114010.6400003</v>
      </c>
      <c r="G26" s="91">
        <v>0</v>
      </c>
      <c r="H26" s="92">
        <v>0</v>
      </c>
      <c r="I26" s="92">
        <v>0</v>
      </c>
      <c r="J26" s="95">
        <v>89196686</v>
      </c>
      <c r="K26" s="92">
        <v>0</v>
      </c>
      <c r="L26" s="108">
        <v>-9639.21</v>
      </c>
      <c r="M26" s="97">
        <v>207341.95</v>
      </c>
      <c r="N26" s="99">
        <v>4989117.82</v>
      </c>
      <c r="O26" s="62">
        <f>F26-G26-H26-I26-J26-K26-L26-M26-N26</f>
        <v>1191730504.0800004</v>
      </c>
      <c r="P26" s="63">
        <f aca="true" t="shared" si="7" ref="P26:R27">(D26-D25)/D25</f>
        <v>0.15094296627631368</v>
      </c>
      <c r="Q26" s="64">
        <f t="shared" si="7"/>
        <v>0.9926676812015326</v>
      </c>
      <c r="R26" s="64">
        <f t="shared" si="7"/>
        <v>0.05396826788755028</v>
      </c>
      <c r="S26" s="57">
        <f>(O26-O25)/O25</f>
        <v>0.051955899434785846</v>
      </c>
    </row>
    <row r="27" spans="1:19" ht="10.5" customHeight="1">
      <c r="A27" s="68" t="s">
        <v>132</v>
      </c>
      <c r="B27" s="58">
        <v>1450164188.8700001</v>
      </c>
      <c r="C27" s="65">
        <v>103418956.07</v>
      </c>
      <c r="D27" s="59">
        <f>B27+C27</f>
        <v>1553583144.94</v>
      </c>
      <c r="E27" s="60">
        <v>192648648.61</v>
      </c>
      <c r="F27" s="59">
        <f>D27-E27</f>
        <v>1360934496.33</v>
      </c>
      <c r="G27" s="91">
        <v>0</v>
      </c>
      <c r="H27" s="92">
        <v>0</v>
      </c>
      <c r="I27" s="92">
        <v>0</v>
      </c>
      <c r="J27" s="92">
        <v>0</v>
      </c>
      <c r="K27" s="92">
        <v>0</v>
      </c>
      <c r="L27" s="97">
        <v>51356.29</v>
      </c>
      <c r="M27" s="97">
        <v>306856.56</v>
      </c>
      <c r="N27" s="99">
        <v>3720076.65</v>
      </c>
      <c r="O27" s="62">
        <f>F27-G27-H27-I27-J27-K27-L27-M27-N27</f>
        <v>1356856206.83</v>
      </c>
      <c r="P27" s="63">
        <f t="shared" si="7"/>
        <v>-0.008089935783164212</v>
      </c>
      <c r="Q27" s="64">
        <f t="shared" si="7"/>
        <v>-0.312313026572976</v>
      </c>
      <c r="R27" s="64">
        <f t="shared" si="7"/>
        <v>0.058175624455538866</v>
      </c>
      <c r="S27" s="57">
        <f>(O27-O26)/O26</f>
        <v>0.13855960066867157</v>
      </c>
    </row>
    <row r="28" spans="1:19" ht="10.5" customHeight="1">
      <c r="A28" s="69" t="s">
        <v>136</v>
      </c>
      <c r="B28" s="70">
        <f>'[1]June 15'!$C$22</f>
        <v>1487339348.8299997</v>
      </c>
      <c r="C28" s="71">
        <v>81078854.82</v>
      </c>
      <c r="D28" s="72">
        <f>B28+C28</f>
        <v>1568418203.6499996</v>
      </c>
      <c r="E28" s="73">
        <v>237987277.23</v>
      </c>
      <c r="F28" s="72">
        <f>D28-E28</f>
        <v>1330430926.4199996</v>
      </c>
      <c r="G28" s="93">
        <v>0</v>
      </c>
      <c r="H28" s="94">
        <v>0</v>
      </c>
      <c r="I28" s="94">
        <v>0</v>
      </c>
      <c r="J28" s="94">
        <v>0</v>
      </c>
      <c r="K28" s="94">
        <v>0</v>
      </c>
      <c r="L28" s="98">
        <v>10391.94</v>
      </c>
      <c r="M28" s="98">
        <v>208181.72</v>
      </c>
      <c r="N28" s="90">
        <v>2524224.62</v>
      </c>
      <c r="O28" s="74">
        <f>F28-G28-H28-I28-J28-K28-L28-M28-N28</f>
        <v>1327688128.1399996</v>
      </c>
      <c r="P28" s="75">
        <f>(D28-D27)/D27</f>
        <v>0.009548931293646661</v>
      </c>
      <c r="Q28" s="76">
        <f>(E28-E27)/E27</f>
        <v>0.23534361100961565</v>
      </c>
      <c r="R28" s="76">
        <f>(F28-F27)/F27</f>
        <v>-0.022413694407966426</v>
      </c>
      <c r="S28" s="77">
        <f>(O28-O27)/O27</f>
        <v>-0.021496808978856485</v>
      </c>
    </row>
    <row r="29" spans="1:19" ht="10.5" customHeight="1">
      <c r="A29" s="6" t="s">
        <v>140</v>
      </c>
      <c r="B29" s="6"/>
      <c r="C29" s="6"/>
      <c r="D29" s="2"/>
      <c r="E29" s="6"/>
      <c r="F29" s="6"/>
      <c r="G29" s="6"/>
      <c r="H29" s="6"/>
      <c r="I29" s="6"/>
      <c r="J29" s="6"/>
      <c r="K29" s="6"/>
      <c r="L29" s="6"/>
      <c r="M29" s="6"/>
      <c r="N29" s="6"/>
      <c r="O29" s="6"/>
      <c r="P29" s="6"/>
      <c r="Q29" s="6"/>
      <c r="R29" s="6"/>
      <c r="S29" s="6"/>
    </row>
    <row r="30" spans="1:19" ht="10.5" customHeight="1">
      <c r="A30" s="6" t="s">
        <v>141</v>
      </c>
      <c r="B30" s="6"/>
      <c r="C30" s="6"/>
      <c r="D30" s="2"/>
      <c r="E30" s="6"/>
      <c r="F30" s="6"/>
      <c r="G30" s="6"/>
      <c r="H30" s="6"/>
      <c r="I30" s="6"/>
      <c r="J30" s="6"/>
      <c r="K30" s="6"/>
      <c r="L30" s="6"/>
      <c r="M30" s="6"/>
      <c r="N30" s="6"/>
      <c r="O30" s="6"/>
      <c r="P30" s="6"/>
      <c r="Q30" s="6"/>
      <c r="R30" s="6"/>
      <c r="S30" s="6"/>
    </row>
    <row r="31" spans="1:11" ht="10.5" customHeight="1">
      <c r="A31" s="1" t="s">
        <v>142</v>
      </c>
      <c r="B31" s="6"/>
      <c r="C31" s="6"/>
      <c r="D31" s="2"/>
      <c r="E31" s="6"/>
      <c r="F31" s="6"/>
      <c r="G31" s="6"/>
      <c r="H31" s="6"/>
      <c r="I31" s="6"/>
      <c r="J31" s="6"/>
      <c r="K31" s="6"/>
    </row>
    <row r="32" spans="1:19" ht="10.5" customHeight="1">
      <c r="A32" s="78" t="s">
        <v>137</v>
      </c>
      <c r="B32" s="78"/>
      <c r="C32" s="6"/>
      <c r="D32" s="2"/>
      <c r="E32" s="6"/>
      <c r="F32" s="6"/>
      <c r="G32" s="6"/>
      <c r="H32" s="6"/>
      <c r="I32" s="6"/>
      <c r="J32" s="6"/>
      <c r="K32" s="6"/>
      <c r="L32" s="6"/>
      <c r="M32" s="6"/>
      <c r="N32" s="6"/>
      <c r="O32" s="6"/>
      <c r="P32" s="6"/>
      <c r="Q32" s="6"/>
      <c r="R32" s="6"/>
      <c r="S32" s="6"/>
    </row>
    <row r="33" spans="1:19" ht="10.5" customHeight="1">
      <c r="A33" s="6" t="s">
        <v>134</v>
      </c>
      <c r="B33" s="78"/>
      <c r="C33" s="6"/>
      <c r="D33" s="2"/>
      <c r="E33" s="6"/>
      <c r="F33" s="6"/>
      <c r="G33" s="78"/>
      <c r="H33" s="6"/>
      <c r="I33" s="6"/>
      <c r="J33" s="6"/>
      <c r="K33" s="6"/>
      <c r="L33" s="6"/>
      <c r="M33" s="6"/>
      <c r="N33" s="6"/>
      <c r="O33" s="6"/>
      <c r="P33" s="6"/>
      <c r="Q33" s="6"/>
      <c r="R33" s="6"/>
      <c r="S33" s="6"/>
    </row>
    <row r="34" spans="1:18" ht="10.5" customHeight="1">
      <c r="A34" s="78" t="s">
        <v>47</v>
      </c>
      <c r="B34" s="79" t="s">
        <v>41</v>
      </c>
      <c r="C34" s="80"/>
      <c r="G34" s="78" t="s">
        <v>148</v>
      </c>
      <c r="H34" s="78"/>
      <c r="I34" s="78"/>
      <c r="J34" s="78"/>
      <c r="K34" s="6"/>
      <c r="L34" s="6"/>
      <c r="M34" s="6"/>
      <c r="N34" s="6"/>
      <c r="O34" s="6"/>
      <c r="P34" s="6"/>
      <c r="Q34" s="6"/>
      <c r="R34" s="4"/>
    </row>
    <row r="35" spans="1:18" ht="10.5" customHeight="1">
      <c r="A35" s="81">
        <v>0.07</v>
      </c>
      <c r="B35" s="6" t="s">
        <v>55</v>
      </c>
      <c r="C35" s="6"/>
      <c r="D35" s="2"/>
      <c r="E35" s="6"/>
      <c r="G35" s="6" t="s">
        <v>144</v>
      </c>
      <c r="H35" s="6"/>
      <c r="I35" s="6"/>
      <c r="J35" s="6"/>
      <c r="K35" s="6"/>
      <c r="L35" s="6"/>
      <c r="M35" s="6"/>
      <c r="N35" s="6"/>
      <c r="O35" s="6"/>
      <c r="P35" s="6"/>
      <c r="Q35" s="6"/>
      <c r="R35" s="4"/>
    </row>
    <row r="36" spans="1:18" ht="10.5" customHeight="1">
      <c r="A36" s="100">
        <v>0.0775</v>
      </c>
      <c r="B36" s="82" t="s">
        <v>56</v>
      </c>
      <c r="D36" s="6"/>
      <c r="E36" s="6"/>
      <c r="F36" s="6"/>
      <c r="G36" s="6" t="s">
        <v>145</v>
      </c>
      <c r="H36" s="6"/>
      <c r="I36" s="6"/>
      <c r="J36" s="6"/>
      <c r="K36" s="6"/>
      <c r="L36" s="6"/>
      <c r="M36" s="6"/>
      <c r="N36" s="6"/>
      <c r="O36" s="6"/>
      <c r="P36" s="6"/>
      <c r="Q36" s="6"/>
      <c r="R36" s="4"/>
    </row>
    <row r="37" spans="1:18" ht="10.5" customHeight="1">
      <c r="A37" s="82" t="s">
        <v>122</v>
      </c>
      <c r="C37" s="6"/>
      <c r="D37" s="6"/>
      <c r="E37" s="6"/>
      <c r="G37" s="6" t="s">
        <v>147</v>
      </c>
      <c r="H37" s="6"/>
      <c r="I37" s="6"/>
      <c r="J37" s="6"/>
      <c r="K37" s="6"/>
      <c r="L37" s="6"/>
      <c r="M37" s="6"/>
      <c r="N37" s="6"/>
      <c r="O37" s="6"/>
      <c r="P37" s="6"/>
      <c r="Q37" s="6"/>
      <c r="R37" s="4"/>
    </row>
    <row r="38" spans="1:18" ht="10.5" customHeight="1">
      <c r="A38" s="83"/>
      <c r="B38" s="82" t="s">
        <v>118</v>
      </c>
      <c r="D38" s="82" t="s">
        <v>119</v>
      </c>
      <c r="F38" s="6"/>
      <c r="G38" s="78" t="s">
        <v>59</v>
      </c>
      <c r="H38" s="2" t="s">
        <v>105</v>
      </c>
      <c r="I38" s="101" t="s">
        <v>104</v>
      </c>
      <c r="J38" s="88"/>
      <c r="K38" s="78" t="s">
        <v>146</v>
      </c>
      <c r="L38" s="78"/>
      <c r="M38" s="2" t="s">
        <v>105</v>
      </c>
      <c r="N38" s="101" t="s">
        <v>104</v>
      </c>
      <c r="O38" s="121" t="s">
        <v>149</v>
      </c>
      <c r="P38" s="79"/>
      <c r="Q38" s="103"/>
      <c r="R38" s="4"/>
    </row>
    <row r="39" spans="1:18" ht="10.5" customHeight="1">
      <c r="A39" s="83"/>
      <c r="B39" s="6" t="s">
        <v>120</v>
      </c>
      <c r="C39" s="6"/>
      <c r="D39" s="82" t="s">
        <v>121</v>
      </c>
      <c r="F39" s="6"/>
      <c r="G39" s="88" t="s">
        <v>60</v>
      </c>
      <c r="H39" s="89">
        <v>40875</v>
      </c>
      <c r="I39" s="89">
        <v>13625</v>
      </c>
      <c r="J39" s="88"/>
      <c r="K39" s="88" t="s">
        <v>108</v>
      </c>
      <c r="L39" s="89"/>
      <c r="M39" s="89">
        <v>100500</v>
      </c>
      <c r="N39" s="106">
        <v>33500</v>
      </c>
      <c r="O39" s="104">
        <v>96500</v>
      </c>
      <c r="P39" s="106"/>
      <c r="Q39" s="104"/>
      <c r="R39" s="4"/>
    </row>
    <row r="40" spans="1:18" ht="10.5" customHeight="1">
      <c r="A40" s="53">
        <v>0.075</v>
      </c>
      <c r="B40" s="82" t="s">
        <v>54</v>
      </c>
      <c r="D40" s="6"/>
      <c r="E40" s="6"/>
      <c r="F40" s="6"/>
      <c r="G40" s="88" t="s">
        <v>61</v>
      </c>
      <c r="H40" s="89">
        <v>191250</v>
      </c>
      <c r="I40" s="89">
        <v>63750</v>
      </c>
      <c r="J40" s="88"/>
      <c r="K40" s="88" t="s">
        <v>110</v>
      </c>
      <c r="L40" s="89"/>
      <c r="M40" s="89">
        <v>36750</v>
      </c>
      <c r="N40" s="106">
        <v>12250</v>
      </c>
      <c r="O40" s="104">
        <v>155000</v>
      </c>
      <c r="P40" s="106"/>
      <c r="Q40" s="104"/>
      <c r="R40" s="4"/>
    </row>
    <row r="41" spans="1:18" ht="10.5" customHeight="1">
      <c r="A41" s="84">
        <v>0.0725</v>
      </c>
      <c r="B41" s="82" t="s">
        <v>52</v>
      </c>
      <c r="D41" s="6"/>
      <c r="G41" s="88" t="s">
        <v>69</v>
      </c>
      <c r="H41" s="89">
        <v>171375</v>
      </c>
      <c r="I41" s="89">
        <v>57125</v>
      </c>
      <c r="J41" s="88"/>
      <c r="K41" s="88" t="s">
        <v>117</v>
      </c>
      <c r="L41" s="89"/>
      <c r="M41" s="89">
        <v>9375</v>
      </c>
      <c r="N41" s="105">
        <v>3125</v>
      </c>
      <c r="O41" s="104">
        <v>148000</v>
      </c>
      <c r="P41" s="105"/>
      <c r="Q41" s="104"/>
      <c r="R41" s="4"/>
    </row>
    <row r="42" spans="1:17" ht="10.5" customHeight="1">
      <c r="A42" s="81">
        <v>0.07</v>
      </c>
      <c r="B42" s="85" t="s">
        <v>53</v>
      </c>
      <c r="D42" s="6"/>
      <c r="G42" s="88" t="s">
        <v>95</v>
      </c>
      <c r="H42" s="89">
        <v>197625</v>
      </c>
      <c r="I42" s="89">
        <v>65875</v>
      </c>
      <c r="J42" s="6"/>
      <c r="K42" s="88" t="s">
        <v>123</v>
      </c>
      <c r="L42" s="89"/>
      <c r="M42" s="89">
        <v>8625</v>
      </c>
      <c r="N42" s="105">
        <v>2875</v>
      </c>
      <c r="O42" s="104">
        <v>146500</v>
      </c>
      <c r="P42" s="105"/>
      <c r="Q42" s="104"/>
    </row>
    <row r="43" spans="1:17" ht="10.5" customHeight="1">
      <c r="A43" s="53">
        <v>0.069</v>
      </c>
      <c r="B43" s="82" t="s">
        <v>139</v>
      </c>
      <c r="D43" s="6"/>
      <c r="E43" s="6"/>
      <c r="G43" s="6" t="s">
        <v>116</v>
      </c>
      <c r="H43" s="89">
        <v>194250</v>
      </c>
      <c r="I43" s="105">
        <v>64750</v>
      </c>
      <c r="J43" s="6"/>
      <c r="K43" s="88" t="s">
        <v>128</v>
      </c>
      <c r="L43" s="89"/>
      <c r="M43" s="89">
        <v>1500</v>
      </c>
      <c r="N43" s="105">
        <v>500</v>
      </c>
      <c r="O43" s="104">
        <v>236500</v>
      </c>
      <c r="P43" s="105"/>
      <c r="Q43" s="104"/>
    </row>
    <row r="44" spans="1:17" ht="10.5" customHeight="1">
      <c r="A44" s="81">
        <v>0.06</v>
      </c>
      <c r="B44" s="6" t="s">
        <v>133</v>
      </c>
      <c r="C44" s="6"/>
      <c r="D44" s="4"/>
      <c r="G44" s="6" t="s">
        <v>129</v>
      </c>
      <c r="H44" s="89">
        <v>131625</v>
      </c>
      <c r="I44" s="106">
        <v>43875</v>
      </c>
      <c r="J44" s="6"/>
      <c r="K44" s="88" t="s">
        <v>135</v>
      </c>
      <c r="L44" s="89"/>
      <c r="M44" s="89">
        <v>38263.13</v>
      </c>
      <c r="N44" s="105">
        <v>12754.38</v>
      </c>
      <c r="O44" s="104">
        <v>259000</v>
      </c>
      <c r="P44" s="105"/>
      <c r="Q44" s="104"/>
    </row>
    <row r="45" spans="1:17" ht="10.5" customHeight="1">
      <c r="A45" s="81">
        <v>0.05</v>
      </c>
      <c r="B45" s="6" t="s">
        <v>138</v>
      </c>
      <c r="C45" s="6"/>
      <c r="D45" s="4"/>
      <c r="G45" s="6"/>
      <c r="H45" s="89"/>
      <c r="I45" s="106"/>
      <c r="J45" s="6"/>
      <c r="K45" s="88" t="s">
        <v>143</v>
      </c>
      <c r="L45" s="89"/>
      <c r="M45" s="89">
        <v>375</v>
      </c>
      <c r="N45" s="105">
        <v>125</v>
      </c>
      <c r="O45" s="104">
        <v>184500</v>
      </c>
      <c r="P45" s="105"/>
      <c r="Q45" s="104"/>
    </row>
    <row r="46" spans="1:2" ht="10.5" customHeight="1">
      <c r="A46" s="78" t="s">
        <v>71</v>
      </c>
      <c r="B46" s="78"/>
    </row>
    <row r="47" spans="1:19" ht="10.5" customHeight="1">
      <c r="A47" s="1" t="s">
        <v>72</v>
      </c>
      <c r="C47" s="6"/>
      <c r="D47" s="2"/>
      <c r="E47" s="6"/>
      <c r="F47" s="6"/>
      <c r="G47" s="6"/>
      <c r="H47" s="6"/>
      <c r="I47" s="6"/>
      <c r="J47" s="6"/>
      <c r="K47" s="6"/>
      <c r="L47" s="6"/>
      <c r="M47" s="6"/>
      <c r="N47" s="6"/>
      <c r="O47" s="6"/>
      <c r="P47" s="6"/>
      <c r="Q47" s="6"/>
      <c r="R47" s="6"/>
      <c r="S47" s="6"/>
    </row>
    <row r="48" spans="1:19" ht="10.5" customHeight="1">
      <c r="A48" s="1" t="s">
        <v>75</v>
      </c>
      <c r="B48" s="6"/>
      <c r="C48" s="2"/>
      <c r="D48" s="6"/>
      <c r="E48" s="6"/>
      <c r="F48" s="6"/>
      <c r="G48" s="6"/>
      <c r="H48" s="6"/>
      <c r="I48" s="6"/>
      <c r="J48" s="6"/>
      <c r="K48" s="6"/>
      <c r="L48" s="6"/>
      <c r="M48" s="6"/>
      <c r="N48" s="6"/>
      <c r="O48" s="6"/>
      <c r="P48" s="6"/>
      <c r="Q48" s="4"/>
      <c r="R48" s="6"/>
      <c r="S48" s="6"/>
    </row>
    <row r="49" spans="1:19" ht="10.5" customHeight="1">
      <c r="A49" s="6" t="s">
        <v>74</v>
      </c>
      <c r="B49" s="6"/>
      <c r="C49" s="2"/>
      <c r="D49" s="6"/>
      <c r="E49" s="6"/>
      <c r="F49" s="6"/>
      <c r="G49" s="6"/>
      <c r="H49" s="6"/>
      <c r="I49" s="6"/>
      <c r="J49" s="6"/>
      <c r="K49" s="6"/>
      <c r="L49" s="6"/>
      <c r="M49" s="6"/>
      <c r="N49" s="6"/>
      <c r="O49" s="6"/>
      <c r="P49" s="6"/>
      <c r="Q49" s="4"/>
      <c r="R49" s="6"/>
      <c r="S49" s="6"/>
    </row>
    <row r="50" spans="1:19" ht="10.5" customHeight="1">
      <c r="A50" s="86" t="s">
        <v>114</v>
      </c>
      <c r="B50" s="6"/>
      <c r="C50" s="6"/>
      <c r="D50" s="2"/>
      <c r="E50" s="6"/>
      <c r="F50" s="6"/>
      <c r="G50" s="6"/>
      <c r="H50" s="6"/>
      <c r="I50" s="6"/>
      <c r="J50" s="6"/>
      <c r="K50" s="6"/>
      <c r="L50" s="6"/>
      <c r="M50" s="6"/>
      <c r="N50" s="6"/>
      <c r="O50" s="6"/>
      <c r="P50" s="6"/>
      <c r="Q50" s="6"/>
      <c r="R50" s="6"/>
      <c r="S50" s="6"/>
    </row>
    <row r="51" spans="1:19" ht="10.5" customHeight="1">
      <c r="A51" s="79" t="s">
        <v>57</v>
      </c>
      <c r="B51" s="6"/>
      <c r="C51" s="6"/>
      <c r="D51" s="2"/>
      <c r="E51" s="6"/>
      <c r="F51" s="6"/>
      <c r="G51" s="6"/>
      <c r="K51" s="6"/>
      <c r="L51" s="6"/>
      <c r="M51" s="6"/>
      <c r="N51" s="6"/>
      <c r="O51" s="6"/>
      <c r="P51" s="6"/>
      <c r="Q51" s="6"/>
      <c r="R51" s="6"/>
      <c r="S51" s="7"/>
    </row>
    <row r="52" spans="1:19" ht="10.5" customHeight="1">
      <c r="A52" s="79" t="s">
        <v>48</v>
      </c>
      <c r="B52" s="6"/>
      <c r="C52" s="6"/>
      <c r="D52" s="2"/>
      <c r="E52" s="6"/>
      <c r="F52" s="6"/>
      <c r="G52" s="6"/>
      <c r="H52" s="6"/>
      <c r="I52" s="6"/>
      <c r="J52" s="6"/>
      <c r="K52" s="6"/>
      <c r="L52" s="6"/>
      <c r="M52" s="6"/>
      <c r="N52" s="6"/>
      <c r="O52" s="6"/>
      <c r="P52" s="6"/>
      <c r="Q52" s="7"/>
      <c r="R52" s="7"/>
      <c r="S52" s="7"/>
    </row>
    <row r="53" spans="1:19" ht="10.5" customHeight="1">
      <c r="A53" s="1" t="s">
        <v>73</v>
      </c>
      <c r="B53" s="6"/>
      <c r="C53" s="6"/>
      <c r="D53" s="2"/>
      <c r="E53" s="6"/>
      <c r="F53" s="6"/>
      <c r="G53" s="6"/>
      <c r="H53" s="6"/>
      <c r="I53" s="6"/>
      <c r="J53" s="6"/>
      <c r="K53" s="6"/>
      <c r="L53" s="6"/>
      <c r="M53" s="6"/>
      <c r="N53" s="6"/>
      <c r="O53" s="6"/>
      <c r="P53" s="6"/>
      <c r="Q53" s="7"/>
      <c r="R53" s="7"/>
      <c r="S53" s="7"/>
    </row>
    <row r="54" spans="1:20" ht="10.5" customHeight="1">
      <c r="A54" s="6" t="s">
        <v>76</v>
      </c>
      <c r="B54" s="6"/>
      <c r="C54" s="6"/>
      <c r="D54" s="6"/>
      <c r="E54" s="6"/>
      <c r="F54" s="6"/>
      <c r="G54" s="6"/>
      <c r="H54" s="6"/>
      <c r="I54" s="6"/>
      <c r="J54" s="6"/>
      <c r="K54" s="6"/>
      <c r="L54" s="6"/>
      <c r="M54" s="6"/>
      <c r="N54" s="6"/>
      <c r="O54" s="6"/>
      <c r="P54" s="6"/>
      <c r="Q54" s="7"/>
      <c r="R54" s="7"/>
      <c r="S54" s="7"/>
      <c r="T54" s="6"/>
    </row>
    <row r="55" spans="1:20" ht="10.5" customHeight="1">
      <c r="A55" s="6" t="s">
        <v>77</v>
      </c>
      <c r="B55" s="6"/>
      <c r="C55" s="6"/>
      <c r="D55" s="6"/>
      <c r="E55" s="6"/>
      <c r="F55" s="6"/>
      <c r="G55" s="6"/>
      <c r="H55" s="6"/>
      <c r="I55" s="6"/>
      <c r="J55" s="6"/>
      <c r="K55" s="6"/>
      <c r="L55" s="6"/>
      <c r="M55" s="6"/>
      <c r="N55" s="6"/>
      <c r="O55" s="6"/>
      <c r="P55" s="6"/>
      <c r="Q55" s="7"/>
      <c r="R55" s="7"/>
      <c r="S55" s="7"/>
      <c r="T55" s="6"/>
    </row>
    <row r="56" spans="1:20" ht="10.5" customHeight="1">
      <c r="A56" s="6" t="s">
        <v>78</v>
      </c>
      <c r="B56" s="6"/>
      <c r="C56" s="6"/>
      <c r="D56" s="6"/>
      <c r="E56" s="6"/>
      <c r="F56" s="6"/>
      <c r="G56" s="6"/>
      <c r="H56" s="6"/>
      <c r="I56" s="6"/>
      <c r="J56" s="6"/>
      <c r="K56" s="6"/>
      <c r="L56" s="6"/>
      <c r="M56" s="6"/>
      <c r="N56" s="6"/>
      <c r="O56" s="6"/>
      <c r="P56" s="6"/>
      <c r="Q56" s="6"/>
      <c r="R56" s="6"/>
      <c r="S56" s="6"/>
      <c r="T56" s="6"/>
    </row>
    <row r="57" spans="1:19" s="6" customFormat="1" ht="10.5" customHeight="1">
      <c r="A57" s="1" t="s">
        <v>96</v>
      </c>
      <c r="D57" s="2"/>
      <c r="P57" s="7"/>
      <c r="Q57" s="7"/>
      <c r="R57" s="7"/>
      <c r="S57" s="7"/>
    </row>
    <row r="58" spans="1:19" s="6" customFormat="1" ht="10.5" customHeight="1">
      <c r="A58" s="1" t="s">
        <v>79</v>
      </c>
      <c r="D58" s="2"/>
      <c r="P58" s="7"/>
      <c r="Q58" s="7"/>
      <c r="R58" s="7"/>
      <c r="S58" s="7"/>
    </row>
    <row r="59" s="6" customFormat="1" ht="10.5" customHeight="1">
      <c r="A59" s="78" t="s">
        <v>130</v>
      </c>
    </row>
    <row r="60" s="6" customFormat="1" ht="10.5" customHeight="1">
      <c r="A60" s="6" t="s">
        <v>103</v>
      </c>
    </row>
    <row r="61" s="6" customFormat="1" ht="10.5" customHeight="1">
      <c r="A61" s="78" t="s">
        <v>131</v>
      </c>
    </row>
    <row r="62" spans="1:19" s="6" customFormat="1" ht="10.5" customHeight="1">
      <c r="A62" s="1" t="s">
        <v>112</v>
      </c>
      <c r="D62" s="2"/>
      <c r="P62" s="7"/>
      <c r="Q62" s="7"/>
      <c r="R62" s="7"/>
      <c r="S62" s="7"/>
    </row>
    <row r="63" spans="1:20" ht="10.5" customHeight="1">
      <c r="A63" s="78" t="s">
        <v>109</v>
      </c>
      <c r="B63" s="6"/>
      <c r="C63" s="6"/>
      <c r="D63" s="6"/>
      <c r="E63" s="6"/>
      <c r="F63" s="6"/>
      <c r="G63" s="6"/>
      <c r="H63" s="6"/>
      <c r="I63" s="6"/>
      <c r="J63" s="6"/>
      <c r="K63" s="6"/>
      <c r="L63" s="6"/>
      <c r="M63" s="6"/>
      <c r="N63" s="6"/>
      <c r="O63" s="6"/>
      <c r="P63" s="6"/>
      <c r="Q63" s="6"/>
      <c r="R63" s="6"/>
      <c r="S63" s="6"/>
      <c r="T63" s="6"/>
    </row>
    <row r="64" spans="1:19" ht="10.5" customHeight="1">
      <c r="A64" s="6"/>
      <c r="B64" s="6"/>
      <c r="C64" s="6"/>
      <c r="D64" s="6"/>
      <c r="E64" s="6"/>
      <c r="F64" s="6"/>
      <c r="G64" s="6"/>
      <c r="H64" s="6"/>
      <c r="I64" s="6"/>
      <c r="J64" s="6"/>
      <c r="K64" s="6"/>
      <c r="L64" s="6"/>
      <c r="M64" s="6"/>
      <c r="N64" s="6"/>
      <c r="O64" s="6"/>
      <c r="P64" s="6"/>
      <c r="Q64" s="6"/>
      <c r="R64" s="6"/>
      <c r="S64" s="7"/>
    </row>
    <row r="65" spans="7:10" ht="11.25">
      <c r="G65" s="6"/>
      <c r="H65" s="6"/>
      <c r="I65" s="6"/>
      <c r="J65" s="6"/>
    </row>
    <row r="66" spans="7:10" ht="11.25">
      <c r="G66" s="6"/>
      <c r="H66" s="6"/>
      <c r="I66" s="6"/>
      <c r="J66" s="6"/>
    </row>
    <row r="67" spans="7:10" ht="11.25">
      <c r="G67" s="6"/>
      <c r="H67" s="6"/>
      <c r="I67" s="6"/>
      <c r="J67" s="6"/>
    </row>
    <row r="68" spans="7:10" ht="11.25">
      <c r="G68" s="6"/>
      <c r="H68" s="6"/>
      <c r="I68" s="6"/>
      <c r="J68" s="6"/>
    </row>
    <row r="69" spans="7:10" ht="11.25">
      <c r="G69" s="6"/>
      <c r="H69" s="6"/>
      <c r="I69" s="6"/>
      <c r="J69" s="6"/>
    </row>
  </sheetData>
  <sheetProtection/>
  <printOptions horizontalCentered="1"/>
  <pageMargins left="0" right="0" top="0.35" bottom="0" header="0" footer="0"/>
  <pageSetup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afbryan</cp:lastModifiedBy>
  <cp:lastPrinted>2016-12-02T15:33:18Z</cp:lastPrinted>
  <dcterms:created xsi:type="dcterms:W3CDTF">2003-09-16T19:29:02Z</dcterms:created>
  <dcterms:modified xsi:type="dcterms:W3CDTF">2016-12-02T15:34:47Z</dcterms:modified>
  <cp:category/>
  <cp:version/>
  <cp:contentType/>
  <cp:contentStatus/>
</cp:coreProperties>
</file>