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4775" windowHeight="8640" activeTab="0"/>
  </bookViews>
  <sheets>
    <sheet name="Nonprofit Sales and Use Ref " sheetId="1" r:id="rId1"/>
  </sheets>
  <externalReferences>
    <externalReference r:id="rId4"/>
  </externalReferences>
  <definedNames>
    <definedName name="_xlnm.Print_Area" localSheetId="0">'Nonprofit Sales and Use Ref '!$A$1:$U$123</definedName>
  </definedNames>
  <calcPr fullCalcOnLoad="1"/>
</workbook>
</file>

<file path=xl/sharedStrings.xml><?xml version="1.0" encoding="utf-8"?>
<sst xmlns="http://schemas.openxmlformats.org/spreadsheetml/2006/main" count="286" uniqueCount="68">
  <si>
    <t>%</t>
  </si>
  <si>
    <t>of</t>
  </si>
  <si>
    <t>total</t>
  </si>
  <si>
    <t>Amount</t>
  </si>
  <si>
    <t>Total</t>
  </si>
  <si>
    <t>[#]</t>
  </si>
  <si>
    <t>[$]</t>
  </si>
  <si>
    <t>$10,001 - $50,000</t>
  </si>
  <si>
    <t>$50,001 - $100,000</t>
  </si>
  <si>
    <t>$100,001 - $500,000</t>
  </si>
  <si>
    <t>$500,001 - $1,000,000</t>
  </si>
  <si>
    <t xml:space="preserve"> </t>
  </si>
  <si>
    <t xml:space="preserve">    Claimants</t>
  </si>
  <si>
    <t xml:space="preserve">   Claimants</t>
  </si>
  <si>
    <t>&lt;=$2,000</t>
  </si>
  <si>
    <t>$2,001 - $4,000</t>
  </si>
  <si>
    <t>$4,001 - $6,000</t>
  </si>
  <si>
    <t>$6,001 - $8,000</t>
  </si>
  <si>
    <t>$8,001 - $10,000</t>
  </si>
  <si>
    <t xml:space="preserve">             Refunds issued</t>
  </si>
  <si>
    <t xml:space="preserve">   </t>
  </si>
  <si>
    <t xml:space="preserve">                       Fiscal year</t>
  </si>
  <si>
    <t xml:space="preserve">                         2003-04 </t>
  </si>
  <si>
    <t>Avg per</t>
  </si>
  <si>
    <t xml:space="preserve">  </t>
  </si>
  <si>
    <t xml:space="preserve">                          2006-07</t>
  </si>
  <si>
    <t xml:space="preserve">              Refunds issued</t>
  </si>
  <si>
    <t xml:space="preserve">                          2005-06</t>
  </si>
  <si>
    <t xml:space="preserve">                         2004-05 </t>
  </si>
  <si>
    <t>$1,000,001 or more</t>
  </si>
  <si>
    <t xml:space="preserve">                         2007-08 </t>
  </si>
  <si>
    <t xml:space="preserve">                         2008-09</t>
  </si>
  <si>
    <t xml:space="preserve">                         2009-10</t>
  </si>
  <si>
    <t xml:space="preserve">                         2010-11</t>
  </si>
  <si>
    <t xml:space="preserve">                         2011-12</t>
  </si>
  <si>
    <t>claimant</t>
  </si>
  <si>
    <t xml:space="preserve">                         2012-13</t>
  </si>
  <si>
    <t>Size of Refund:</t>
  </si>
  <si>
    <t>issued to a claimant</t>
  </si>
  <si>
    <t>during a fiscal year</t>
  </si>
  <si>
    <t>Class interval denotes</t>
  </si>
  <si>
    <t>the sum of all refunds</t>
  </si>
  <si>
    <t xml:space="preserve">                                                     TABLE 35A.  SALES AND USE TAX REFUNDS ISSUED TO NONPROFIT ENTITY CLAIMANTS BY SIZE OF ANNUAL REFUND BY FISCAL YEAR</t>
  </si>
  <si>
    <t xml:space="preserve">                                                                                                            [Refunds are combined State and local taxes and may cover multiple semiannual claims]</t>
  </si>
  <si>
    <t xml:space="preserve">                         2013-14</t>
  </si>
  <si>
    <t xml:space="preserve">                         2014-15</t>
  </si>
  <si>
    <t xml:space="preserve">Detail may not add to totals due to rounding.  Refunds reflect actual payments to taxpayers and exclude any refundable amounts credited to taxpayer accounts to offset future or existing tax liability. </t>
  </si>
  <si>
    <t xml:space="preserve">§ 105-164.14(b) provides for semiannual refunds to nonprofit entities of sales and use taxes paid on direct purchases of tangible personal property and certain services for use in conducting their nonprofit </t>
  </si>
  <si>
    <t xml:space="preserve">operations [sales and use tax liability indirectly incurred by a nonprofit entity either through reimbursement to an authorized person of the entity for the purchase of tangible personal property, or on </t>
  </si>
  <si>
    <t xml:space="preserve">building materials, supplies, fixtures, and equipment that become a part of or annexed to any building or structure that is owned or leased by the nonprofit entity and is being erected, altered, or repaired  </t>
  </si>
  <si>
    <t>for use by the nonprofit entity for carrying on its nonprofit activities is considered a sales or use tax liability incurred on direct purchases by the nonprofit entity].</t>
  </si>
  <si>
    <t>SL 2013-316, s. 3.4.(b) provides that the aggregate annual refund of State sales and use tax allowed an entity under this subsection for a fiscal year may not exceed $31,700,000 and that the aggregate annual</t>
  </si>
  <si>
    <t>refund of local sales and use tax allowed an entity under this subsection for a fiscal year may not exceed $13,300,000 (effective July 1, 2014 and applies to purchases made on or after that date).</t>
  </si>
  <si>
    <t xml:space="preserve">Refunds do not include sales tax paid on taxable sales made by nonprofit organizations and institutions. </t>
  </si>
  <si>
    <t xml:space="preserve">The following nonprofit entities are allowed a refund under § 105-164.14(b): </t>
  </si>
  <si>
    <t xml:space="preserve">     •nonprofit hospitals (includes hospitals and medical accommodations operated by an authority or public hospital described in Article 2 of § 131E). </t>
  </si>
  <si>
    <t xml:space="preserve">      [nonprofit and public hospitals are allowed a refund of tax paid on items subject to the general State rate of sales and use tax including over-the-counter drugs; a for-profit hospital may</t>
  </si>
  <si>
    <t xml:space="preserve">      only receive a refund of tax paid on over-the-counter drugs.]</t>
  </si>
  <si>
    <t xml:space="preserve">     •an organization that is exempt from income tax under section 501(c)(3) of the IRC and is not classified in any of the following major group areas of the National Taxonomy of Exempt Entities:  </t>
  </si>
  <si>
    <t xml:space="preserve">      Community Improvement and Capacity Building, Public and Societal Benefit, or Mutual and Membership Benefit. </t>
  </si>
  <si>
    <t xml:space="preserve">     •an organization that is a single member LLC that is disregarded for income tax purposes and meets certain conditions.</t>
  </si>
  <si>
    <t xml:space="preserve">     •a qualified retirement facility whose property is excluded from property tax under § 105-278.6A. </t>
  </si>
  <si>
    <t xml:space="preserve">     •a university affiliated nonprofit organization that procures, designs, constructs, or provides facilities to, or for use by, a constituent institution of the UNC system.</t>
  </si>
  <si>
    <t xml:space="preserve">     •certain volunteer fire departments and volunteer EMS squads that are exempt from income tax under the IRC.</t>
  </si>
  <si>
    <t xml:space="preserve">Number of claimants reflects the number of nonprofit entities to which at least one refund check issuance related financial transaction occurred during the period July 1 through June 30, and does not reflect the </t>
  </si>
  <si>
    <t xml:space="preserve">number of claims filed.  Claims for refund are filed semiannually.  The claim for refund of sales and use taxes paid during the first semiannual period (January 1 through June 30) is due to be filed by October 15th </t>
  </si>
  <si>
    <t xml:space="preserve">of the same year; the claim for refund for the second semiannual period (July 1 through December 31) is due to be filed by April 15th of the following year.  Claims for refund may be filed within three (3) years after    </t>
  </si>
  <si>
    <t>the due date.of the same year; The data in the above tables generally reflect refunds for sales and use taxes paid by nonprofit entities during the calendar year preceding the fiscal year ended (year shown).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</si>
</sst>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46">
    <font>
      <sz val="8"/>
      <name val="Times New Roman"/>
      <family val="0"/>
    </font>
    <font>
      <b/>
      <sz val="8"/>
      <name val="Times New Roman"/>
      <family val="1"/>
    </font>
    <font>
      <u val="single"/>
      <sz val="8"/>
      <color indexed="12"/>
      <name val="Times New Roman"/>
      <family val="1"/>
    </font>
    <font>
      <u val="single"/>
      <sz val="8"/>
      <color indexed="36"/>
      <name val="Times New Roman"/>
      <family val="1"/>
    </font>
    <font>
      <b/>
      <sz val="1"/>
      <color indexed="8"/>
      <name val="Times New Roman"/>
      <family val="1"/>
    </font>
    <font>
      <b/>
      <sz val="1.25"/>
      <color indexed="8"/>
      <name val="Times New Roman"/>
      <family val="1"/>
    </font>
    <font>
      <b/>
      <sz val="8"/>
      <color indexed="8"/>
      <name val="Times New Roman"/>
      <family val="1"/>
    </font>
    <font>
      <b/>
      <sz val="9"/>
      <color indexed="8"/>
      <name val="Times New Roman"/>
      <family val="1"/>
    </font>
    <font>
      <b/>
      <sz val="7.1"/>
      <color indexed="8"/>
      <name val="Times New Roman"/>
      <family val="1"/>
    </font>
    <font>
      <b/>
      <sz val="9.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style="thin"/>
      <top style="thin"/>
      <bottom>
        <color indexed="63"/>
      </bottom>
    </border>
    <border>
      <left style="dashed"/>
      <right style="thin"/>
      <top>
        <color indexed="63"/>
      </top>
      <bottom>
        <color indexed="63"/>
      </bottom>
    </border>
    <border>
      <left style="dashed"/>
      <right style="dashed"/>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0" fontId="1" fillId="33" borderId="0" xfId="0" applyFont="1" applyFill="1"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xf>
    <xf numFmtId="0" fontId="1" fillId="33" borderId="0" xfId="0" applyFont="1" applyFill="1" applyBorder="1" applyAlignment="1" quotePrefix="1">
      <alignment/>
    </xf>
    <xf numFmtId="0" fontId="1" fillId="33" borderId="16" xfId="0" applyFont="1" applyFill="1" applyBorder="1" applyAlignment="1">
      <alignment horizontal="center"/>
    </xf>
    <xf numFmtId="0" fontId="1" fillId="33" borderId="13" xfId="0" applyFont="1" applyFill="1" applyBorder="1" applyAlignment="1">
      <alignment horizontal="left"/>
    </xf>
    <xf numFmtId="0" fontId="1" fillId="33" borderId="13" xfId="0" applyFont="1" applyFill="1" applyBorder="1" applyAlignment="1">
      <alignment/>
    </xf>
    <xf numFmtId="0" fontId="1" fillId="33" borderId="10" xfId="0" applyFont="1" applyFill="1" applyBorder="1" applyAlignment="1" quotePrefix="1">
      <alignment horizontal="center"/>
    </xf>
    <xf numFmtId="0" fontId="1" fillId="33" borderId="13" xfId="0" applyFont="1" applyFill="1" applyBorder="1" applyAlignment="1" quotePrefix="1">
      <alignment horizontal="center"/>
    </xf>
    <xf numFmtId="0" fontId="1" fillId="33" borderId="17" xfId="0" applyFont="1" applyFill="1" applyBorder="1" applyAlignment="1">
      <alignment horizontal="center"/>
    </xf>
    <xf numFmtId="3" fontId="1" fillId="33" borderId="13" xfId="0" applyNumberFormat="1" applyFont="1" applyFill="1" applyBorder="1" applyAlignment="1">
      <alignment/>
    </xf>
    <xf numFmtId="3" fontId="1" fillId="33" borderId="14" xfId="0" applyNumberFormat="1" applyFont="1" applyFill="1" applyBorder="1" applyAlignment="1">
      <alignment/>
    </xf>
    <xf numFmtId="0" fontId="1" fillId="33" borderId="18" xfId="0" applyFont="1" applyFill="1" applyBorder="1" applyAlignment="1">
      <alignment/>
    </xf>
    <xf numFmtId="3" fontId="1" fillId="33" borderId="19" xfId="0" applyNumberFormat="1"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1" fillId="33" borderId="13" xfId="0" applyFont="1" applyFill="1" applyBorder="1" applyAlignment="1">
      <alignment/>
    </xf>
    <xf numFmtId="3" fontId="1" fillId="33" borderId="0" xfId="0" applyNumberFormat="1" applyFont="1" applyFill="1" applyAlignment="1">
      <alignment/>
    </xf>
    <xf numFmtId="0" fontId="1" fillId="33" borderId="15" xfId="0" applyFont="1" applyFill="1" applyBorder="1" applyAlignment="1">
      <alignment/>
    </xf>
    <xf numFmtId="0" fontId="1" fillId="33" borderId="22" xfId="0" applyFont="1" applyFill="1" applyBorder="1" applyAlignment="1">
      <alignment/>
    </xf>
    <xf numFmtId="0" fontId="1" fillId="33" borderId="22" xfId="0" applyFont="1" applyFill="1" applyBorder="1" applyAlignment="1">
      <alignment horizontal="left"/>
    </xf>
    <xf numFmtId="0" fontId="1" fillId="33" borderId="0" xfId="0" applyFont="1" applyFill="1" applyBorder="1" applyAlignment="1">
      <alignment horizontal="left"/>
    </xf>
    <xf numFmtId="3" fontId="1" fillId="33" borderId="23" xfId="0" applyNumberFormat="1" applyFont="1" applyFill="1" applyBorder="1" applyAlignment="1">
      <alignment/>
    </xf>
    <xf numFmtId="3" fontId="1" fillId="33" borderId="24" xfId="0" applyNumberFormat="1" applyFont="1" applyFill="1" applyBorder="1" applyAlignment="1">
      <alignment/>
    </xf>
    <xf numFmtId="3" fontId="1" fillId="33" borderId="22" xfId="0" applyNumberFormat="1" applyFont="1" applyFill="1" applyBorder="1" applyAlignment="1">
      <alignment/>
    </xf>
    <xf numFmtId="3" fontId="1" fillId="33" borderId="25" xfId="0" applyNumberFormat="1" applyFont="1" applyFill="1" applyBorder="1" applyAlignment="1">
      <alignment/>
    </xf>
    <xf numFmtId="3" fontId="1" fillId="33" borderId="26" xfId="0" applyNumberFormat="1" applyFont="1" applyFill="1" applyBorder="1" applyAlignment="1">
      <alignment/>
    </xf>
    <xf numFmtId="0" fontId="1" fillId="34" borderId="0" xfId="0" applyFont="1" applyFill="1" applyAlignment="1">
      <alignment/>
    </xf>
    <xf numFmtId="37" fontId="1" fillId="34" borderId="0" xfId="0" applyNumberFormat="1" applyFont="1" applyFill="1" applyBorder="1" applyAlignment="1">
      <alignment/>
    </xf>
    <xf numFmtId="10" fontId="1" fillId="33" borderId="0" xfId="0" applyNumberFormat="1" applyFont="1" applyFill="1" applyBorder="1" applyAlignment="1">
      <alignment/>
    </xf>
    <xf numFmtId="164" fontId="1" fillId="33" borderId="25" xfId="0" applyNumberFormat="1" applyFont="1" applyFill="1" applyBorder="1" applyAlignment="1">
      <alignment/>
    </xf>
    <xf numFmtId="164" fontId="1" fillId="33" borderId="26" xfId="0" applyNumberFormat="1" applyFont="1" applyFill="1" applyBorder="1" applyAlignment="1">
      <alignment/>
    </xf>
    <xf numFmtId="164" fontId="1" fillId="33" borderId="19" xfId="0" applyNumberFormat="1" applyFont="1" applyFill="1" applyBorder="1" applyAlignment="1">
      <alignment/>
    </xf>
    <xf numFmtId="164" fontId="1" fillId="33" borderId="23" xfId="0" applyNumberFormat="1" applyFont="1" applyFill="1" applyBorder="1" applyAlignment="1">
      <alignment/>
    </xf>
    <xf numFmtId="164" fontId="1" fillId="33" borderId="24" xfId="0" applyNumberFormat="1" applyFont="1" applyFill="1" applyBorder="1" applyAlignment="1">
      <alignment/>
    </xf>
    <xf numFmtId="164" fontId="1" fillId="33" borderId="22" xfId="0" applyNumberFormat="1" applyFont="1" applyFill="1" applyBorder="1" applyAlignment="1">
      <alignment/>
    </xf>
    <xf numFmtId="164" fontId="1" fillId="33" borderId="25" xfId="0" applyNumberFormat="1" applyFont="1" applyFill="1" applyBorder="1" applyAlignment="1">
      <alignment/>
    </xf>
    <xf numFmtId="164" fontId="1" fillId="33" borderId="26" xfId="0" applyNumberFormat="1" applyFont="1" applyFill="1" applyBorder="1" applyAlignment="1">
      <alignment/>
    </xf>
    <xf numFmtId="164" fontId="1" fillId="33" borderId="19" xfId="0" applyNumberFormat="1" applyFont="1" applyFill="1" applyBorder="1" applyAlignment="1">
      <alignment/>
    </xf>
    <xf numFmtId="3" fontId="1" fillId="33" borderId="11" xfId="0" applyNumberFormat="1" applyFont="1" applyFill="1" applyBorder="1" applyAlignment="1">
      <alignment/>
    </xf>
    <xf numFmtId="164" fontId="1" fillId="33" borderId="27" xfId="0" applyNumberFormat="1" applyFont="1" applyFill="1" applyBorder="1" applyAlignment="1">
      <alignment/>
    </xf>
    <xf numFmtId="164" fontId="1" fillId="33" borderId="0" xfId="0" applyNumberFormat="1" applyFont="1" applyFill="1" applyAlignment="1">
      <alignment/>
    </xf>
    <xf numFmtId="164" fontId="1" fillId="34" borderId="0" xfId="0" applyNumberFormat="1" applyFont="1" applyFill="1" applyAlignment="1">
      <alignment/>
    </xf>
    <xf numFmtId="0" fontId="1" fillId="33" borderId="0" xfId="0" applyFont="1" applyFill="1" applyBorder="1" applyAlignment="1">
      <alignment/>
    </xf>
    <xf numFmtId="3" fontId="1" fillId="33" borderId="0" xfId="0" applyNumberFormat="1" applyFont="1" applyFill="1" applyBorder="1" applyAlignment="1">
      <alignment/>
    </xf>
    <xf numFmtId="164" fontId="1" fillId="33" borderId="0" xfId="0" applyNumberFormat="1" applyFont="1" applyFill="1" applyBorder="1" applyAlignment="1">
      <alignment/>
    </xf>
    <xf numFmtId="164" fontId="1" fillId="33" borderId="0" xfId="0" applyNumberFormat="1" applyFont="1" applyFill="1" applyBorder="1" applyAlignment="1">
      <alignment/>
    </xf>
    <xf numFmtId="0" fontId="1" fillId="33" borderId="28" xfId="0" applyFont="1" applyFill="1" applyBorder="1" applyAlignment="1">
      <alignment horizontal="left"/>
    </xf>
    <xf numFmtId="0" fontId="1" fillId="33" borderId="29"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000000"/>
                </a:solidFill>
                <a:latin typeface="Times New Roman"/>
                <a:ea typeface="Times New Roman"/>
                <a:cs typeface="Times New Roman"/>
              </a:rPr>
              <a:t>Figure 35.1</a:t>
            </a:r>
            <a:r>
              <a:rPr lang="en-US" cap="none" sz="150" b="1" i="0" u="none" baseline="0">
                <a:solidFill>
                  <a:srgbClr val="000000"/>
                </a:solidFill>
                <a:latin typeface="Times New Roman"/>
                <a:ea typeface="Times New Roman"/>
                <a:cs typeface="Times New Roman"/>
              </a:rPr>
              <a:t>  Number of Sales and Use Tax Nonprofit Refund Claimants by Size of Refund by Fiscal Year</a:t>
            </a:r>
          </a:p>
        </c:rich>
      </c:tx>
      <c:layout/>
      <c:spPr>
        <a:solidFill>
          <a:srgbClr val="FFFFFF"/>
        </a:solidFill>
        <a:ln w="254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pattFill prst="dkUpDiag">
              <a:fgClr>
                <a:srgbClr val="339966"/>
              </a:fgClr>
              <a:bgClr>
                <a:srgbClr val="003300"/>
              </a:bgClr>
            </a:pattFill>
            <a:ln w="12700">
              <a:solidFill>
                <a:srgbClr val="000000"/>
              </a:solidFill>
            </a:ln>
          </c:spPr>
          <c:invertIfNegative val="0"/>
          <c:extLst>
            <c:ext xmlns:c14="http://schemas.microsoft.com/office/drawing/2007/8/2/chart" uri="{6F2FDCE9-48DA-4B69-8628-5D25D57E5C99}">
              <c14:invertSolidFillFmt>
                <c14:spPr>
                  <a:solidFill>
                    <a:srgbClr val="003300"/>
                  </a:solidFill>
                </c14:spPr>
              </c14:invertSolidFillFmt>
            </c:ext>
          </c:extLst>
          <c:val>
            <c:numLit>
              <c:ptCount val="1"/>
              <c:pt idx="0">
                <c:v>0</c:v>
              </c:pt>
            </c:numLit>
          </c:val>
        </c:ser>
        <c:ser>
          <c:idx val="2"/>
          <c:order val="2"/>
          <c:spPr>
            <a:pattFill prst="smGrid">
              <a:fgClr>
                <a:srgbClr val="000000"/>
              </a:fgClr>
              <a:bgClr>
                <a:srgbClr val="99CC00"/>
              </a:bgClr>
            </a:pattFill>
            <a:ln w="12700">
              <a:solidFill>
                <a:srgbClr val="000000"/>
              </a:solidFill>
            </a:ln>
          </c:spPr>
          <c:invertIfNegative val="0"/>
          <c:extLst>
            <c:ext xmlns:c14="http://schemas.microsoft.com/office/drawing/2007/8/2/chart" uri="{6F2FDCE9-48DA-4B69-8628-5D25D57E5C99}">
              <c14:invertSolidFillFmt>
                <c14:spPr>
                  <a:solidFill>
                    <a:srgbClr val="99CC00"/>
                  </a:solidFill>
                </c14:spPr>
              </c14:invertSolidFillFmt>
            </c:ext>
          </c:extLst>
          <c:val>
            <c:numLit>
              <c:ptCount val="1"/>
              <c:pt idx="0">
                <c:v>0</c:v>
              </c:pt>
            </c:numLit>
          </c:val>
        </c:ser>
        <c:ser>
          <c:idx val="3"/>
          <c:order val="3"/>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40"/>
        <c:axId val="23335366"/>
        <c:axId val="28814847"/>
      </c:barChart>
      <c:catAx>
        <c:axId val="23335366"/>
        <c:scaling>
          <c:orientation val="minMax"/>
        </c:scaling>
        <c:axPos val="b"/>
        <c:title>
          <c:tx>
            <c:rich>
              <a:bodyPr vert="horz" rot="0" anchor="ctr"/>
              <a:lstStyle/>
              <a:p>
                <a:pPr algn="ctr">
                  <a:defRPr/>
                </a:pPr>
                <a:r>
                  <a:rPr lang="en-US" cap="none" sz="100" b="1" i="0" u="none" baseline="0">
                    <a:solidFill>
                      <a:srgbClr val="000000"/>
                    </a:solidFill>
                    <a:latin typeface="Times New Roman"/>
                    <a:ea typeface="Times New Roman"/>
                    <a:cs typeface="Times New Roman"/>
                  </a:rPr>
                  <a:t>Refund size</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1" i="0" u="none" baseline="0">
                <a:solidFill>
                  <a:srgbClr val="000000"/>
                </a:solidFill>
                <a:latin typeface="Times New Roman"/>
                <a:ea typeface="Times New Roman"/>
                <a:cs typeface="Times New Roman"/>
              </a:defRPr>
            </a:pPr>
          </a:p>
        </c:txPr>
        <c:crossAx val="28814847"/>
        <c:crosses val="autoZero"/>
        <c:auto val="1"/>
        <c:lblOffset val="100"/>
        <c:tickLblSkip val="1"/>
        <c:noMultiLvlLbl val="0"/>
      </c:catAx>
      <c:valAx>
        <c:axId val="28814847"/>
        <c:scaling>
          <c:orientation val="minMax"/>
          <c:max val="6300"/>
          <c:min val="0"/>
        </c:scaling>
        <c:axPos val="l"/>
        <c:title>
          <c:tx>
            <c:rich>
              <a:bodyPr vert="horz" rot="0" anchor="ctr"/>
              <a:lstStyle/>
              <a:p>
                <a:pPr algn="ctr">
                  <a:defRPr/>
                </a:pPr>
                <a:r>
                  <a:rPr lang="en-US" cap="none" sz="125" b="1" i="0" u="none" baseline="0">
                    <a:solidFill>
                      <a:srgbClr val="000000"/>
                    </a:solidFill>
                    <a:latin typeface="Times New Roman"/>
                    <a:ea typeface="Times New Roman"/>
                    <a:cs typeface="Times New Roman"/>
                  </a:rPr>
                  <a:t>Claimants</a:t>
                </a:r>
              </a:p>
            </c:rich>
          </c:tx>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1" i="0" u="none" baseline="0">
                <a:solidFill>
                  <a:srgbClr val="000000"/>
                </a:solidFill>
                <a:latin typeface="Times New Roman"/>
                <a:ea typeface="Times New Roman"/>
                <a:cs typeface="Times New Roman"/>
              </a:defRPr>
            </a:pPr>
          </a:p>
        </c:txPr>
        <c:crossAx val="23335366"/>
        <c:crossesAt val="1"/>
        <c:crossBetween val="between"/>
        <c:dispUnits/>
        <c:majorUnit val="250"/>
        <c:minorUnit val="50"/>
      </c:valAx>
      <c:spPr>
        <a:gradFill rotWithShape="1">
          <a:gsLst>
            <a:gs pos="0">
              <a:srgbClr val="CCFFCC"/>
            </a:gs>
            <a:gs pos="100000">
              <a:srgbClr val="F0FFF0"/>
            </a:gs>
          </a:gsLst>
          <a:lin ang="5400000" scaled="1"/>
        </a:gradFill>
        <a:ln w="25400">
          <a:solidFill>
            <a:srgbClr val="000000"/>
          </a:solidFill>
        </a:ln>
      </c:spPr>
    </c:plotArea>
    <c:legend>
      <c:legendPos val="r"/>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0"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339966"/>
        </a:gs>
        <a:gs pos="100000">
          <a:srgbClr val="FFFFCC"/>
        </a:gs>
      </a:gsLst>
      <a:lin ang="5400000" scaled="1"/>
    </a:gradFill>
    <a:ln w="25400">
      <a:solidFill>
        <a:srgbClr val="000000"/>
      </a:solidFill>
    </a:ln>
    <a:effectLst>
      <a:outerShdw dist="35921" dir="2700000" algn="br">
        <a:prstClr val="black"/>
      </a:outerShdw>
    </a:effectLst>
  </c:spPr>
  <c:txPr>
    <a:bodyPr vert="horz" rot="0"/>
    <a:lstStyle/>
    <a:p>
      <a:pPr>
        <a:defRPr lang="en-US" cap="none" sz="100" b="1"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Times New Roman"/>
                <a:ea typeface="Times New Roman"/>
                <a:cs typeface="Times New Roman"/>
              </a:rPr>
              <a:t>Figure 35A.1 Annual Sales and Use Tax Refunds Issued to Nonprofit Entities By Size of Refund By Fiscal Year                                                                   [Refunds include State and local taxes]                                          </a:t>
            </a:r>
          </a:p>
        </c:rich>
      </c:tx>
      <c:layout>
        <c:manualLayout>
          <c:xMode val="factor"/>
          <c:yMode val="factor"/>
          <c:x val="-0.01275"/>
          <c:y val="-0.0225"/>
        </c:manualLayout>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075"/>
          <c:y val="0.0605"/>
          <c:w val="0.9555"/>
          <c:h val="0.88675"/>
        </c:manualLayout>
      </c:layout>
      <c:barChart>
        <c:barDir val="col"/>
        <c:grouping val="percentStacked"/>
        <c:varyColors val="0"/>
        <c:ser>
          <c:idx val="3"/>
          <c:order val="0"/>
          <c:tx>
            <c:strRef>
              <c:f>'Nonprofit Sales and Use Ref '!$A$99</c:f>
              <c:strCache>
                <c:ptCount val="1"/>
                <c:pt idx="0">
                  <c:v>$1,000,001 or more</c:v>
                </c:pt>
              </c:strCache>
            </c:strRef>
          </c:tx>
          <c:spPr>
            <a:solidFill>
              <a:srgbClr val="31859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'!$B$99:$M$99</c:f>
              <c:numCache/>
            </c:numRef>
          </c:val>
        </c:ser>
        <c:ser>
          <c:idx val="2"/>
          <c:order val="1"/>
          <c:tx>
            <c:strRef>
              <c:f>'Nonprofit Sales and Use Ref '!$A$98</c:f>
              <c:strCache>
                <c:ptCount val="1"/>
                <c:pt idx="0">
                  <c:v>$500,001 - $1,000,000</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'!$B$98:$M$98</c:f>
              <c:numCache/>
            </c:numRef>
          </c:val>
        </c:ser>
        <c:ser>
          <c:idx val="1"/>
          <c:order val="2"/>
          <c:tx>
            <c:strRef>
              <c:f>'Nonprofit Sales and Use Ref '!$A$97</c:f>
              <c:strCache>
                <c:ptCount val="1"/>
                <c:pt idx="0">
                  <c:v>$100,001 - $500,000</c:v>
                </c:pt>
              </c:strCache>
            </c:strRef>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'!$B$97:$M$97</c:f>
              <c:numCache/>
            </c:numRef>
          </c:val>
        </c:ser>
        <c:ser>
          <c:idx val="0"/>
          <c:order val="3"/>
          <c:tx>
            <c:strRef>
              <c:f>'Nonprofit Sales and Use Ref '!$A$96</c:f>
              <c:strCache>
                <c:ptCount val="1"/>
                <c:pt idx="0">
                  <c:v>$50,001 - $100,000</c:v>
                </c:pt>
              </c:strCache>
            </c:strRef>
          </c:tx>
          <c:spPr>
            <a:pattFill prst="smGrid">
              <a:fgClr>
                <a:srgbClr val="336666"/>
              </a:fgClr>
              <a:bgClr>
                <a:srgbClr val="CCFFCC"/>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CCFFCC"/>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tx>
                <c:rich>
                  <a:bodyPr vert="horz" rot="0" anchor="ctr"/>
                  <a:lstStyle/>
                  <a:p>
                    <a:pPr algn="ctr">
                      <a:defRPr/>
                    </a:pPr>
                    <a:r>
                      <a:rPr lang="en-US" cap="none" sz="900" b="1" i="0" u="none" baseline="0">
                        <a:solidFill>
                          <a:srgbClr val="000000"/>
                        </a:solidFill>
                        <a:latin typeface="Times New Roman"/>
                        <a:ea typeface="Times New Roman"/>
                        <a:cs typeface="Times New Roman"/>
                      </a:rPr>
                      <a:t>Food stamp exemption</a:t>
                    </a:r>
                  </a:p>
                </c:rich>
              </c:tx>
              <c:numFmt formatCode="General" sourceLinked="1"/>
              <c:spPr>
                <a:solidFill>
                  <a:srgbClr val="FFFFFF"/>
                </a:solidFill>
                <a:ln w="12700">
                  <a:solidFill>
                    <a:srgbClr val="000000"/>
                  </a:solidFill>
                </a:ln>
                <a:effectLst>
                  <a:outerShdw dist="35921" dir="2700000" algn="br">
                    <a:prstClr val="black"/>
                  </a:outerShdw>
                </a:effectLst>
              </c:spPr>
              <c:dLblPos val="ctr"/>
              <c:showLegendKey val="0"/>
              <c:showVal val="0"/>
              <c:showBubbleSize val="0"/>
              <c:showCatName val="1"/>
              <c:showSerName val="0"/>
              <c:showPercent val="0"/>
            </c:dLbl>
            <c:dLbl>
              <c:idx val="13"/>
              <c:delete val="1"/>
            </c:dLbl>
            <c:dLbl>
              <c:idx val="14"/>
              <c:delete val="1"/>
            </c:dLbl>
            <c:numFmt formatCode="General" sourceLinked="1"/>
            <c:spPr>
              <a:noFill/>
              <a:ln w="3175">
                <a:noFill/>
              </a:ln>
            </c:spPr>
            <c:dLblPos val="ctr"/>
            <c:showLegendKey val="0"/>
            <c:showVal val="0"/>
            <c:showBubbleSize val="0"/>
            <c:showCatName val="1"/>
            <c:showSerName val="0"/>
            <c:showPercent val="0"/>
          </c:dLbls>
          <c:cat>
            <c:numRef>
              <c:f>'Nonprofit Sales and Use Ref '!$B$89:$M$89</c:f>
              <c:numCache/>
            </c:numRef>
          </c:cat>
          <c:val>
            <c:numRef>
              <c:f>'Nonprofit Sales and Use Ref '!$B$96:$M$96</c:f>
              <c:numCache/>
            </c:numRef>
          </c:val>
        </c:ser>
        <c:ser>
          <c:idx val="4"/>
          <c:order val="4"/>
          <c:tx>
            <c:strRef>
              <c:f>'Nonprofit Sales and Use Ref '!$A$95</c:f>
              <c:strCache>
                <c:ptCount val="1"/>
                <c:pt idx="0">
                  <c:v>$10,001 - $50,000</c:v>
                </c:pt>
              </c:strCache>
            </c:strRef>
          </c:tx>
          <c:spPr>
            <a:solidFill>
              <a:srgbClr val="7030A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'!$B$95:$M$95</c:f>
              <c:numCache/>
            </c:numRef>
          </c:val>
        </c:ser>
        <c:ser>
          <c:idx val="5"/>
          <c:order val="5"/>
          <c:tx>
            <c:strRef>
              <c:f>'Nonprofit Sales and Use Ref '!$A$94</c:f>
              <c:strCache>
                <c:ptCount val="1"/>
                <c:pt idx="0">
                  <c:v>$8,001 - $10,000</c:v>
                </c:pt>
              </c:strCache>
            </c:strRef>
          </c:tx>
          <c:spPr>
            <a:solidFill>
              <a:srgbClr val="FCD5B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numFmt formatCode="General" sourceLinked="1"/>
            <c:spPr>
              <a:solidFill>
                <a:srgbClr val="FFFFFF"/>
              </a:solidFill>
              <a:ln w="12700">
                <a:solidFill>
                  <a:srgbClr val="000000"/>
                </a:solidFill>
              </a:ln>
              <a:effectLst>
                <a:outerShdw dist="35921" dir="2700000" algn="br">
                  <a:prstClr val="black"/>
                </a:outerShdw>
              </a:effectLst>
            </c:spPr>
            <c:dLblPos val="ctr"/>
            <c:showLegendKey val="0"/>
            <c:showVal val="1"/>
            <c:showBubbleSize val="0"/>
            <c:showCatName val="0"/>
            <c:showSerName val="0"/>
            <c:showPercent val="0"/>
          </c:dLbls>
          <c:cat>
            <c:numRef>
              <c:f>'Nonprofit Sales and Use Ref '!$B$89:$M$89</c:f>
              <c:numCache/>
            </c:numRef>
          </c:cat>
          <c:val>
            <c:numRef>
              <c:f>'Nonprofit Sales and Use Ref '!$B$94:$M$94</c:f>
              <c:numCache/>
            </c:numRef>
          </c:val>
        </c:ser>
        <c:ser>
          <c:idx val="6"/>
          <c:order val="6"/>
          <c:tx>
            <c:strRef>
              <c:f>'Nonprofit Sales and Use Ref '!$A$93</c:f>
              <c:strCache>
                <c:ptCount val="1"/>
                <c:pt idx="0">
                  <c:v>$6,001 - $8,000</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'!$B$93:$M$93</c:f>
              <c:numCache/>
            </c:numRef>
          </c:val>
        </c:ser>
        <c:ser>
          <c:idx val="7"/>
          <c:order val="7"/>
          <c:tx>
            <c:strRef>
              <c:f>'Nonprofit Sales and Use Ref '!$A$92</c:f>
              <c:strCache>
                <c:ptCount val="1"/>
                <c:pt idx="0">
                  <c:v>$4,001 - $6,000</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'!$B$92:$M$92</c:f>
              <c:numCache/>
            </c:numRef>
          </c:val>
        </c:ser>
        <c:ser>
          <c:idx val="8"/>
          <c:order val="8"/>
          <c:tx>
            <c:strRef>
              <c:f>'Nonprofit Sales and Use Ref '!$A$91</c:f>
              <c:strCache>
                <c:ptCount val="1"/>
                <c:pt idx="0">
                  <c:v>$2,001 - $4,000</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'!$B$91:$M$91</c:f>
              <c:numCache/>
            </c:numRef>
          </c:val>
        </c:ser>
        <c:ser>
          <c:idx val="9"/>
          <c:order val="9"/>
          <c:tx>
            <c:strRef>
              <c:f>'Nonprofit Sales and Use Ref '!$A$90</c:f>
              <c:strCache>
                <c:ptCount val="1"/>
                <c:pt idx="0">
                  <c:v>&lt;=$2,000</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'Nonprofit Sales and Use Ref '!$B$89:$M$89</c:f>
              <c:numCache/>
            </c:numRef>
          </c:cat>
          <c:val>
            <c:numRef>
              <c:f>'Nonprofit Sales and Use Ref '!$B$90:$M$90</c:f>
              <c:numCache/>
            </c:numRef>
          </c:val>
        </c:ser>
        <c:overlap val="100"/>
        <c:gapWidth val="15"/>
        <c:axId val="50791884"/>
        <c:axId val="7615293"/>
      </c:barChart>
      <c:catAx>
        <c:axId val="50791884"/>
        <c:scaling>
          <c:orientation val="minMax"/>
        </c:scaling>
        <c:axPos val="b"/>
        <c:title>
          <c:tx>
            <c:rich>
              <a:bodyPr vert="horz" rot="0" anchor="ctr"/>
              <a:lstStyle/>
              <a:p>
                <a:pPr algn="ctr">
                  <a:defRPr/>
                </a:pPr>
                <a:r>
                  <a:rPr lang="en-US" cap="none" sz="900" b="1" i="0" u="none" baseline="0">
                    <a:solidFill>
                      <a:srgbClr val="000000"/>
                    </a:solidFill>
                    <a:latin typeface="Times New Roman"/>
                    <a:ea typeface="Times New Roman"/>
                    <a:cs typeface="Times New Roman"/>
                  </a:rPr>
                  <a:t>Fiscal year ended</a:t>
                </a:r>
              </a:p>
            </c:rich>
          </c:tx>
          <c:layout>
            <c:manualLayout>
              <c:xMode val="factor"/>
              <c:yMode val="factor"/>
              <c:x val="-0.0092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Times New Roman"/>
                <a:ea typeface="Times New Roman"/>
                <a:cs typeface="Times New Roman"/>
              </a:defRPr>
            </a:pPr>
          </a:p>
        </c:txPr>
        <c:crossAx val="7615293"/>
        <c:crosses val="autoZero"/>
        <c:auto val="1"/>
        <c:lblOffset val="100"/>
        <c:tickLblSkip val="1"/>
        <c:noMultiLvlLbl val="0"/>
      </c:catAx>
      <c:valAx>
        <c:axId val="7615293"/>
        <c:scaling>
          <c:orientation val="minMax"/>
        </c:scaling>
        <c:axPos val="l"/>
        <c:title>
          <c:tx>
            <c:rich>
              <a:bodyPr vert="horz" rot="-5400000" anchor="ctr"/>
              <a:lstStyle/>
              <a:p>
                <a:pPr algn="ctr">
                  <a:defRPr/>
                </a:pPr>
                <a:r>
                  <a:rPr lang="en-US" cap="none" sz="900" b="1" i="0" u="none" baseline="0">
                    <a:solidFill>
                      <a:srgbClr val="000000"/>
                    </a:solidFill>
                    <a:latin typeface="Times New Roman"/>
                    <a:ea typeface="Times New Roman"/>
                    <a:cs typeface="Times New Roman"/>
                  </a:rPr>
                  <a:t>% of total</a:t>
                </a:r>
              </a:p>
            </c:rich>
          </c:tx>
          <c:layout>
            <c:manualLayout>
              <c:xMode val="factor"/>
              <c:yMode val="factor"/>
              <c:x val="-0.0085"/>
              <c:y val="0.00425"/>
            </c:manualLayout>
          </c:layout>
          <c:overlay val="0"/>
          <c:spPr>
            <a:noFill/>
            <a:ln w="3175">
              <a:noFill/>
            </a:ln>
          </c:spPr>
        </c:title>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Times New Roman"/>
                <a:ea typeface="Times New Roman"/>
                <a:cs typeface="Times New Roman"/>
              </a:defRPr>
            </a:pPr>
          </a:p>
        </c:txPr>
        <c:crossAx val="50791884"/>
        <c:crossesAt val="1"/>
        <c:crossBetween val="between"/>
        <c:dispUnits/>
      </c:valAx>
      <c:spPr>
        <a:gradFill rotWithShape="1">
          <a:gsLst>
            <a:gs pos="0">
              <a:srgbClr val="FDEADA"/>
            </a:gs>
            <a:gs pos="64999">
              <a:srgbClr val="F0EBD5"/>
            </a:gs>
            <a:gs pos="100000">
              <a:srgbClr val="D1C39F"/>
            </a:gs>
          </a:gsLst>
          <a:path path="rect">
            <a:fillToRect l="100000" t="100000"/>
          </a:path>
        </a:gradFill>
        <a:ln w="12700">
          <a:solidFill>
            <a:srgbClr val="808080"/>
          </a:solidFill>
        </a:ln>
      </c:spPr>
    </c:plotArea>
    <c:legend>
      <c:legendPos val="r"/>
      <c:layout>
        <c:manualLayout>
          <c:xMode val="edge"/>
          <c:yMode val="edge"/>
          <c:x val="0.45975"/>
          <c:y val="0.3655"/>
          <c:w val="0.13825"/>
          <c:h val="0.4845"/>
        </c:manualLayout>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920"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F2F2F2"/>
        </a:gs>
        <a:gs pos="50000">
          <a:srgbClr val="C2D1ED"/>
        </a:gs>
        <a:gs pos="100000">
          <a:srgbClr val="BFBFBF"/>
        </a:gs>
      </a:gsLst>
      <a:lin ang="5400000" scaled="1"/>
    </a:gradFill>
    <a:ln w="25400">
      <a:solidFill>
        <a:srgbClr val="000000"/>
      </a:solidFill>
    </a:ln>
    <a:effectLst>
      <a:outerShdw dist="35921" dir="2700000" algn="br">
        <a:prstClr val="black"/>
      </a:outerShdw>
    </a:effectLst>
  </c:spPr>
  <c:txPr>
    <a:bodyPr vert="horz" rot="0"/>
    <a:lstStyle/>
    <a:p>
      <a:pPr>
        <a:defRPr lang="en-US" cap="none" sz="800" b="1"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20</xdr:col>
      <xdr:colOff>466725</xdr:colOff>
      <xdr:row>0</xdr:row>
      <xdr:rowOff>0</xdr:rowOff>
    </xdr:to>
    <xdr:graphicFrame>
      <xdr:nvGraphicFramePr>
        <xdr:cNvPr id="1" name="Chart 2"/>
        <xdr:cNvGraphicFramePr/>
      </xdr:nvGraphicFramePr>
      <xdr:xfrm>
        <a:off x="0" y="0"/>
        <a:ext cx="10525125" cy="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80</xdr:row>
      <xdr:rowOff>66675</xdr:rowOff>
    </xdr:from>
    <xdr:to>
      <xdr:col>20</xdr:col>
      <xdr:colOff>466725</xdr:colOff>
      <xdr:row>123</xdr:row>
      <xdr:rowOff>0</xdr:rowOff>
    </xdr:to>
    <xdr:graphicFrame>
      <xdr:nvGraphicFramePr>
        <xdr:cNvPr id="2" name="Chart 1"/>
        <xdr:cNvGraphicFramePr/>
      </xdr:nvGraphicFramePr>
      <xdr:xfrm>
        <a:off x="38100" y="10572750"/>
        <a:ext cx="10487025" cy="5848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les%20&amp;%20Use\Refunds\Governmental%20&amp;%20Nonprofit\E585%20Annual%20Summaries\AnnualFinal2014-15\Nonprofit%202014-15%20E585%20Fi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profit RCA Balance"/>
      <sheetName val="FYTotalNonprofit"/>
      <sheetName val="Refund Summary"/>
      <sheetName val="Refund Totals"/>
      <sheetName val="Brackets"/>
      <sheetName val="Bracket Query"/>
      <sheetName val="Large Refund Classification"/>
      <sheetName val="Refunds 100,001 or more by ty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04"/>
  <sheetViews>
    <sheetView tabSelected="1" zoomScalePageLayoutView="0" workbookViewId="0" topLeftCell="A1">
      <selection activeCell="X112" sqref="X112"/>
    </sheetView>
  </sheetViews>
  <sheetFormatPr defaultColWidth="9.33203125" defaultRowHeight="11.25"/>
  <cols>
    <col min="1" max="1" width="19.83203125" style="1" customWidth="1"/>
    <col min="2" max="2" width="5.33203125" style="1" customWidth="1"/>
    <col min="3" max="3" width="8" style="1" customWidth="1"/>
    <col min="4" max="4" width="10.83203125" style="1" customWidth="1"/>
    <col min="5" max="5" width="8" style="1" customWidth="1"/>
    <col min="6" max="6" width="8.83203125" style="1" customWidth="1"/>
    <col min="7" max="7" width="5.33203125" style="1" customWidth="1"/>
    <col min="8" max="8" width="8.16015625" style="1" customWidth="1"/>
    <col min="9" max="9" width="10.83203125" style="1" customWidth="1"/>
    <col min="10" max="10" width="8.16015625" style="1" customWidth="1"/>
    <col min="11" max="11" width="8.83203125" style="1" customWidth="1"/>
    <col min="12" max="12" width="5.33203125" style="1" customWidth="1"/>
    <col min="13" max="13" width="8.16015625" style="1" customWidth="1"/>
    <col min="14" max="14" width="10.83203125" style="1" customWidth="1"/>
    <col min="15" max="15" width="8.16015625" style="1" customWidth="1"/>
    <col min="16" max="16" width="9" style="1" customWidth="1"/>
    <col min="17" max="17" width="5.33203125" style="1" customWidth="1"/>
    <col min="18" max="18" width="8" style="1" customWidth="1"/>
    <col min="19" max="19" width="10.83203125" style="1" customWidth="1"/>
    <col min="20" max="20" width="8.16015625" style="1" customWidth="1"/>
    <col min="21" max="21" width="8.83203125" style="1" customWidth="1"/>
    <col min="22" max="16384" width="9.33203125" style="1" customWidth="1"/>
  </cols>
  <sheetData>
    <row r="1" ht="10.5">
      <c r="A1" s="1" t="s">
        <v>42</v>
      </c>
    </row>
    <row r="2" ht="10.5">
      <c r="A2" s="1" t="s">
        <v>43</v>
      </c>
    </row>
    <row r="3" spans="1:21" ht="10.5">
      <c r="A3" s="8"/>
      <c r="B3" s="22" t="s">
        <v>20</v>
      </c>
      <c r="C3" s="21" t="s">
        <v>21</v>
      </c>
      <c r="D3" s="21"/>
      <c r="E3" s="21"/>
      <c r="F3" s="21"/>
      <c r="G3" s="22" t="s">
        <v>20</v>
      </c>
      <c r="H3" s="21" t="s">
        <v>21</v>
      </c>
      <c r="I3" s="21"/>
      <c r="J3" s="21"/>
      <c r="K3" s="21"/>
      <c r="L3" s="22" t="s">
        <v>11</v>
      </c>
      <c r="M3" s="21" t="s">
        <v>21</v>
      </c>
      <c r="N3" s="21"/>
      <c r="O3" s="21"/>
      <c r="P3" s="21"/>
      <c r="Q3" s="22" t="s">
        <v>24</v>
      </c>
      <c r="R3" s="21" t="s">
        <v>21</v>
      </c>
      <c r="S3" s="21"/>
      <c r="T3" s="21"/>
      <c r="U3" s="21"/>
    </row>
    <row r="4" spans="1:21" ht="10.5">
      <c r="A4" s="53" t="s">
        <v>37</v>
      </c>
      <c r="B4" s="24"/>
      <c r="C4" s="20" t="s">
        <v>22</v>
      </c>
      <c r="D4" s="20"/>
      <c r="E4" s="20"/>
      <c r="F4" s="20"/>
      <c r="G4" s="24"/>
      <c r="H4" s="20" t="s">
        <v>28</v>
      </c>
      <c r="I4" s="20"/>
      <c r="J4" s="20"/>
      <c r="K4" s="20"/>
      <c r="L4" s="24"/>
      <c r="M4" s="20" t="s">
        <v>27</v>
      </c>
      <c r="N4" s="20"/>
      <c r="O4" s="20"/>
      <c r="P4" s="20"/>
      <c r="Q4" s="24"/>
      <c r="R4" s="20" t="s">
        <v>25</v>
      </c>
      <c r="S4" s="20"/>
      <c r="T4" s="20"/>
      <c r="U4" s="20"/>
    </row>
    <row r="5" spans="1:20" ht="10.5">
      <c r="A5" s="53" t="s">
        <v>40</v>
      </c>
      <c r="B5" s="12" t="s">
        <v>13</v>
      </c>
      <c r="C5" s="10"/>
      <c r="D5" s="11" t="s">
        <v>19</v>
      </c>
      <c r="E5" s="15"/>
      <c r="F5" s="15"/>
      <c r="G5" s="25" t="s">
        <v>12</v>
      </c>
      <c r="H5" s="15"/>
      <c r="I5" s="26" t="s">
        <v>26</v>
      </c>
      <c r="J5" s="15"/>
      <c r="K5" s="15"/>
      <c r="L5" s="25" t="s">
        <v>12</v>
      </c>
      <c r="M5" s="15"/>
      <c r="N5" s="26" t="s">
        <v>26</v>
      </c>
      <c r="O5" s="15"/>
      <c r="P5" s="15"/>
      <c r="Q5" s="25" t="s">
        <v>12</v>
      </c>
      <c r="R5" s="15"/>
      <c r="S5" s="26" t="s">
        <v>26</v>
      </c>
      <c r="T5" s="15"/>
    </row>
    <row r="6" spans="1:21" ht="10.5">
      <c r="A6" s="53" t="s">
        <v>41</v>
      </c>
      <c r="B6" s="5"/>
      <c r="C6" s="13" t="s">
        <v>0</v>
      </c>
      <c r="D6" s="2"/>
      <c r="E6" s="14" t="s">
        <v>0</v>
      </c>
      <c r="F6" s="5" t="s">
        <v>23</v>
      </c>
      <c r="G6" s="5"/>
      <c r="H6" s="13" t="s">
        <v>0</v>
      </c>
      <c r="I6" s="2"/>
      <c r="J6" s="14" t="s">
        <v>0</v>
      </c>
      <c r="K6" s="5" t="s">
        <v>23</v>
      </c>
      <c r="L6" s="5"/>
      <c r="M6" s="13" t="s">
        <v>0</v>
      </c>
      <c r="N6" s="2"/>
      <c r="O6" s="14" t="s">
        <v>0</v>
      </c>
      <c r="P6" s="5" t="s">
        <v>23</v>
      </c>
      <c r="Q6" s="5"/>
      <c r="R6" s="13" t="s">
        <v>0</v>
      </c>
      <c r="S6" s="2"/>
      <c r="T6" s="14" t="s">
        <v>0</v>
      </c>
      <c r="U6" s="5" t="s">
        <v>23</v>
      </c>
    </row>
    <row r="7" spans="1:21" ht="10.5">
      <c r="A7" s="53" t="s">
        <v>38</v>
      </c>
      <c r="B7" s="6"/>
      <c r="C7" s="3" t="s">
        <v>1</v>
      </c>
      <c r="D7" s="6" t="s">
        <v>3</v>
      </c>
      <c r="E7" s="6" t="s">
        <v>1</v>
      </c>
      <c r="F7" s="6" t="s">
        <v>35</v>
      </c>
      <c r="G7" s="6"/>
      <c r="H7" s="3" t="s">
        <v>1</v>
      </c>
      <c r="I7" s="6" t="s">
        <v>3</v>
      </c>
      <c r="J7" s="6" t="s">
        <v>1</v>
      </c>
      <c r="K7" s="6" t="s">
        <v>35</v>
      </c>
      <c r="L7" s="6"/>
      <c r="M7" s="3" t="s">
        <v>1</v>
      </c>
      <c r="N7" s="6" t="s">
        <v>3</v>
      </c>
      <c r="O7" s="6" t="s">
        <v>1</v>
      </c>
      <c r="P7" s="6" t="s">
        <v>35</v>
      </c>
      <c r="Q7" s="6"/>
      <c r="R7" s="3" t="s">
        <v>1</v>
      </c>
      <c r="S7" s="6" t="s">
        <v>3</v>
      </c>
      <c r="T7" s="6" t="s">
        <v>1</v>
      </c>
      <c r="U7" s="6" t="s">
        <v>35</v>
      </c>
    </row>
    <row r="8" spans="1:21" ht="10.5">
      <c r="A8" s="54" t="s">
        <v>39</v>
      </c>
      <c r="B8" s="7" t="s">
        <v>5</v>
      </c>
      <c r="C8" s="4" t="s">
        <v>2</v>
      </c>
      <c r="D8" s="7" t="s">
        <v>6</v>
      </c>
      <c r="E8" s="7" t="s">
        <v>2</v>
      </c>
      <c r="F8" s="7" t="s">
        <v>6</v>
      </c>
      <c r="G8" s="7" t="s">
        <v>5</v>
      </c>
      <c r="H8" s="4" t="s">
        <v>2</v>
      </c>
      <c r="I8" s="7" t="s">
        <v>6</v>
      </c>
      <c r="J8" s="7" t="s">
        <v>2</v>
      </c>
      <c r="K8" s="7" t="s">
        <v>6</v>
      </c>
      <c r="L8" s="7" t="s">
        <v>5</v>
      </c>
      <c r="M8" s="4" t="s">
        <v>2</v>
      </c>
      <c r="N8" s="7" t="s">
        <v>6</v>
      </c>
      <c r="O8" s="7" t="s">
        <v>2</v>
      </c>
      <c r="P8" s="7" t="s">
        <v>6</v>
      </c>
      <c r="Q8" s="7" t="s">
        <v>5</v>
      </c>
      <c r="R8" s="4" t="s">
        <v>2</v>
      </c>
      <c r="S8" s="7" t="s">
        <v>6</v>
      </c>
      <c r="T8" s="7" t="s">
        <v>2</v>
      </c>
      <c r="U8" s="7" t="s">
        <v>6</v>
      </c>
    </row>
    <row r="9" spans="1:21" ht="10.5">
      <c r="A9" s="27" t="s">
        <v>14</v>
      </c>
      <c r="B9" s="16">
        <v>6184</v>
      </c>
      <c r="C9" s="36">
        <f aca="true" t="shared" si="0" ref="C9:C18">B9/B$19</f>
        <v>0.6463210702341137</v>
      </c>
      <c r="D9" s="23">
        <v>4370098.58</v>
      </c>
      <c r="E9" s="36">
        <f aca="true" t="shared" si="1" ref="E9:E18">D9/D$19</f>
        <v>0.016986271970585942</v>
      </c>
      <c r="F9" s="31">
        <f aca="true" t="shared" si="2" ref="F9:F19">D9/B9</f>
        <v>706.6782956015523</v>
      </c>
      <c r="G9" s="16">
        <v>5947</v>
      </c>
      <c r="H9" s="36">
        <f aca="true" t="shared" si="3" ref="H9:H18">G9/G$19</f>
        <v>0.6166528411447532</v>
      </c>
      <c r="I9" s="23">
        <v>4388221</v>
      </c>
      <c r="J9" s="36">
        <f aca="true" t="shared" si="4" ref="J9:J18">I9/I$19</f>
        <v>0.014673086387946687</v>
      </c>
      <c r="K9" s="31">
        <f aca="true" t="shared" si="5" ref="K9:K19">I9/G9</f>
        <v>737.888178913738</v>
      </c>
      <c r="L9" s="16">
        <v>5698</v>
      </c>
      <c r="M9" s="36">
        <f>L9/L$19</f>
        <v>0.6023892589068612</v>
      </c>
      <c r="N9" s="23">
        <v>4184005.9</v>
      </c>
      <c r="O9" s="39">
        <f aca="true" t="shared" si="6" ref="O9:O18">N9/N$19</f>
        <v>0.01265779875968329</v>
      </c>
      <c r="P9" s="31">
        <f aca="true" t="shared" si="7" ref="P9:P19">N9/L9</f>
        <v>734.2937697437698</v>
      </c>
      <c r="Q9" s="16">
        <v>5574</v>
      </c>
      <c r="R9" s="42">
        <f>Q9/Q19</f>
        <v>0.6025294562749973</v>
      </c>
      <c r="S9" s="23">
        <v>4200118.42</v>
      </c>
      <c r="T9" s="39">
        <f>S9/S19</f>
        <v>0.013135405688131782</v>
      </c>
      <c r="U9" s="28">
        <f aca="true" t="shared" si="8" ref="U9:U19">S9/Q9</f>
        <v>753.5196304269824</v>
      </c>
    </row>
    <row r="10" spans="1:21" ht="10.5">
      <c r="A10" s="9" t="s">
        <v>15</v>
      </c>
      <c r="B10" s="17">
        <v>1313</v>
      </c>
      <c r="C10" s="37">
        <f t="shared" si="0"/>
        <v>0.13722826086956522</v>
      </c>
      <c r="D10" s="23">
        <v>3707904.96</v>
      </c>
      <c r="E10" s="37">
        <f t="shared" si="1"/>
        <v>0.014412371011466883</v>
      </c>
      <c r="F10" s="45">
        <f t="shared" si="2"/>
        <v>2823.994638233054</v>
      </c>
      <c r="G10" s="17">
        <v>1359</v>
      </c>
      <c r="H10" s="37">
        <f t="shared" si="3"/>
        <v>0.14091663210286187</v>
      </c>
      <c r="I10" s="23">
        <v>3855427.14</v>
      </c>
      <c r="J10" s="37">
        <f t="shared" si="4"/>
        <v>0.012891560267282397</v>
      </c>
      <c r="K10" s="45">
        <f t="shared" si="5"/>
        <v>2836.958896247241</v>
      </c>
      <c r="L10" s="17">
        <v>1402</v>
      </c>
      <c r="M10" s="37">
        <f>L10/L$19</f>
        <v>0.14821862776191985</v>
      </c>
      <c r="N10" s="23">
        <v>3961869.08</v>
      </c>
      <c r="O10" s="46">
        <f t="shared" si="6"/>
        <v>0.011985772182312547</v>
      </c>
      <c r="P10" s="32">
        <f t="shared" si="7"/>
        <v>2825.8695292439374</v>
      </c>
      <c r="Q10" s="17">
        <v>1384</v>
      </c>
      <c r="R10" s="43">
        <f>Q10/Q19</f>
        <v>0.14960544805966922</v>
      </c>
      <c r="S10" s="23">
        <v>3919160.33</v>
      </c>
      <c r="T10" s="40">
        <f>S10/S19</f>
        <v>0.012256740344807334</v>
      </c>
      <c r="U10" s="29">
        <f t="shared" si="8"/>
        <v>2831.763244219653</v>
      </c>
    </row>
    <row r="11" spans="1:21" ht="10.5">
      <c r="A11" s="9" t="s">
        <v>16</v>
      </c>
      <c r="B11" s="17">
        <v>531</v>
      </c>
      <c r="C11" s="37">
        <f t="shared" si="0"/>
        <v>0.055497491638795984</v>
      </c>
      <c r="D11" s="23">
        <v>2573057.31</v>
      </c>
      <c r="E11" s="37">
        <f t="shared" si="1"/>
        <v>0.01000129641550655</v>
      </c>
      <c r="F11" s="45">
        <f t="shared" si="2"/>
        <v>4845.682316384181</v>
      </c>
      <c r="G11" s="17">
        <v>578</v>
      </c>
      <c r="H11" s="37">
        <f t="shared" si="3"/>
        <v>0.05993363749481543</v>
      </c>
      <c r="I11" s="23">
        <v>2846868.51</v>
      </c>
      <c r="J11" s="37">
        <f t="shared" si="4"/>
        <v>0.009519198687202642</v>
      </c>
      <c r="K11" s="45">
        <f t="shared" si="5"/>
        <v>4925.378044982698</v>
      </c>
      <c r="L11" s="17">
        <v>598</v>
      </c>
      <c r="M11" s="37">
        <f aca="true" t="shared" si="9" ref="M11:M18">L11/L$19</f>
        <v>0.06322021355322972</v>
      </c>
      <c r="N11" s="23">
        <v>2938369.21</v>
      </c>
      <c r="O11" s="46">
        <f t="shared" si="6"/>
        <v>0.00888939619846845</v>
      </c>
      <c r="P11" s="32">
        <f t="shared" si="7"/>
        <v>4913.6608862876255</v>
      </c>
      <c r="Q11" s="17">
        <v>581</v>
      </c>
      <c r="R11" s="43">
        <f>Q11/Q19</f>
        <v>0.06280402118689872</v>
      </c>
      <c r="S11" s="23">
        <v>2840919.69</v>
      </c>
      <c r="T11" s="40">
        <f>S11/S19</f>
        <v>0.008884662031874706</v>
      </c>
      <c r="U11" s="29">
        <f t="shared" si="8"/>
        <v>4889.706867469879</v>
      </c>
    </row>
    <row r="12" spans="1:21" ht="10.5">
      <c r="A12" s="9" t="s">
        <v>17</v>
      </c>
      <c r="B12" s="17">
        <v>278</v>
      </c>
      <c r="C12" s="37">
        <f t="shared" si="0"/>
        <v>0.029055183946488296</v>
      </c>
      <c r="D12" s="23">
        <v>1927497.54</v>
      </c>
      <c r="E12" s="37">
        <f t="shared" si="1"/>
        <v>0.007492050084846223</v>
      </c>
      <c r="F12" s="45">
        <f t="shared" si="2"/>
        <v>6933.444388489209</v>
      </c>
      <c r="G12" s="17">
        <v>372</v>
      </c>
      <c r="H12" s="37">
        <f t="shared" si="3"/>
        <v>0.038573206138531727</v>
      </c>
      <c r="I12" s="23">
        <v>2572953.97</v>
      </c>
      <c r="J12" s="37">
        <f t="shared" si="4"/>
        <v>0.008603298665682607</v>
      </c>
      <c r="K12" s="45">
        <f t="shared" si="5"/>
        <v>6916.542930107527</v>
      </c>
      <c r="L12" s="17">
        <v>372</v>
      </c>
      <c r="M12" s="37">
        <f t="shared" si="9"/>
        <v>0.039327624484617824</v>
      </c>
      <c r="N12" s="23">
        <v>2579784.83</v>
      </c>
      <c r="O12" s="46">
        <f t="shared" si="6"/>
        <v>0.007804577240539686</v>
      </c>
      <c r="P12" s="32">
        <f t="shared" si="7"/>
        <v>6934.905456989248</v>
      </c>
      <c r="Q12" s="17">
        <v>334</v>
      </c>
      <c r="R12" s="43">
        <f>Q12/Q19</f>
        <v>0.03610420495081613</v>
      </c>
      <c r="S12" s="23">
        <v>2289525.2</v>
      </c>
      <c r="T12" s="40">
        <f>S12/S19</f>
        <v>0.007160236766657893</v>
      </c>
      <c r="U12" s="29">
        <f t="shared" si="8"/>
        <v>6854.865868263473</v>
      </c>
    </row>
    <row r="13" spans="1:21" ht="10.5">
      <c r="A13" s="9" t="s">
        <v>18</v>
      </c>
      <c r="B13" s="17">
        <v>211</v>
      </c>
      <c r="C13" s="37">
        <f t="shared" si="0"/>
        <v>0.02205267558528428</v>
      </c>
      <c r="D13" s="23">
        <v>1885905.71</v>
      </c>
      <c r="E13" s="37">
        <f t="shared" si="1"/>
        <v>0.007330385508360999</v>
      </c>
      <c r="F13" s="45">
        <f t="shared" si="2"/>
        <v>8937.941753554502</v>
      </c>
      <c r="G13" s="17">
        <v>193</v>
      </c>
      <c r="H13" s="37">
        <f t="shared" si="3"/>
        <v>0.020012442969722107</v>
      </c>
      <c r="I13" s="23">
        <v>1731938.37</v>
      </c>
      <c r="J13" s="37">
        <f t="shared" si="4"/>
        <v>0.005791158039125554</v>
      </c>
      <c r="K13" s="45">
        <f t="shared" si="5"/>
        <v>8973.773937823835</v>
      </c>
      <c r="L13" s="17">
        <v>219</v>
      </c>
      <c r="M13" s="37">
        <f t="shared" si="9"/>
        <v>0.02315255312400888</v>
      </c>
      <c r="N13" s="23">
        <v>1973017.02</v>
      </c>
      <c r="O13" s="46">
        <f t="shared" si="6"/>
        <v>0.00596893335848069</v>
      </c>
      <c r="P13" s="32">
        <f t="shared" si="7"/>
        <v>9009.210136986301</v>
      </c>
      <c r="Q13" s="17">
        <v>212</v>
      </c>
      <c r="R13" s="43">
        <f>Q13/Q19</f>
        <v>0.02291644146578748</v>
      </c>
      <c r="S13" s="23">
        <v>1902581.21</v>
      </c>
      <c r="T13" s="40">
        <f>S13/S19</f>
        <v>0.0059501122465891445</v>
      </c>
      <c r="U13" s="29">
        <f t="shared" si="8"/>
        <v>8974.439669811321</v>
      </c>
    </row>
    <row r="14" spans="1:21" ht="10.5">
      <c r="A14" s="9" t="s">
        <v>7</v>
      </c>
      <c r="B14" s="17">
        <v>761</v>
      </c>
      <c r="C14" s="37">
        <f t="shared" si="0"/>
        <v>0.07953595317725752</v>
      </c>
      <c r="D14" s="23">
        <v>16020770</v>
      </c>
      <c r="E14" s="37">
        <f t="shared" si="1"/>
        <v>0.06227162875538706</v>
      </c>
      <c r="F14" s="45">
        <f t="shared" si="2"/>
        <v>21052.26018396846</v>
      </c>
      <c r="G14" s="17">
        <v>886</v>
      </c>
      <c r="H14" s="37">
        <f t="shared" si="3"/>
        <v>0.09187059311489008</v>
      </c>
      <c r="I14" s="23">
        <v>17999637</v>
      </c>
      <c r="J14" s="37">
        <f t="shared" si="4"/>
        <v>0.0601861730876092</v>
      </c>
      <c r="K14" s="45">
        <f t="shared" si="5"/>
        <v>20315.617381489843</v>
      </c>
      <c r="L14" s="17">
        <v>837</v>
      </c>
      <c r="M14" s="37">
        <f t="shared" si="9"/>
        <v>0.08848715509039011</v>
      </c>
      <c r="N14" s="23">
        <v>17638177</v>
      </c>
      <c r="O14" s="46">
        <f t="shared" si="6"/>
        <v>0.05336046370146713</v>
      </c>
      <c r="P14" s="32">
        <f t="shared" si="7"/>
        <v>21073.090800477898</v>
      </c>
      <c r="Q14" s="17">
        <v>843</v>
      </c>
      <c r="R14" s="43">
        <f>Q14/Q19</f>
        <v>0.09112528375310777</v>
      </c>
      <c r="S14" s="23">
        <v>17715049.26</v>
      </c>
      <c r="T14" s="40">
        <f>S14/S19</f>
        <v>0.055401856697016354</v>
      </c>
      <c r="U14" s="29">
        <f t="shared" si="8"/>
        <v>21014.293309608543</v>
      </c>
    </row>
    <row r="15" spans="1:21" ht="10.5">
      <c r="A15" s="9" t="s">
        <v>8</v>
      </c>
      <c r="B15" s="17">
        <v>127</v>
      </c>
      <c r="C15" s="37">
        <f t="shared" si="0"/>
        <v>0.013273411371237458</v>
      </c>
      <c r="D15" s="23">
        <v>8851079.19</v>
      </c>
      <c r="E15" s="37">
        <f t="shared" si="1"/>
        <v>0.034403534749216924</v>
      </c>
      <c r="F15" s="45">
        <f t="shared" si="2"/>
        <v>69693.53692913386</v>
      </c>
      <c r="G15" s="17">
        <v>120</v>
      </c>
      <c r="H15" s="37">
        <f t="shared" si="3"/>
        <v>0.01244296972210701</v>
      </c>
      <c r="I15" s="23">
        <v>8190351.22</v>
      </c>
      <c r="J15" s="37">
        <f t="shared" si="4"/>
        <v>0.02738643541396036</v>
      </c>
      <c r="K15" s="45">
        <f t="shared" si="5"/>
        <v>68252.92683333333</v>
      </c>
      <c r="L15" s="17">
        <v>147</v>
      </c>
      <c r="M15" s="37">
        <f t="shared" si="9"/>
        <v>0.015540754836663496</v>
      </c>
      <c r="N15" s="23">
        <v>10310239.77</v>
      </c>
      <c r="O15" s="46">
        <f t="shared" si="6"/>
        <v>0.031191385311560703</v>
      </c>
      <c r="P15" s="32">
        <f t="shared" si="7"/>
        <v>70137.68551020407</v>
      </c>
      <c r="Q15" s="17">
        <v>139</v>
      </c>
      <c r="R15" s="43">
        <f>Q15/Q19</f>
        <v>0.015025402659171981</v>
      </c>
      <c r="S15" s="23">
        <v>9554993.92</v>
      </c>
      <c r="T15" s="40">
        <f>S15/S19</f>
        <v>0.029882186390076258</v>
      </c>
      <c r="U15" s="29">
        <f t="shared" si="8"/>
        <v>68740.9634532374</v>
      </c>
    </row>
    <row r="16" spans="1:21" ht="10.5">
      <c r="A16" s="9" t="s">
        <v>9</v>
      </c>
      <c r="B16" s="17">
        <v>109</v>
      </c>
      <c r="C16" s="37">
        <f t="shared" si="0"/>
        <v>0.011392140468227424</v>
      </c>
      <c r="D16" s="23">
        <v>24192123.02</v>
      </c>
      <c r="E16" s="37">
        <f t="shared" si="1"/>
        <v>0.09403311473206925</v>
      </c>
      <c r="F16" s="45">
        <f t="shared" si="2"/>
        <v>221946.0827522936</v>
      </c>
      <c r="G16" s="17">
        <v>130</v>
      </c>
      <c r="H16" s="37">
        <f t="shared" si="3"/>
        <v>0.013479883865615928</v>
      </c>
      <c r="I16" s="23">
        <v>25340491.27</v>
      </c>
      <c r="J16" s="37">
        <f t="shared" si="4"/>
        <v>0.08473210841425691</v>
      </c>
      <c r="K16" s="45">
        <f t="shared" si="5"/>
        <v>194926.85592307692</v>
      </c>
      <c r="L16" s="17">
        <v>118</v>
      </c>
      <c r="M16" s="37">
        <f t="shared" si="9"/>
        <v>0.012474891637593827</v>
      </c>
      <c r="N16" s="23">
        <v>23486648.1</v>
      </c>
      <c r="O16" s="46">
        <f t="shared" si="6"/>
        <v>0.07105373947711162</v>
      </c>
      <c r="P16" s="32">
        <f t="shared" si="7"/>
        <v>199039.39067796612</v>
      </c>
      <c r="Q16" s="17">
        <v>118</v>
      </c>
      <c r="R16" s="43">
        <f>Q16/Q19</f>
        <v>0.01275537779699492</v>
      </c>
      <c r="S16" s="23">
        <v>24884213.87</v>
      </c>
      <c r="T16" s="40">
        <f>S16/S19</f>
        <v>0.0778226258707929</v>
      </c>
      <c r="U16" s="29">
        <f t="shared" si="8"/>
        <v>210883.1683898305</v>
      </c>
    </row>
    <row r="17" spans="1:21" ht="10.5">
      <c r="A17" s="9" t="s">
        <v>10</v>
      </c>
      <c r="B17" s="17">
        <v>20</v>
      </c>
      <c r="C17" s="37">
        <f t="shared" si="0"/>
        <v>0.0020903010033444815</v>
      </c>
      <c r="D17" s="23">
        <v>13682039.01</v>
      </c>
      <c r="E17" s="37">
        <f t="shared" si="1"/>
        <v>0.05318114259473443</v>
      </c>
      <c r="F17" s="45">
        <f t="shared" si="2"/>
        <v>684101.9505</v>
      </c>
      <c r="G17" s="17">
        <v>22</v>
      </c>
      <c r="H17" s="37">
        <f t="shared" si="3"/>
        <v>0.0022812111157196184</v>
      </c>
      <c r="I17" s="23">
        <v>15661775.1</v>
      </c>
      <c r="J17" s="37">
        <f t="shared" si="4"/>
        <v>0.05236896205339074</v>
      </c>
      <c r="K17" s="45">
        <f t="shared" si="5"/>
        <v>711898.8681818182</v>
      </c>
      <c r="L17" s="17">
        <v>26</v>
      </c>
      <c r="M17" s="37">
        <f t="shared" si="9"/>
        <v>0.0027487049370969446</v>
      </c>
      <c r="N17" s="23">
        <v>18216058.41</v>
      </c>
      <c r="O17" s="46">
        <f t="shared" si="6"/>
        <v>0.05510871807050185</v>
      </c>
      <c r="P17" s="32">
        <f t="shared" si="7"/>
        <v>700617.6311538462</v>
      </c>
      <c r="Q17" s="17">
        <v>24</v>
      </c>
      <c r="R17" s="43">
        <f>Q17/Q19</f>
        <v>0.0025943141282023566</v>
      </c>
      <c r="S17" s="23">
        <v>16693466.61</v>
      </c>
      <c r="T17" s="40">
        <f>S17/S19</f>
        <v>0.052206969979582615</v>
      </c>
      <c r="U17" s="29">
        <f t="shared" si="8"/>
        <v>695561.10875</v>
      </c>
    </row>
    <row r="18" spans="1:21" ht="10.5">
      <c r="A18" s="9" t="s">
        <v>29</v>
      </c>
      <c r="B18" s="17">
        <v>34</v>
      </c>
      <c r="C18" s="37">
        <f t="shared" si="0"/>
        <v>0.0035535117056856185</v>
      </c>
      <c r="D18" s="23">
        <v>180061902.49</v>
      </c>
      <c r="E18" s="37">
        <f t="shared" si="1"/>
        <v>0.6998882041778257</v>
      </c>
      <c r="F18" s="32">
        <f t="shared" si="2"/>
        <v>5295938.308529412</v>
      </c>
      <c r="G18" s="17">
        <v>37</v>
      </c>
      <c r="H18" s="37">
        <f t="shared" si="3"/>
        <v>0.0038365823309829948</v>
      </c>
      <c r="I18" s="23">
        <v>216478319.13</v>
      </c>
      <c r="J18" s="37">
        <f t="shared" si="4"/>
        <v>0.723848018983543</v>
      </c>
      <c r="K18" s="32">
        <f t="shared" si="5"/>
        <v>5850765.381891891</v>
      </c>
      <c r="L18" s="17">
        <v>42</v>
      </c>
      <c r="M18" s="37">
        <f t="shared" si="9"/>
        <v>0.004440215667618141</v>
      </c>
      <c r="N18" s="23">
        <v>245259502.23</v>
      </c>
      <c r="O18" s="40">
        <f t="shared" si="6"/>
        <v>0.7419792173637793</v>
      </c>
      <c r="P18" s="32">
        <f t="shared" si="7"/>
        <v>5839511.957857142</v>
      </c>
      <c r="Q18" s="17">
        <v>42</v>
      </c>
      <c r="R18" s="43">
        <f>Q18/Q19</f>
        <v>0.0045400497243541236</v>
      </c>
      <c r="S18" s="23">
        <v>235755487.21</v>
      </c>
      <c r="T18" s="40">
        <f>S18/S19</f>
        <v>0.7372992039844709</v>
      </c>
      <c r="U18" s="29">
        <f t="shared" si="8"/>
        <v>5613225.885952381</v>
      </c>
    </row>
    <row r="19" spans="1:21" ht="10.5">
      <c r="A19" s="18" t="s">
        <v>4</v>
      </c>
      <c r="B19" s="19">
        <f>SUM(B9:B18)</f>
        <v>9568</v>
      </c>
      <c r="C19" s="38">
        <f>SUM(C9:C18)</f>
        <v>1</v>
      </c>
      <c r="D19" s="19">
        <f>SUM(D9:D18)</f>
        <v>257272377.81</v>
      </c>
      <c r="E19" s="41">
        <f>SUM(E9:E18)</f>
        <v>1</v>
      </c>
      <c r="F19" s="19">
        <f t="shared" si="2"/>
        <v>26888.83547345318</v>
      </c>
      <c r="G19" s="19">
        <f>SUM(G9:G18)</f>
        <v>9644</v>
      </c>
      <c r="H19" s="44">
        <f>SUM(H9:H18)</f>
        <v>1</v>
      </c>
      <c r="I19" s="19">
        <f>SUM(I9:I18)</f>
        <v>299065982.71</v>
      </c>
      <c r="J19" s="41">
        <f>SUM(J9:J18)</f>
        <v>1</v>
      </c>
      <c r="K19" s="19">
        <f t="shared" si="5"/>
        <v>31010.574731439236</v>
      </c>
      <c r="L19" s="19">
        <f>SUM(L9:L18)</f>
        <v>9459</v>
      </c>
      <c r="M19" s="44">
        <f>SUM(M9:M18)</f>
        <v>0.9999999999999999</v>
      </c>
      <c r="N19" s="19">
        <v>330547671</v>
      </c>
      <c r="O19" s="41">
        <f>SUM(O9:O18)</f>
        <v>1.0000000016639052</v>
      </c>
      <c r="P19" s="19">
        <f t="shared" si="7"/>
        <v>34945.308277830634</v>
      </c>
      <c r="Q19" s="19">
        <f>SUM(Q9:Q18)</f>
        <v>9251</v>
      </c>
      <c r="R19" s="44">
        <f>SUM(R9:R18)</f>
        <v>1</v>
      </c>
      <c r="S19" s="19">
        <f>SUM(S9:S18)</f>
        <v>319755515.72</v>
      </c>
      <c r="T19" s="41">
        <f>SUM(T9:T18)</f>
        <v>0.9999999999999999</v>
      </c>
      <c r="U19" s="30">
        <f t="shared" si="8"/>
        <v>34564.42716679278</v>
      </c>
    </row>
    <row r="21" spans="1:21" ht="10.5">
      <c r="A21" s="8"/>
      <c r="B21" s="22" t="s">
        <v>20</v>
      </c>
      <c r="C21" s="21" t="s">
        <v>21</v>
      </c>
      <c r="D21" s="21"/>
      <c r="E21" s="21"/>
      <c r="F21" s="21"/>
      <c r="G21" s="22" t="s">
        <v>20</v>
      </c>
      <c r="H21" s="21" t="s">
        <v>21</v>
      </c>
      <c r="I21" s="21"/>
      <c r="J21" s="21"/>
      <c r="K21" s="21"/>
      <c r="L21" s="22" t="s">
        <v>20</v>
      </c>
      <c r="M21" s="21" t="s">
        <v>21</v>
      </c>
      <c r="N21" s="21"/>
      <c r="O21" s="21"/>
      <c r="P21" s="21"/>
      <c r="Q21" s="22" t="s">
        <v>20</v>
      </c>
      <c r="R21" s="21" t="s">
        <v>21</v>
      </c>
      <c r="S21" s="21"/>
      <c r="T21" s="21"/>
      <c r="U21" s="21"/>
    </row>
    <row r="22" spans="1:21" ht="10.5">
      <c r="A22" s="53" t="s">
        <v>37</v>
      </c>
      <c r="B22" s="24"/>
      <c r="C22" s="20" t="s">
        <v>30</v>
      </c>
      <c r="D22" s="20"/>
      <c r="E22" s="20"/>
      <c r="F22" s="20"/>
      <c r="G22" s="24"/>
      <c r="H22" s="20" t="s">
        <v>31</v>
      </c>
      <c r="I22" s="20"/>
      <c r="J22" s="20"/>
      <c r="K22" s="20"/>
      <c r="L22" s="24"/>
      <c r="M22" s="20" t="s">
        <v>32</v>
      </c>
      <c r="N22" s="20"/>
      <c r="O22" s="20"/>
      <c r="P22" s="20"/>
      <c r="Q22" s="24"/>
      <c r="R22" s="20" t="s">
        <v>33</v>
      </c>
      <c r="S22" s="20"/>
      <c r="T22" s="20"/>
      <c r="U22" s="20"/>
    </row>
    <row r="23" spans="1:21" ht="10.5">
      <c r="A23" s="53" t="s">
        <v>40</v>
      </c>
      <c r="B23" s="12" t="s">
        <v>13</v>
      </c>
      <c r="C23" s="10"/>
      <c r="D23" s="11" t="s">
        <v>19</v>
      </c>
      <c r="E23" s="15"/>
      <c r="F23" s="15"/>
      <c r="G23" s="12" t="s">
        <v>13</v>
      </c>
      <c r="H23" s="10"/>
      <c r="I23" s="11" t="s">
        <v>19</v>
      </c>
      <c r="J23" s="15"/>
      <c r="K23" s="15"/>
      <c r="L23" s="12" t="s">
        <v>13</v>
      </c>
      <c r="M23" s="10"/>
      <c r="N23" s="11" t="s">
        <v>19</v>
      </c>
      <c r="O23" s="15"/>
      <c r="P23" s="15"/>
      <c r="Q23" s="12" t="s">
        <v>13</v>
      </c>
      <c r="R23" s="10"/>
      <c r="S23" s="11" t="s">
        <v>19</v>
      </c>
      <c r="T23" s="15"/>
      <c r="U23" s="15"/>
    </row>
    <row r="24" spans="1:21" ht="10.5">
      <c r="A24" s="53" t="s">
        <v>41</v>
      </c>
      <c r="B24" s="5"/>
      <c r="C24" s="13" t="s">
        <v>0</v>
      </c>
      <c r="D24" s="2"/>
      <c r="E24" s="14" t="s">
        <v>0</v>
      </c>
      <c r="F24" s="5" t="s">
        <v>23</v>
      </c>
      <c r="G24" s="5"/>
      <c r="H24" s="13" t="s">
        <v>0</v>
      </c>
      <c r="I24" s="2"/>
      <c r="J24" s="14" t="s">
        <v>0</v>
      </c>
      <c r="K24" s="5" t="s">
        <v>23</v>
      </c>
      <c r="L24" s="5"/>
      <c r="M24" s="13" t="s">
        <v>0</v>
      </c>
      <c r="N24" s="2"/>
      <c r="O24" s="14" t="s">
        <v>0</v>
      </c>
      <c r="P24" s="5" t="s">
        <v>23</v>
      </c>
      <c r="Q24" s="5"/>
      <c r="R24" s="13" t="s">
        <v>0</v>
      </c>
      <c r="S24" s="2"/>
      <c r="T24" s="14" t="s">
        <v>0</v>
      </c>
      <c r="U24" s="5" t="s">
        <v>23</v>
      </c>
    </row>
    <row r="25" spans="1:21" ht="10.5">
      <c r="A25" s="53" t="s">
        <v>38</v>
      </c>
      <c r="B25" s="6"/>
      <c r="C25" s="3" t="s">
        <v>1</v>
      </c>
      <c r="D25" s="6" t="s">
        <v>3</v>
      </c>
      <c r="E25" s="6" t="s">
        <v>1</v>
      </c>
      <c r="F25" s="6" t="s">
        <v>35</v>
      </c>
      <c r="G25" s="6"/>
      <c r="H25" s="3" t="s">
        <v>1</v>
      </c>
      <c r="I25" s="6" t="s">
        <v>3</v>
      </c>
      <c r="J25" s="6" t="s">
        <v>1</v>
      </c>
      <c r="K25" s="6" t="s">
        <v>35</v>
      </c>
      <c r="L25" s="6"/>
      <c r="M25" s="3" t="s">
        <v>1</v>
      </c>
      <c r="N25" s="6" t="s">
        <v>3</v>
      </c>
      <c r="O25" s="6" t="s">
        <v>1</v>
      </c>
      <c r="P25" s="6" t="s">
        <v>35</v>
      </c>
      <c r="Q25" s="6"/>
      <c r="R25" s="3" t="s">
        <v>1</v>
      </c>
      <c r="S25" s="6" t="s">
        <v>3</v>
      </c>
      <c r="T25" s="6" t="s">
        <v>1</v>
      </c>
      <c r="U25" s="6" t="s">
        <v>35</v>
      </c>
    </row>
    <row r="26" spans="1:21" ht="10.5">
      <c r="A26" s="54" t="s">
        <v>39</v>
      </c>
      <c r="B26" s="7" t="s">
        <v>5</v>
      </c>
      <c r="C26" s="4" t="s">
        <v>2</v>
      </c>
      <c r="D26" s="7" t="s">
        <v>6</v>
      </c>
      <c r="E26" s="7" t="s">
        <v>2</v>
      </c>
      <c r="F26" s="7" t="s">
        <v>6</v>
      </c>
      <c r="G26" s="7" t="s">
        <v>5</v>
      </c>
      <c r="H26" s="4" t="s">
        <v>2</v>
      </c>
      <c r="I26" s="7" t="s">
        <v>6</v>
      </c>
      <c r="J26" s="7" t="s">
        <v>2</v>
      </c>
      <c r="K26" s="7" t="s">
        <v>6</v>
      </c>
      <c r="L26" s="7" t="s">
        <v>5</v>
      </c>
      <c r="M26" s="4" t="s">
        <v>2</v>
      </c>
      <c r="N26" s="7" t="s">
        <v>6</v>
      </c>
      <c r="O26" s="7" t="s">
        <v>2</v>
      </c>
      <c r="P26" s="7" t="s">
        <v>6</v>
      </c>
      <c r="Q26" s="7" t="s">
        <v>5</v>
      </c>
      <c r="R26" s="4" t="s">
        <v>2</v>
      </c>
      <c r="S26" s="7" t="s">
        <v>6</v>
      </c>
      <c r="T26" s="7" t="s">
        <v>2</v>
      </c>
      <c r="U26" s="7" t="s">
        <v>6</v>
      </c>
    </row>
    <row r="27" spans="1:21" ht="10.5">
      <c r="A27" s="27" t="s">
        <v>14</v>
      </c>
      <c r="B27" s="16">
        <v>5470</v>
      </c>
      <c r="C27" s="36">
        <f>B27/B37</f>
        <v>0.5956010452961672</v>
      </c>
      <c r="D27" s="23">
        <v>4042077.8</v>
      </c>
      <c r="E27" s="36">
        <f>D27/D37</f>
        <v>0.013818389513324172</v>
      </c>
      <c r="F27" s="28">
        <f aca="true" t="shared" si="10" ref="F27:F37">D27/B27</f>
        <v>738.9538939670932</v>
      </c>
      <c r="G27" s="16">
        <v>5517</v>
      </c>
      <c r="H27" s="36">
        <f>G27/G37</f>
        <v>0.5918892822658514</v>
      </c>
      <c r="I27" s="23">
        <v>4118278.6799999946</v>
      </c>
      <c r="J27" s="36">
        <f>I27/I37</f>
        <v>0.012335428672569725</v>
      </c>
      <c r="K27" s="28">
        <f aca="true" t="shared" si="11" ref="K27:K37">I27/G27</f>
        <v>746.4706688417608</v>
      </c>
      <c r="L27" s="16">
        <v>5341</v>
      </c>
      <c r="M27" s="36">
        <f>L27/L37</f>
        <v>0.6081065695092793</v>
      </c>
      <c r="N27" s="23">
        <v>3855710.23</v>
      </c>
      <c r="O27" s="36">
        <f>N27/N37</f>
        <v>0.015339526974088337</v>
      </c>
      <c r="P27" s="28">
        <f aca="true" t="shared" si="12" ref="P27:P37">N27/L27</f>
        <v>721.9079254821195</v>
      </c>
      <c r="Q27" s="16">
        <v>4963</v>
      </c>
      <c r="R27" s="36">
        <f>Q27/Q37</f>
        <v>0.5592742844264142</v>
      </c>
      <c r="S27" s="23">
        <v>3827904.239999998</v>
      </c>
      <c r="T27" s="36">
        <f>S27/S37</f>
        <v>0.00896959053093804</v>
      </c>
      <c r="U27" s="28">
        <f aca="true" t="shared" si="13" ref="U27:U37">S27/Q27</f>
        <v>771.2883820269993</v>
      </c>
    </row>
    <row r="28" spans="1:21" ht="10.5">
      <c r="A28" s="9" t="s">
        <v>15</v>
      </c>
      <c r="B28" s="17">
        <v>1409</v>
      </c>
      <c r="C28" s="37">
        <f>B28/B37</f>
        <v>0.15341898954703834</v>
      </c>
      <c r="D28" s="23">
        <v>3982787.54</v>
      </c>
      <c r="E28" s="37">
        <f>D28/D37</f>
        <v>0.013615697742516034</v>
      </c>
      <c r="F28" s="45">
        <f t="shared" si="10"/>
        <v>2826.6767494677074</v>
      </c>
      <c r="G28" s="17">
        <v>1364</v>
      </c>
      <c r="H28" s="37">
        <f>G28/G37</f>
        <v>0.1463362300182384</v>
      </c>
      <c r="I28" s="23">
        <v>3878974.370000005</v>
      </c>
      <c r="J28" s="37">
        <f>I28/I37</f>
        <v>0.011618643462919125</v>
      </c>
      <c r="K28" s="29">
        <f t="shared" si="11"/>
        <v>2843.8228519061618</v>
      </c>
      <c r="L28" s="17">
        <v>1294</v>
      </c>
      <c r="M28" s="37">
        <f>L28/L37</f>
        <v>0.14733006945235114</v>
      </c>
      <c r="N28" s="23">
        <v>3661715.39</v>
      </c>
      <c r="O28" s="37">
        <f>N28/N37</f>
        <v>0.014567739442478642</v>
      </c>
      <c r="P28" s="29">
        <f t="shared" si="12"/>
        <v>2829.764598145286</v>
      </c>
      <c r="Q28" s="17">
        <v>1365</v>
      </c>
      <c r="R28" s="37">
        <f>Q28/Q37</f>
        <v>0.15382014874915484</v>
      </c>
      <c r="S28" s="23">
        <v>3862803.3200000026</v>
      </c>
      <c r="T28" s="37">
        <f>S28/S37</f>
        <v>0.009051366468338838</v>
      </c>
      <c r="U28" s="29">
        <f t="shared" si="13"/>
        <v>2829.892542124544</v>
      </c>
    </row>
    <row r="29" spans="1:21" ht="10.5">
      <c r="A29" s="9" t="s">
        <v>16</v>
      </c>
      <c r="B29" s="17">
        <v>561</v>
      </c>
      <c r="C29" s="37">
        <f>B29/B37</f>
        <v>0.06108449477351916</v>
      </c>
      <c r="D29" s="23">
        <v>2738174.91</v>
      </c>
      <c r="E29" s="37">
        <f>D29/D37</f>
        <v>0.009360821175186525</v>
      </c>
      <c r="F29" s="45">
        <f t="shared" si="10"/>
        <v>4880.882192513369</v>
      </c>
      <c r="G29" s="17">
        <v>648</v>
      </c>
      <c r="H29" s="37">
        <f>G29/G37</f>
        <v>0.06952043772127454</v>
      </c>
      <c r="I29" s="23">
        <v>3164915.0500000026</v>
      </c>
      <c r="J29" s="37">
        <f>I29/I37</f>
        <v>0.009479830503849615</v>
      </c>
      <c r="K29" s="29">
        <f t="shared" si="11"/>
        <v>4884.128163580251</v>
      </c>
      <c r="L29" s="17">
        <v>593</v>
      </c>
      <c r="M29" s="37">
        <f>L29/L37</f>
        <v>0.06751679380621656</v>
      </c>
      <c r="N29" s="23">
        <v>2890463.22</v>
      </c>
      <c r="O29" s="37">
        <f>N29/N37</f>
        <v>0.01149939593121349</v>
      </c>
      <c r="P29" s="29">
        <f t="shared" si="12"/>
        <v>4874.305598650928</v>
      </c>
      <c r="Q29" s="17">
        <v>637</v>
      </c>
      <c r="R29" s="37">
        <f>Q29/Q37</f>
        <v>0.07178273608293892</v>
      </c>
      <c r="S29" s="23">
        <v>3103894.299999999</v>
      </c>
      <c r="T29" s="37">
        <f>S29/S37</f>
        <v>0.007273081868503732</v>
      </c>
      <c r="U29" s="29">
        <f t="shared" si="13"/>
        <v>4872.67551020408</v>
      </c>
    </row>
    <row r="30" spans="1:21" ht="10.5">
      <c r="A30" s="9" t="s">
        <v>17</v>
      </c>
      <c r="B30" s="17">
        <v>349</v>
      </c>
      <c r="C30" s="37">
        <f>B30/B37</f>
        <v>0.03800087108013937</v>
      </c>
      <c r="D30" s="23">
        <v>2405537.16</v>
      </c>
      <c r="E30" s="37">
        <f>D30/D37</f>
        <v>0.00822365404882994</v>
      </c>
      <c r="F30" s="45">
        <f t="shared" si="10"/>
        <v>6892.656618911175</v>
      </c>
      <c r="G30" s="17">
        <v>359</v>
      </c>
      <c r="H30" s="37">
        <f>G30/G37</f>
        <v>0.038515180774595</v>
      </c>
      <c r="I30" s="23">
        <v>2476134.6200000006</v>
      </c>
      <c r="J30" s="37">
        <f>I30/I37</f>
        <v>0.007416735088138957</v>
      </c>
      <c r="K30" s="29">
        <f t="shared" si="11"/>
        <v>6897.310919220057</v>
      </c>
      <c r="L30" s="17">
        <v>311</v>
      </c>
      <c r="M30" s="37">
        <f>L30/L37</f>
        <v>0.035409313446430606</v>
      </c>
      <c r="N30" s="23">
        <v>2154171.29</v>
      </c>
      <c r="O30" s="37">
        <f>N30/N37</f>
        <v>0.008570137961265224</v>
      </c>
      <c r="P30" s="29">
        <f t="shared" si="12"/>
        <v>6926.595787781351</v>
      </c>
      <c r="Q30" s="17">
        <v>348</v>
      </c>
      <c r="R30" s="37">
        <f>Q30/Q37</f>
        <v>0.0392156862745098</v>
      </c>
      <c r="S30" s="23">
        <v>2399942.009999999</v>
      </c>
      <c r="T30" s="37">
        <f>S30/S37</f>
        <v>0.0056235725289973315</v>
      </c>
      <c r="U30" s="29">
        <f t="shared" si="13"/>
        <v>6896.385086206893</v>
      </c>
    </row>
    <row r="31" spans="1:21" ht="10.5">
      <c r="A31" s="9" t="s">
        <v>18</v>
      </c>
      <c r="B31" s="17">
        <v>224</v>
      </c>
      <c r="C31" s="37">
        <f>B31/B37</f>
        <v>0.024390243902439025</v>
      </c>
      <c r="D31" s="23">
        <v>1997848.37</v>
      </c>
      <c r="E31" s="37">
        <f>D31/D37</f>
        <v>0.0068299147941239015</v>
      </c>
      <c r="F31" s="45">
        <f t="shared" si="10"/>
        <v>8918.965937500001</v>
      </c>
      <c r="G31" s="17">
        <v>222</v>
      </c>
      <c r="H31" s="37">
        <f>G31/G37</f>
        <v>0.023817186997103314</v>
      </c>
      <c r="I31" s="23">
        <v>1970028.6300000015</v>
      </c>
      <c r="J31" s="37">
        <f>I31/I37</f>
        <v>0.005900802140054617</v>
      </c>
      <c r="K31" s="29">
        <f t="shared" si="11"/>
        <v>8874.002837837845</v>
      </c>
      <c r="L31" s="17">
        <v>207</v>
      </c>
      <c r="M31" s="37">
        <f>L31/L37</f>
        <v>0.023568256859842877</v>
      </c>
      <c r="N31" s="23">
        <v>1848114.5</v>
      </c>
      <c r="O31" s="37">
        <f>N31/N37</f>
        <v>0.007352524057274341</v>
      </c>
      <c r="P31" s="29">
        <f t="shared" si="12"/>
        <v>8928.089371980675</v>
      </c>
      <c r="Q31" s="17">
        <v>221</v>
      </c>
      <c r="R31" s="37">
        <f>Q31/Q37</f>
        <v>0.02490421455938697</v>
      </c>
      <c r="S31" s="23">
        <v>1966638.769999999</v>
      </c>
      <c r="T31" s="37">
        <f>S31/S37</f>
        <v>0.004608251247467892</v>
      </c>
      <c r="U31" s="29">
        <f t="shared" si="13"/>
        <v>8898.8179638009</v>
      </c>
    </row>
    <row r="32" spans="1:21" ht="10.5">
      <c r="A32" s="9" t="s">
        <v>7</v>
      </c>
      <c r="B32" s="17">
        <v>834</v>
      </c>
      <c r="C32" s="37">
        <f>B32/B37</f>
        <v>0.09081010452961673</v>
      </c>
      <c r="D32" s="23">
        <v>17536384.570000004</v>
      </c>
      <c r="E32" s="37">
        <f>D32/D37</f>
        <v>0.05995050185419684</v>
      </c>
      <c r="F32" s="45">
        <f t="shared" si="10"/>
        <v>21026.84001199041</v>
      </c>
      <c r="G32" s="17">
        <v>866</v>
      </c>
      <c r="H32" s="37">
        <f>G32/G37</f>
        <v>0.09290848621392554</v>
      </c>
      <c r="I32" s="23">
        <v>18736631.38000003</v>
      </c>
      <c r="J32" s="37">
        <f>I32/I37</f>
        <v>0.0561215978594781</v>
      </c>
      <c r="K32" s="29">
        <f t="shared" si="11"/>
        <v>21635.8330023095</v>
      </c>
      <c r="L32" s="17">
        <v>754</v>
      </c>
      <c r="M32" s="37">
        <f>L32/L37</f>
        <v>0.08584766025276101</v>
      </c>
      <c r="N32" s="23">
        <v>15561688.88</v>
      </c>
      <c r="O32" s="37">
        <f>N32/N37</f>
        <v>0.061910499518302894</v>
      </c>
      <c r="P32" s="29">
        <f t="shared" si="12"/>
        <v>20638.844668435013</v>
      </c>
      <c r="Q32" s="17">
        <v>928</v>
      </c>
      <c r="R32" s="37">
        <f>Q32/Q37</f>
        <v>0.10457516339869281</v>
      </c>
      <c r="S32" s="23">
        <v>19468534.020000014</v>
      </c>
      <c r="T32" s="37">
        <f>S32/S37</f>
        <v>0.04561889938945738</v>
      </c>
      <c r="U32" s="29">
        <f t="shared" si="13"/>
        <v>20979.02372844829</v>
      </c>
    </row>
    <row r="33" spans="1:21" ht="10.5">
      <c r="A33" s="9" t="s">
        <v>8</v>
      </c>
      <c r="B33" s="17">
        <v>149</v>
      </c>
      <c r="C33" s="37">
        <f>B33/B37</f>
        <v>0.016223867595818814</v>
      </c>
      <c r="D33" s="23">
        <v>10487405.509999989</v>
      </c>
      <c r="E33" s="37">
        <f>D33/D37</f>
        <v>0.035852613802080206</v>
      </c>
      <c r="F33" s="45">
        <f t="shared" si="10"/>
        <v>70385.27187919455</v>
      </c>
      <c r="G33" s="17">
        <v>151</v>
      </c>
      <c r="H33" s="37">
        <f>G33/G37</f>
        <v>0.016199978543074776</v>
      </c>
      <c r="I33" s="23">
        <v>10307367.78</v>
      </c>
      <c r="J33" s="37">
        <f>I33/I37</f>
        <v>0.030873529921518934</v>
      </c>
      <c r="K33" s="29">
        <f t="shared" si="11"/>
        <v>68260.71377483444</v>
      </c>
      <c r="L33" s="17">
        <v>129</v>
      </c>
      <c r="M33" s="37">
        <f>L33/L37</f>
        <v>0.014687464419902084</v>
      </c>
      <c r="N33" s="23">
        <v>9016567.95</v>
      </c>
      <c r="O33" s="37">
        <f>N33/N37</f>
        <v>0.035871442362701976</v>
      </c>
      <c r="P33" s="29">
        <f t="shared" si="12"/>
        <v>69895.87558139535</v>
      </c>
      <c r="Q33" s="17">
        <v>162</v>
      </c>
      <c r="R33" s="37">
        <f>Q33/Q37</f>
        <v>0.018255578093306288</v>
      </c>
      <c r="S33" s="23">
        <v>11487918.760000005</v>
      </c>
      <c r="T33" s="37">
        <f>S33/S37</f>
        <v>0.02691862723553439</v>
      </c>
      <c r="U33" s="29">
        <f t="shared" si="13"/>
        <v>70913.07876543213</v>
      </c>
    </row>
    <row r="34" spans="1:21" ht="10.5">
      <c r="A34" s="9" t="s">
        <v>9</v>
      </c>
      <c r="B34" s="17">
        <v>124</v>
      </c>
      <c r="C34" s="37">
        <f>B34/B37</f>
        <v>0.013501742160278746</v>
      </c>
      <c r="D34" s="23">
        <v>25243586.90000001</v>
      </c>
      <c r="E34" s="37">
        <f>D34/D37</f>
        <v>0.08629861515719653</v>
      </c>
      <c r="F34" s="45">
        <f t="shared" si="10"/>
        <v>203577.3137096775</v>
      </c>
      <c r="G34" s="17">
        <v>127</v>
      </c>
      <c r="H34" s="37">
        <f>G34/G37</f>
        <v>0.013625147516360906</v>
      </c>
      <c r="I34" s="23">
        <v>24860446.39000001</v>
      </c>
      <c r="J34" s="37">
        <f>I34/I37</f>
        <v>0.07446418444224591</v>
      </c>
      <c r="K34" s="29">
        <f t="shared" si="11"/>
        <v>195751.54637795285</v>
      </c>
      <c r="L34" s="17">
        <v>104</v>
      </c>
      <c r="M34" s="37">
        <f>L34/L37</f>
        <v>0.011841056586587727</v>
      </c>
      <c r="N34" s="23">
        <v>22558451.87</v>
      </c>
      <c r="O34" s="37">
        <f>N34/N37</f>
        <v>0.08974636586047041</v>
      </c>
      <c r="P34" s="29">
        <f t="shared" si="12"/>
        <v>216908.1910576923</v>
      </c>
      <c r="Q34" s="17">
        <v>174</v>
      </c>
      <c r="R34" s="37">
        <f>Q34/Q37</f>
        <v>0.0196078431372549</v>
      </c>
      <c r="S34" s="23">
        <v>35094463.470000006</v>
      </c>
      <c r="T34" s="37">
        <f>S34/S37</f>
        <v>0.08223376226069416</v>
      </c>
      <c r="U34" s="29">
        <f t="shared" si="13"/>
        <v>201692.31879310348</v>
      </c>
    </row>
    <row r="35" spans="1:21" ht="10.5">
      <c r="A35" s="9" t="s">
        <v>10</v>
      </c>
      <c r="B35" s="17">
        <v>26</v>
      </c>
      <c r="C35" s="37">
        <f>B35/B37</f>
        <v>0.0028310104529616726</v>
      </c>
      <c r="D35" s="23">
        <v>18475930.98</v>
      </c>
      <c r="E35" s="37">
        <f>D35/D37</f>
        <v>0.06316246829858971</v>
      </c>
      <c r="F35" s="45">
        <f t="shared" si="10"/>
        <v>710612.73</v>
      </c>
      <c r="G35" s="17">
        <v>27</v>
      </c>
      <c r="H35" s="37">
        <f>G35/G37</f>
        <v>0.002896684905053106</v>
      </c>
      <c r="I35" s="23">
        <v>19262004.939999998</v>
      </c>
      <c r="J35" s="37">
        <f>I35/I37</f>
        <v>0.05769524271923627</v>
      </c>
      <c r="K35" s="29">
        <f t="shared" si="11"/>
        <v>713407.5903703703</v>
      </c>
      <c r="L35" s="17">
        <v>16</v>
      </c>
      <c r="M35" s="37">
        <f>L35/L37</f>
        <v>0.0018217010133211886</v>
      </c>
      <c r="N35" s="23">
        <v>11340851.17</v>
      </c>
      <c r="O35" s="37">
        <f>N35/N37</f>
        <v>0.045118352276005004</v>
      </c>
      <c r="P35" s="29">
        <f t="shared" si="12"/>
        <v>708803.198125</v>
      </c>
      <c r="Q35" s="17">
        <v>26</v>
      </c>
      <c r="R35" s="37">
        <f>Q35/Q37</f>
        <v>0.002929907595221997</v>
      </c>
      <c r="S35" s="23">
        <v>17682620.670000006</v>
      </c>
      <c r="T35" s="37">
        <f>S35/S37</f>
        <v>0.04143412608561007</v>
      </c>
      <c r="U35" s="29">
        <f t="shared" si="13"/>
        <v>680100.7950000002</v>
      </c>
    </row>
    <row r="36" spans="1:21" ht="10.5">
      <c r="A36" s="9" t="s">
        <v>29</v>
      </c>
      <c r="B36" s="17">
        <v>38</v>
      </c>
      <c r="C36" s="37">
        <f>B36/B37</f>
        <v>0.004137630662020906</v>
      </c>
      <c r="D36" s="23">
        <v>205604657.7599999</v>
      </c>
      <c r="E36" s="37">
        <f>D36/D37</f>
        <v>0.7028873236139562</v>
      </c>
      <c r="F36" s="29">
        <f t="shared" si="10"/>
        <v>5410648.88842105</v>
      </c>
      <c r="G36" s="17">
        <v>40</v>
      </c>
      <c r="H36" s="37">
        <f>G36/G37</f>
        <v>0.0042913850445231196</v>
      </c>
      <c r="I36" s="23">
        <v>245082985.84</v>
      </c>
      <c r="J36" s="37">
        <f>I36/I37</f>
        <v>0.7340940051899887</v>
      </c>
      <c r="K36" s="29">
        <f t="shared" si="11"/>
        <v>6127074.646</v>
      </c>
      <c r="L36" s="17">
        <v>34</v>
      </c>
      <c r="M36" s="37">
        <f>L36/L37</f>
        <v>0.003871114653307526</v>
      </c>
      <c r="N36" s="23">
        <v>178470096.58</v>
      </c>
      <c r="O36" s="37">
        <f>N36/N37</f>
        <v>0.7100240156161997</v>
      </c>
      <c r="P36" s="29">
        <f t="shared" si="12"/>
        <v>5249120.487647059</v>
      </c>
      <c r="Q36" s="17">
        <v>50</v>
      </c>
      <c r="R36" s="37">
        <f>Q36/Q37</f>
        <v>0.005634437683119224</v>
      </c>
      <c r="S36" s="23">
        <v>327869938.96</v>
      </c>
      <c r="T36" s="37">
        <f>S36/S37</f>
        <v>0.7682687223844582</v>
      </c>
      <c r="U36" s="29">
        <f t="shared" si="13"/>
        <v>6557398.7792</v>
      </c>
    </row>
    <row r="37" spans="1:21" ht="10.5">
      <c r="A37" s="18" t="s">
        <v>4</v>
      </c>
      <c r="B37" s="19">
        <f>SUM(B27:B36)</f>
        <v>9184</v>
      </c>
      <c r="C37" s="38">
        <f>SUM(C27:C36)</f>
        <v>1</v>
      </c>
      <c r="D37" s="19">
        <f>SUM(D27:D36)</f>
        <v>292514391.4999999</v>
      </c>
      <c r="E37" s="41">
        <f>SUM(E27:E36)</f>
        <v>1</v>
      </c>
      <c r="F37" s="30">
        <f t="shared" si="10"/>
        <v>31850.434614547026</v>
      </c>
      <c r="G37" s="19">
        <f>SUM(G27:G36)</f>
        <v>9321</v>
      </c>
      <c r="H37" s="38">
        <f>SUM(H27:H36)</f>
        <v>1.0000000000000002</v>
      </c>
      <c r="I37" s="19">
        <f>SUM(I27:I36)</f>
        <v>333857767.68000007</v>
      </c>
      <c r="J37" s="41">
        <f>SUM(J27:J36)</f>
        <v>1</v>
      </c>
      <c r="K37" s="30">
        <f t="shared" si="11"/>
        <v>35817.80578049566</v>
      </c>
      <c r="L37" s="19">
        <f>SUM(L27:L36)</f>
        <v>8783</v>
      </c>
      <c r="M37" s="38">
        <f>SUM(M27:M36)</f>
        <v>1.0000000000000002</v>
      </c>
      <c r="N37" s="19">
        <f>SUM(N27:N36)</f>
        <v>251357831.08</v>
      </c>
      <c r="O37" s="41">
        <f>SUM(O27:O36)</f>
        <v>1</v>
      </c>
      <c r="P37" s="30">
        <f t="shared" si="12"/>
        <v>28618.67597404076</v>
      </c>
      <c r="Q37" s="19">
        <f>SUM(Q27:Q36)</f>
        <v>8874</v>
      </c>
      <c r="R37" s="38">
        <f>SUM(R27:R36)</f>
        <v>1</v>
      </c>
      <c r="S37" s="19">
        <f>SUM(S27:S36)</f>
        <v>426764658.52</v>
      </c>
      <c r="T37" s="41">
        <f>SUM(T27:T36)</f>
        <v>1</v>
      </c>
      <c r="U37" s="30">
        <f t="shared" si="13"/>
        <v>48091.57747577192</v>
      </c>
    </row>
    <row r="38" spans="1:21" ht="10.5">
      <c r="A38" s="49"/>
      <c r="B38" s="50"/>
      <c r="C38" s="51"/>
      <c r="D38" s="50"/>
      <c r="E38" s="52"/>
      <c r="F38" s="50"/>
      <c r="G38" s="50"/>
      <c r="H38" s="51"/>
      <c r="I38" s="50"/>
      <c r="J38" s="52"/>
      <c r="K38" s="50"/>
      <c r="L38" s="50"/>
      <c r="M38" s="51"/>
      <c r="N38" s="50"/>
      <c r="O38" s="52"/>
      <c r="P38" s="50"/>
      <c r="Q38" s="50"/>
      <c r="R38" s="51"/>
      <c r="S38" s="50"/>
      <c r="T38" s="52"/>
      <c r="U38" s="50"/>
    </row>
    <row r="39" spans="1:21" ht="10.5">
      <c r="A39" s="8"/>
      <c r="B39" s="22" t="s">
        <v>20</v>
      </c>
      <c r="C39" s="21" t="s">
        <v>21</v>
      </c>
      <c r="D39" s="21"/>
      <c r="E39" s="21"/>
      <c r="F39" s="21"/>
      <c r="G39" s="22" t="s">
        <v>20</v>
      </c>
      <c r="H39" s="21" t="s">
        <v>21</v>
      </c>
      <c r="I39" s="21"/>
      <c r="J39" s="21"/>
      <c r="K39" s="21"/>
      <c r="L39" s="22" t="s">
        <v>20</v>
      </c>
      <c r="M39" s="21" t="s">
        <v>21</v>
      </c>
      <c r="N39" s="21"/>
      <c r="O39" s="21"/>
      <c r="P39" s="21"/>
      <c r="Q39" s="22" t="s">
        <v>20</v>
      </c>
      <c r="R39" s="21" t="s">
        <v>21</v>
      </c>
      <c r="S39" s="21"/>
      <c r="T39" s="21"/>
      <c r="U39" s="21"/>
    </row>
    <row r="40" spans="1:21" ht="10.5">
      <c r="A40" s="53" t="s">
        <v>37</v>
      </c>
      <c r="B40" s="24"/>
      <c r="C40" s="20" t="s">
        <v>34</v>
      </c>
      <c r="D40" s="20"/>
      <c r="E40" s="20"/>
      <c r="F40" s="20"/>
      <c r="G40" s="24"/>
      <c r="H40" s="20" t="s">
        <v>36</v>
      </c>
      <c r="I40" s="20"/>
      <c r="J40" s="20"/>
      <c r="K40" s="20"/>
      <c r="L40" s="24"/>
      <c r="M40" s="20" t="s">
        <v>44</v>
      </c>
      <c r="N40" s="20"/>
      <c r="O40" s="20"/>
      <c r="P40" s="20"/>
      <c r="Q40" s="24"/>
      <c r="R40" s="20" t="s">
        <v>45</v>
      </c>
      <c r="S40" s="20"/>
      <c r="T40" s="20"/>
      <c r="U40" s="20"/>
    </row>
    <row r="41" spans="1:21" ht="10.5">
      <c r="A41" s="53" t="s">
        <v>40</v>
      </c>
      <c r="B41" s="12" t="s">
        <v>13</v>
      </c>
      <c r="C41" s="10"/>
      <c r="D41" s="11" t="s">
        <v>19</v>
      </c>
      <c r="E41" s="15"/>
      <c r="F41" s="15"/>
      <c r="G41" s="12" t="s">
        <v>13</v>
      </c>
      <c r="H41" s="10"/>
      <c r="I41" s="11" t="s">
        <v>19</v>
      </c>
      <c r="J41" s="15"/>
      <c r="K41" s="15"/>
      <c r="L41" s="12" t="s">
        <v>13</v>
      </c>
      <c r="M41" s="10"/>
      <c r="N41" s="11" t="s">
        <v>19</v>
      </c>
      <c r="O41" s="15"/>
      <c r="P41" s="15"/>
      <c r="Q41" s="12" t="s">
        <v>13</v>
      </c>
      <c r="R41" s="10"/>
      <c r="S41" s="11" t="s">
        <v>19</v>
      </c>
      <c r="T41" s="15"/>
      <c r="U41" s="15"/>
    </row>
    <row r="42" spans="1:21" ht="10.5">
      <c r="A42" s="53" t="s">
        <v>41</v>
      </c>
      <c r="B42" s="5"/>
      <c r="C42" s="13" t="s">
        <v>0</v>
      </c>
      <c r="D42" s="2"/>
      <c r="E42" s="14" t="s">
        <v>0</v>
      </c>
      <c r="F42" s="5" t="s">
        <v>23</v>
      </c>
      <c r="G42" s="5"/>
      <c r="H42" s="13" t="s">
        <v>0</v>
      </c>
      <c r="I42" s="2"/>
      <c r="J42" s="14" t="s">
        <v>0</v>
      </c>
      <c r="K42" s="5" t="s">
        <v>23</v>
      </c>
      <c r="L42" s="5"/>
      <c r="M42" s="13" t="s">
        <v>0</v>
      </c>
      <c r="N42" s="2"/>
      <c r="O42" s="14" t="s">
        <v>0</v>
      </c>
      <c r="P42" s="5" t="s">
        <v>23</v>
      </c>
      <c r="Q42" s="5"/>
      <c r="R42" s="13" t="s">
        <v>0</v>
      </c>
      <c r="S42" s="2"/>
      <c r="T42" s="14" t="s">
        <v>0</v>
      </c>
      <c r="U42" s="5" t="s">
        <v>23</v>
      </c>
    </row>
    <row r="43" spans="1:21" ht="10.5">
      <c r="A43" s="53" t="s">
        <v>38</v>
      </c>
      <c r="B43" s="6"/>
      <c r="C43" s="3" t="s">
        <v>1</v>
      </c>
      <c r="D43" s="6" t="s">
        <v>3</v>
      </c>
      <c r="E43" s="6" t="s">
        <v>1</v>
      </c>
      <c r="F43" s="6" t="s">
        <v>35</v>
      </c>
      <c r="G43" s="6"/>
      <c r="H43" s="3" t="s">
        <v>1</v>
      </c>
      <c r="I43" s="6" t="s">
        <v>3</v>
      </c>
      <c r="J43" s="6" t="s">
        <v>1</v>
      </c>
      <c r="K43" s="6" t="s">
        <v>35</v>
      </c>
      <c r="L43" s="6"/>
      <c r="M43" s="3" t="s">
        <v>1</v>
      </c>
      <c r="N43" s="6" t="s">
        <v>3</v>
      </c>
      <c r="O43" s="6" t="s">
        <v>1</v>
      </c>
      <c r="P43" s="6" t="s">
        <v>35</v>
      </c>
      <c r="Q43" s="6"/>
      <c r="R43" s="3" t="s">
        <v>1</v>
      </c>
      <c r="S43" s="6" t="s">
        <v>3</v>
      </c>
      <c r="T43" s="6" t="s">
        <v>1</v>
      </c>
      <c r="U43" s="6" t="s">
        <v>35</v>
      </c>
    </row>
    <row r="44" spans="1:21" ht="10.5">
      <c r="A44" s="54" t="s">
        <v>39</v>
      </c>
      <c r="B44" s="7" t="s">
        <v>5</v>
      </c>
      <c r="C44" s="4" t="s">
        <v>2</v>
      </c>
      <c r="D44" s="7" t="s">
        <v>6</v>
      </c>
      <c r="E44" s="7" t="s">
        <v>2</v>
      </c>
      <c r="F44" s="7" t="s">
        <v>6</v>
      </c>
      <c r="G44" s="7" t="s">
        <v>5</v>
      </c>
      <c r="H44" s="4" t="s">
        <v>2</v>
      </c>
      <c r="I44" s="7" t="s">
        <v>6</v>
      </c>
      <c r="J44" s="7" t="s">
        <v>2</v>
      </c>
      <c r="K44" s="7" t="s">
        <v>6</v>
      </c>
      <c r="L44" s="7" t="s">
        <v>5</v>
      </c>
      <c r="M44" s="4" t="s">
        <v>2</v>
      </c>
      <c r="N44" s="7" t="s">
        <v>6</v>
      </c>
      <c r="O44" s="7" t="s">
        <v>2</v>
      </c>
      <c r="P44" s="7" t="s">
        <v>6</v>
      </c>
      <c r="Q44" s="7" t="s">
        <v>5</v>
      </c>
      <c r="R44" s="4" t="s">
        <v>2</v>
      </c>
      <c r="S44" s="7" t="s">
        <v>6</v>
      </c>
      <c r="T44" s="7" t="s">
        <v>2</v>
      </c>
      <c r="U44" s="7" t="s">
        <v>6</v>
      </c>
    </row>
    <row r="45" spans="1:21" ht="10.5">
      <c r="A45" s="27" t="s">
        <v>14</v>
      </c>
      <c r="B45" s="16">
        <v>4873</v>
      </c>
      <c r="C45" s="36">
        <f>B45/B55</f>
        <v>0.5760047281323877</v>
      </c>
      <c r="D45" s="23">
        <v>3690407.0100000054</v>
      </c>
      <c r="E45" s="36">
        <f>D45/D55</f>
        <v>0.012489697692546597</v>
      </c>
      <c r="F45" s="28">
        <f aca="true" t="shared" si="14" ref="F45:F55">D45/B45</f>
        <v>757.3172604145301</v>
      </c>
      <c r="G45" s="16">
        <v>4985</v>
      </c>
      <c r="H45" s="36">
        <f>G45/G55</f>
        <v>0.5809346230043119</v>
      </c>
      <c r="I45" s="23">
        <v>3765813.8199999994</v>
      </c>
      <c r="J45" s="36">
        <f>I45/I55</f>
        <v>0.01156313859680329</v>
      </c>
      <c r="K45" s="28">
        <f aca="true" t="shared" si="15" ref="K45:K55">I45/G45</f>
        <v>755.4290511534603</v>
      </c>
      <c r="L45" s="16">
        <v>4827</v>
      </c>
      <c r="M45" s="36">
        <f>L45/L55</f>
        <v>0.5747112751518038</v>
      </c>
      <c r="N45" s="23">
        <v>3657052.4000000064</v>
      </c>
      <c r="O45" s="36">
        <f>N45/N55</f>
        <v>0.009185167069417875</v>
      </c>
      <c r="P45" s="28">
        <f aca="true" t="shared" si="16" ref="P45:P55">N45/L45</f>
        <v>757.6242800911552</v>
      </c>
      <c r="Q45" s="16">
        <v>4446</v>
      </c>
      <c r="R45" s="36">
        <f>Q45/Q55</f>
        <v>0.5514760605308856</v>
      </c>
      <c r="S45" s="23">
        <v>3435701.22</v>
      </c>
      <c r="T45" s="36">
        <f>S45/S55</f>
        <v>0.010921846270017911</v>
      </c>
      <c r="U45" s="28">
        <f aca="true" t="shared" si="17" ref="U45:U55">S45/Q45</f>
        <v>772.7623076923078</v>
      </c>
    </row>
    <row r="46" spans="1:21" ht="10.5">
      <c r="A46" s="9" t="s">
        <v>15</v>
      </c>
      <c r="B46" s="17">
        <v>1329</v>
      </c>
      <c r="C46" s="37">
        <f>B46/B55</f>
        <v>0.1570921985815603</v>
      </c>
      <c r="D46" s="23">
        <v>3780182.1499999994</v>
      </c>
      <c r="E46" s="37">
        <f>D46/D55</f>
        <v>0.012793529859531878</v>
      </c>
      <c r="F46" s="29">
        <f t="shared" si="14"/>
        <v>2844.3808502633556</v>
      </c>
      <c r="G46" s="17">
        <v>1376</v>
      </c>
      <c r="H46" s="37">
        <f>G46/G55</f>
        <v>0.16035427106397857</v>
      </c>
      <c r="I46" s="23">
        <v>3922207.6500000013</v>
      </c>
      <c r="J46" s="37">
        <f>I46/I55</f>
        <v>0.012043354459406639</v>
      </c>
      <c r="K46" s="29">
        <f t="shared" si="15"/>
        <v>2850.4416061046522</v>
      </c>
      <c r="L46" s="17">
        <v>1245</v>
      </c>
      <c r="M46" s="37">
        <f>L46/L55</f>
        <v>0.14823193237290153</v>
      </c>
      <c r="N46" s="23">
        <v>3566483.9699999993</v>
      </c>
      <c r="O46" s="37">
        <f>N46/N55</f>
        <v>0.008957692570894162</v>
      </c>
      <c r="P46" s="29">
        <f t="shared" si="16"/>
        <v>2864.6457590361438</v>
      </c>
      <c r="Q46" s="17">
        <v>1316</v>
      </c>
      <c r="R46" s="37">
        <f>Q46/Q55</f>
        <v>0.16323492929794095</v>
      </c>
      <c r="S46" s="23">
        <v>3717129.57</v>
      </c>
      <c r="T46" s="37">
        <f>S46/S55</f>
        <v>0.011816486687767854</v>
      </c>
      <c r="U46" s="29">
        <f>S46/Q46</f>
        <v>2824.5665425531915</v>
      </c>
    </row>
    <row r="47" spans="1:21" ht="10.5">
      <c r="A47" s="9" t="s">
        <v>16</v>
      </c>
      <c r="B47" s="17">
        <v>572</v>
      </c>
      <c r="C47" s="37">
        <f>B47/B55</f>
        <v>0.06761229314420804</v>
      </c>
      <c r="D47" s="23">
        <v>2802391.540000002</v>
      </c>
      <c r="E47" s="37">
        <f>D47/D55</f>
        <v>0.009484325998706055</v>
      </c>
      <c r="F47" s="29">
        <f t="shared" si="14"/>
        <v>4899.285909090912</v>
      </c>
      <c r="G47" s="17">
        <v>592</v>
      </c>
      <c r="H47" s="37">
        <f>G47/G55</f>
        <v>0.06898962824845589</v>
      </c>
      <c r="I47" s="23">
        <v>2917796.810000001</v>
      </c>
      <c r="J47" s="37">
        <f>I47/I55</f>
        <v>0.008959255694520907</v>
      </c>
      <c r="K47" s="29">
        <f t="shared" si="15"/>
        <v>4928.710827702705</v>
      </c>
      <c r="L47" s="17">
        <v>583</v>
      </c>
      <c r="M47" s="37">
        <f>L47/L55</f>
        <v>0.06941302536016192</v>
      </c>
      <c r="N47" s="23">
        <v>2834797.8000000035</v>
      </c>
      <c r="O47" s="37">
        <f>N47/N55</f>
        <v>0.007119966725392895</v>
      </c>
      <c r="P47" s="29">
        <f t="shared" si="16"/>
        <v>4862.4319039451175</v>
      </c>
      <c r="Q47" s="17">
        <v>591</v>
      </c>
      <c r="R47" s="37">
        <f>Q47/Q55</f>
        <v>0.07330687174398412</v>
      </c>
      <c r="S47" s="23">
        <v>2884295.8299999963</v>
      </c>
      <c r="T47" s="37">
        <f>S47/S55</f>
        <v>0.009168968322720936</v>
      </c>
      <c r="U47" s="29">
        <f t="shared" si="17"/>
        <v>4880.365194585443</v>
      </c>
    </row>
    <row r="48" spans="1:21" ht="10.5">
      <c r="A48" s="9" t="s">
        <v>17</v>
      </c>
      <c r="B48" s="17">
        <v>349</v>
      </c>
      <c r="C48" s="37">
        <f>B48/B55</f>
        <v>0.041252955082742314</v>
      </c>
      <c r="D48" s="23">
        <v>2412608.129999999</v>
      </c>
      <c r="E48" s="37">
        <f>D48/D55</f>
        <v>0.008165155255945631</v>
      </c>
      <c r="F48" s="29">
        <f t="shared" si="14"/>
        <v>6912.91727793696</v>
      </c>
      <c r="G48" s="17">
        <v>291</v>
      </c>
      <c r="H48" s="37">
        <f>G48/G55</f>
        <v>0.03391213145321058</v>
      </c>
      <c r="I48" s="23">
        <v>2007872.3599999996</v>
      </c>
      <c r="J48" s="37">
        <f>I48/I55</f>
        <v>0.0061652825904628785</v>
      </c>
      <c r="K48" s="29">
        <f t="shared" si="15"/>
        <v>6899.905017182129</v>
      </c>
      <c r="L48" s="17">
        <v>332</v>
      </c>
      <c r="M48" s="37">
        <f>L48/L55</f>
        <v>0.03952851529944041</v>
      </c>
      <c r="N48" s="23">
        <v>2281641.040000002</v>
      </c>
      <c r="O48" s="37">
        <f>N48/N55</f>
        <v>0.005730640924051384</v>
      </c>
      <c r="P48" s="29">
        <f t="shared" si="16"/>
        <v>6872.412771084343</v>
      </c>
      <c r="Q48" s="17">
        <v>323</v>
      </c>
      <c r="R48" s="37">
        <f>Q48/Q55</f>
        <v>0.0400645001240387</v>
      </c>
      <c r="S48" s="23">
        <v>2238303.639999999</v>
      </c>
      <c r="T48" s="37">
        <f>S48/S55</f>
        <v>0.007115405763281565</v>
      </c>
      <c r="U48" s="29">
        <f t="shared" si="17"/>
        <v>6929.732631578945</v>
      </c>
    </row>
    <row r="49" spans="1:21" ht="10.5">
      <c r="A49" s="9" t="s">
        <v>18</v>
      </c>
      <c r="B49" s="17">
        <v>205</v>
      </c>
      <c r="C49" s="37">
        <f>B49/B55</f>
        <v>0.024231678486997636</v>
      </c>
      <c r="D49" s="23">
        <v>1834906.539999999</v>
      </c>
      <c r="E49" s="37">
        <f>D49/D55</f>
        <v>0.006210000121010126</v>
      </c>
      <c r="F49" s="29">
        <f t="shared" si="14"/>
        <v>8950.763609756094</v>
      </c>
      <c r="G49" s="17">
        <v>218</v>
      </c>
      <c r="H49" s="37">
        <f>G49/G55</f>
        <v>0.02540496445635707</v>
      </c>
      <c r="I49" s="23">
        <v>1950887.2500000002</v>
      </c>
      <c r="J49" s="37">
        <f>I49/I55</f>
        <v>0.005990306673866961</v>
      </c>
      <c r="K49" s="29">
        <f t="shared" si="15"/>
        <v>8949.024082568809</v>
      </c>
      <c r="L49" s="17">
        <v>210</v>
      </c>
      <c r="M49" s="37">
        <f>L49/L55</f>
        <v>0.025002976544826767</v>
      </c>
      <c r="N49" s="23">
        <v>1866944.8</v>
      </c>
      <c r="O49" s="37">
        <f>N49/N55</f>
        <v>0.004689076890826314</v>
      </c>
      <c r="P49" s="29">
        <f t="shared" si="16"/>
        <v>8890.213333333333</v>
      </c>
      <c r="Q49" s="17">
        <v>214</v>
      </c>
      <c r="R49" s="37">
        <f>Q49/Q55</f>
        <v>0.02654428181592657</v>
      </c>
      <c r="S49" s="23">
        <v>1904934.5400000003</v>
      </c>
      <c r="T49" s="37">
        <f>S49/S55</f>
        <v>0.0060556494491471775</v>
      </c>
      <c r="U49" s="29">
        <f t="shared" si="17"/>
        <v>8901.563271028039</v>
      </c>
    </row>
    <row r="50" spans="1:21" ht="10.5">
      <c r="A50" s="9" t="s">
        <v>7</v>
      </c>
      <c r="B50" s="17">
        <v>820</v>
      </c>
      <c r="C50" s="37">
        <f>B50/B55</f>
        <v>0.09692671394799054</v>
      </c>
      <c r="D50" s="23">
        <v>17439917.870000005</v>
      </c>
      <c r="E50" s="37">
        <f>D50/D55</f>
        <v>0.05902311083544709</v>
      </c>
      <c r="F50" s="29">
        <f t="shared" si="14"/>
        <v>21268.19252439025</v>
      </c>
      <c r="G50" s="17">
        <v>788</v>
      </c>
      <c r="H50" s="37">
        <f>G50/G55</f>
        <v>0.09183078895233655</v>
      </c>
      <c r="I50" s="23">
        <v>16586953.040000001</v>
      </c>
      <c r="J50" s="37">
        <f>I50/I55</f>
        <v>0.050931152220421695</v>
      </c>
      <c r="K50" s="29">
        <f t="shared" si="15"/>
        <v>21049.432791878175</v>
      </c>
      <c r="L50" s="17">
        <v>813</v>
      </c>
      <c r="M50" s="37">
        <f>L50/L55</f>
        <v>0.09679723776640076</v>
      </c>
      <c r="N50" s="23">
        <v>17282943.149999995</v>
      </c>
      <c r="O50" s="37">
        <f>N50/N55</f>
        <v>0.04340838000680573</v>
      </c>
      <c r="P50" s="29">
        <f t="shared" si="16"/>
        <v>21258.232656826563</v>
      </c>
      <c r="Q50" s="17">
        <v>816</v>
      </c>
      <c r="R50" s="37">
        <f>Q50/Q55</f>
        <v>0.10121557926072934</v>
      </c>
      <c r="S50" s="23">
        <v>17091148.730000015</v>
      </c>
      <c r="T50" s="37">
        <f>S50/S55</f>
        <v>0.05433152857426642</v>
      </c>
      <c r="U50" s="29">
        <f t="shared" si="17"/>
        <v>20945.035208333353</v>
      </c>
    </row>
    <row r="51" spans="1:21" ht="10.5">
      <c r="A51" s="9" t="s">
        <v>8</v>
      </c>
      <c r="B51" s="17">
        <v>141</v>
      </c>
      <c r="C51" s="37">
        <f>B51/B55</f>
        <v>0.016666666666666666</v>
      </c>
      <c r="D51" s="23">
        <v>9879189.910000002</v>
      </c>
      <c r="E51" s="37">
        <f>D51/D55</f>
        <v>0.0334348203568897</v>
      </c>
      <c r="F51" s="29">
        <f t="shared" si="14"/>
        <v>70065.17666666668</v>
      </c>
      <c r="G51" s="17">
        <v>138</v>
      </c>
      <c r="H51" s="37">
        <f>G51/G55</f>
        <v>0.016082041720079245</v>
      </c>
      <c r="I51" s="23">
        <v>9738291.579999996</v>
      </c>
      <c r="J51" s="37">
        <f>I51/I55</f>
        <v>0.029901960271531018</v>
      </c>
      <c r="K51" s="29">
        <f t="shared" si="15"/>
        <v>70567.33028985505</v>
      </c>
      <c r="L51" s="17">
        <v>172</v>
      </c>
      <c r="M51" s="37">
        <f>L51/L55</f>
        <v>0.020478628408143826</v>
      </c>
      <c r="N51" s="23">
        <v>11815625.349999998</v>
      </c>
      <c r="O51" s="37">
        <f>N51/N55</f>
        <v>0.029676493798502544</v>
      </c>
      <c r="P51" s="29">
        <f t="shared" si="16"/>
        <v>68695.49622093022</v>
      </c>
      <c r="Q51" s="17">
        <v>151</v>
      </c>
      <c r="R51" s="37">
        <f>Q51/Q55</f>
        <v>0.018729843711237905</v>
      </c>
      <c r="S51" s="23">
        <v>10658941.43</v>
      </c>
      <c r="T51" s="37">
        <f>S51/S55</f>
        <v>0.03388400569348253</v>
      </c>
      <c r="U51" s="29">
        <f t="shared" si="17"/>
        <v>70589.01609271523</v>
      </c>
    </row>
    <row r="52" spans="1:21" ht="10.5">
      <c r="A52" s="9" t="s">
        <v>9</v>
      </c>
      <c r="B52" s="17">
        <v>110</v>
      </c>
      <c r="C52" s="37">
        <f>B52/B55</f>
        <v>0.013002364066193853</v>
      </c>
      <c r="D52" s="23">
        <v>23249466.8</v>
      </c>
      <c r="E52" s="37">
        <f>D52/D55</f>
        <v>0.07868476595076115</v>
      </c>
      <c r="F52" s="29">
        <f t="shared" si="14"/>
        <v>211358.7890909091</v>
      </c>
      <c r="G52" s="17">
        <v>133</v>
      </c>
      <c r="H52" s="37">
        <f>G52/G55</f>
        <v>0.01549935904906188</v>
      </c>
      <c r="I52" s="23">
        <v>26035581.56</v>
      </c>
      <c r="J52" s="37">
        <f>I52/I55</f>
        <v>0.0799436861237755</v>
      </c>
      <c r="K52" s="29">
        <f t="shared" si="15"/>
        <v>195756.25233082706</v>
      </c>
      <c r="L52" s="17">
        <v>146</v>
      </c>
      <c r="M52" s="37">
        <f>L52/L55</f>
        <v>0.017383021788308133</v>
      </c>
      <c r="N52" s="23">
        <v>29159246.209999986</v>
      </c>
      <c r="O52" s="37">
        <f>N52/N55</f>
        <v>0.07323727383756913</v>
      </c>
      <c r="P52" s="29">
        <f t="shared" si="16"/>
        <v>199720.8644520547</v>
      </c>
      <c r="Q52" s="17">
        <v>153</v>
      </c>
      <c r="R52" s="37">
        <f>Q52/Q55</f>
        <v>0.018977921111386752</v>
      </c>
      <c r="S52" s="23">
        <v>33101374.68</v>
      </c>
      <c r="T52" s="37">
        <f>S52/S55</f>
        <v>0.10522688162657616</v>
      </c>
      <c r="U52" s="29">
        <f t="shared" si="17"/>
        <v>216348.85411764705</v>
      </c>
    </row>
    <row r="53" spans="1:21" ht="10.5">
      <c r="A53" s="9" t="s">
        <v>10</v>
      </c>
      <c r="B53" s="17">
        <v>26</v>
      </c>
      <c r="C53" s="37">
        <f>B53/B55</f>
        <v>0.0030732860520094564</v>
      </c>
      <c r="D53" s="23">
        <v>18812226.23</v>
      </c>
      <c r="E53" s="37">
        <f>D53/D55</f>
        <v>0.06366750819078225</v>
      </c>
      <c r="F53" s="29">
        <f t="shared" si="14"/>
        <v>723547.1626923077</v>
      </c>
      <c r="G53" s="17">
        <v>14</v>
      </c>
      <c r="H53" s="37">
        <f>G53/G55</f>
        <v>0.001631511478848619</v>
      </c>
      <c r="I53" s="23">
        <v>10391525.600000001</v>
      </c>
      <c r="J53" s="37">
        <f>I53/I55</f>
        <v>0.03190775128257124</v>
      </c>
      <c r="K53" s="29">
        <f t="shared" si="15"/>
        <v>742251.8285714287</v>
      </c>
      <c r="L53" s="17">
        <v>23</v>
      </c>
      <c r="M53" s="37">
        <f>L53/L55</f>
        <v>0.0027384212406238837</v>
      </c>
      <c r="N53" s="23">
        <v>16363533.22</v>
      </c>
      <c r="O53" s="37">
        <f>N53/N55</f>
        <v>0.041099161300414834</v>
      </c>
      <c r="P53" s="29">
        <f t="shared" si="16"/>
        <v>711457.9660869566</v>
      </c>
      <c r="Q53" s="17">
        <v>17</v>
      </c>
      <c r="R53" s="37">
        <f>Q53/Q55</f>
        <v>0.0021086579012651947</v>
      </c>
      <c r="S53" s="23">
        <v>12273998.73</v>
      </c>
      <c r="T53" s="37">
        <f>S53/S55</f>
        <v>0.03901815631321255</v>
      </c>
      <c r="U53" s="29">
        <f t="shared" si="17"/>
        <v>721999.9252941177</v>
      </c>
    </row>
    <row r="54" spans="1:21" ht="10.5">
      <c r="A54" s="9" t="s">
        <v>29</v>
      </c>
      <c r="B54" s="17">
        <v>35</v>
      </c>
      <c r="C54" s="37">
        <f>B54/B55</f>
        <v>0.004137115839243499</v>
      </c>
      <c r="D54" s="23">
        <v>211574791.46000007</v>
      </c>
      <c r="E54" s="37">
        <f>D54/D55</f>
        <v>0.7160470857383794</v>
      </c>
      <c r="F54" s="29">
        <f t="shared" si="14"/>
        <v>6044994.041714287</v>
      </c>
      <c r="G54" s="17">
        <v>46</v>
      </c>
      <c r="H54" s="37">
        <f>G54/G55</f>
        <v>0.005360680573359748</v>
      </c>
      <c r="I54" s="23">
        <v>248357089.4100001</v>
      </c>
      <c r="J54" s="37">
        <f>I54/I55</f>
        <v>0.76259411208664</v>
      </c>
      <c r="K54" s="29">
        <f t="shared" si="15"/>
        <v>5399067.161086959</v>
      </c>
      <c r="L54" s="17">
        <v>48</v>
      </c>
      <c r="M54" s="37">
        <f>L54/L55</f>
        <v>0.005714966067388975</v>
      </c>
      <c r="N54" s="23">
        <v>309319351.19</v>
      </c>
      <c r="O54" s="37">
        <f>N54/N55</f>
        <v>0.7768961468761251</v>
      </c>
      <c r="P54" s="29">
        <f t="shared" si="16"/>
        <v>6444153.149791666</v>
      </c>
      <c r="Q54" s="17">
        <v>35</v>
      </c>
      <c r="R54" s="37">
        <f>Q54/Q55</f>
        <v>0.004341354502604812</v>
      </c>
      <c r="S54" s="23">
        <v>227265640.14</v>
      </c>
      <c r="T54" s="37">
        <f>S54/S55</f>
        <v>0.7224610712995269</v>
      </c>
      <c r="U54" s="29">
        <f t="shared" si="17"/>
        <v>6493304.004</v>
      </c>
    </row>
    <row r="55" spans="1:21" ht="10.5">
      <c r="A55" s="18" t="s">
        <v>4</v>
      </c>
      <c r="B55" s="19">
        <f>SUM(B45:B54)</f>
        <v>8460</v>
      </c>
      <c r="C55" s="38">
        <f>SUM(C45:C54)</f>
        <v>0.9999999999999999</v>
      </c>
      <c r="D55" s="19">
        <f>SUM(D45:D54)</f>
        <v>295476087.6400001</v>
      </c>
      <c r="E55" s="41">
        <f>SUM(E45:E54)</f>
        <v>0.9999999999999998</v>
      </c>
      <c r="F55" s="30">
        <f t="shared" si="14"/>
        <v>34926.25149408985</v>
      </c>
      <c r="G55" s="19">
        <f>SUM(G45:G54)</f>
        <v>8581</v>
      </c>
      <c r="H55" s="38">
        <f>SUM(H45:H54)</f>
        <v>1</v>
      </c>
      <c r="I55" s="19">
        <f>SUM(I45:I54)</f>
        <v>325674019.08000004</v>
      </c>
      <c r="J55" s="41">
        <f>SUM(J45:J54)</f>
        <v>1</v>
      </c>
      <c r="K55" s="30">
        <f t="shared" si="15"/>
        <v>37952.921463698876</v>
      </c>
      <c r="L55" s="19">
        <f>SUM(L45:L54)</f>
        <v>8399</v>
      </c>
      <c r="M55" s="38">
        <f>SUM(M45:M54)</f>
        <v>1</v>
      </c>
      <c r="N55" s="19">
        <f>SUM(N45:N54)</f>
        <v>398147619.13</v>
      </c>
      <c r="O55" s="41">
        <f>SUM(O45:O54)</f>
        <v>0.9999999999999999</v>
      </c>
      <c r="P55" s="30">
        <f t="shared" si="16"/>
        <v>47404.16944040957</v>
      </c>
      <c r="Q55" s="19">
        <f>SUM(Q45:Q54)</f>
        <v>8062</v>
      </c>
      <c r="R55" s="38">
        <f>SUM(R45:R54)</f>
        <v>1</v>
      </c>
      <c r="S55" s="19">
        <f>SUM(S45:S54)</f>
        <v>314571468.51</v>
      </c>
      <c r="T55" s="41">
        <f>SUM(T45:T54)</f>
        <v>1</v>
      </c>
      <c r="U55" s="30">
        <f t="shared" si="17"/>
        <v>39019.03603448276</v>
      </c>
    </row>
    <row r="56" spans="1:21" ht="10.5">
      <c r="A56" s="1" t="s">
        <v>46</v>
      </c>
      <c r="B56" s="23"/>
      <c r="C56" s="23"/>
      <c r="D56" s="23"/>
      <c r="G56" s="47"/>
      <c r="I56" s="47"/>
      <c r="K56" s="47"/>
      <c r="M56" s="47"/>
      <c r="O56" s="47"/>
      <c r="Q56" s="47"/>
      <c r="S56" s="47"/>
      <c r="U56" s="47"/>
    </row>
    <row r="57" spans="1:21" ht="6" customHeight="1">
      <c r="A57" s="33"/>
      <c r="B57" s="34"/>
      <c r="C57" s="33"/>
      <c r="D57" s="34"/>
      <c r="E57" s="34"/>
      <c r="F57" s="33"/>
      <c r="G57" s="48"/>
      <c r="I57" s="47"/>
      <c r="K57" s="47"/>
      <c r="M57" s="47"/>
      <c r="O57" s="47"/>
      <c r="Q57" s="47"/>
      <c r="S57" s="47"/>
      <c r="U57" s="47"/>
    </row>
    <row r="58" spans="1:21" ht="10.5" customHeight="1">
      <c r="A58" s="1" t="s">
        <v>47</v>
      </c>
      <c r="C58" s="47"/>
      <c r="E58" s="47"/>
      <c r="H58" s="47"/>
      <c r="J58" s="47"/>
      <c r="S58" s="47"/>
      <c r="U58" s="47"/>
    </row>
    <row r="59" spans="1:21" ht="10.5">
      <c r="A59" s="1" t="s">
        <v>48</v>
      </c>
      <c r="C59" s="47"/>
      <c r="E59" s="47"/>
      <c r="H59" s="47"/>
      <c r="J59" s="47"/>
      <c r="S59" s="47"/>
      <c r="U59" s="47"/>
    </row>
    <row r="60" spans="1:21" ht="10.5">
      <c r="A60" s="1" t="s">
        <v>49</v>
      </c>
      <c r="C60" s="47"/>
      <c r="E60" s="47"/>
      <c r="H60" s="47"/>
      <c r="J60" s="47"/>
      <c r="S60" s="47"/>
      <c r="U60" s="47"/>
    </row>
    <row r="61" spans="1:21" ht="10.5" customHeight="1">
      <c r="A61" s="1" t="s">
        <v>50</v>
      </c>
      <c r="C61" s="47"/>
      <c r="E61" s="47"/>
      <c r="H61" s="47"/>
      <c r="J61" s="47"/>
      <c r="S61" s="47"/>
      <c r="U61" s="47"/>
    </row>
    <row r="62" spans="1:21" ht="10.5">
      <c r="A62" s="1" t="s">
        <v>51</v>
      </c>
      <c r="C62" s="47"/>
      <c r="E62" s="47"/>
      <c r="H62" s="47"/>
      <c r="J62" s="47"/>
      <c r="S62" s="47"/>
      <c r="U62" s="47"/>
    </row>
    <row r="63" spans="1:21" ht="10.5">
      <c r="A63" s="1" t="s">
        <v>52</v>
      </c>
      <c r="C63" s="47"/>
      <c r="E63" s="47"/>
      <c r="H63" s="47"/>
      <c r="J63" s="47"/>
      <c r="S63" s="47"/>
      <c r="U63" s="47"/>
    </row>
    <row r="64" spans="1:21" ht="10.5">
      <c r="A64" s="1" t="s">
        <v>53</v>
      </c>
      <c r="C64" s="47"/>
      <c r="E64" s="47"/>
      <c r="H64" s="47"/>
      <c r="J64" s="47"/>
      <c r="S64" s="47"/>
      <c r="U64" s="47"/>
    </row>
    <row r="65" spans="3:21" ht="6" customHeight="1">
      <c r="C65" s="47"/>
      <c r="E65" s="47"/>
      <c r="H65" s="47"/>
      <c r="J65" s="47"/>
      <c r="S65" s="47"/>
      <c r="U65" s="47"/>
    </row>
    <row r="66" spans="1:21" ht="10.5">
      <c r="A66" s="1" t="s">
        <v>54</v>
      </c>
      <c r="J66" s="47"/>
      <c r="S66" s="47"/>
      <c r="U66" s="47"/>
    </row>
    <row r="67" spans="1:21" ht="10.5">
      <c r="A67" s="1" t="s">
        <v>55</v>
      </c>
      <c r="K67" s="47"/>
      <c r="S67" s="47"/>
      <c r="U67" s="47"/>
    </row>
    <row r="68" spans="1:21" ht="10.5">
      <c r="A68" s="1" t="s">
        <v>56</v>
      </c>
      <c r="K68" s="47"/>
      <c r="S68" s="47"/>
      <c r="U68" s="47"/>
    </row>
    <row r="69" spans="1:21" ht="10.5">
      <c r="A69" s="1" t="s">
        <v>57</v>
      </c>
      <c r="K69" s="47"/>
      <c r="S69" s="47"/>
      <c r="U69" s="47"/>
    </row>
    <row r="70" spans="1:21" ht="10.5">
      <c r="A70" s="1" t="s">
        <v>58</v>
      </c>
      <c r="K70" s="47"/>
      <c r="S70" s="47"/>
      <c r="U70" s="47"/>
    </row>
    <row r="71" spans="1:21" ht="10.5">
      <c r="A71" s="1" t="s">
        <v>59</v>
      </c>
      <c r="C71" s="47"/>
      <c r="E71" s="47"/>
      <c r="I71" s="47"/>
      <c r="K71" s="47"/>
      <c r="S71" s="47"/>
      <c r="U71" s="47"/>
    </row>
    <row r="72" spans="1:21" ht="10.5">
      <c r="A72" s="1" t="s">
        <v>63</v>
      </c>
      <c r="C72" s="47"/>
      <c r="E72" s="47"/>
      <c r="I72" s="47"/>
      <c r="K72" s="47"/>
      <c r="S72" s="47"/>
      <c r="U72" s="47"/>
    </row>
    <row r="73" spans="1:21" ht="10.5">
      <c r="A73" s="1" t="s">
        <v>60</v>
      </c>
      <c r="C73" s="47"/>
      <c r="E73" s="47"/>
      <c r="I73" s="47"/>
      <c r="K73" s="47"/>
      <c r="S73" s="47"/>
      <c r="U73" s="47"/>
    </row>
    <row r="74" spans="1:21" ht="10.5">
      <c r="A74" s="1" t="s">
        <v>61</v>
      </c>
      <c r="C74" s="47"/>
      <c r="E74" s="47"/>
      <c r="I74" s="47"/>
      <c r="K74" s="47"/>
      <c r="S74" s="47"/>
      <c r="U74" s="47"/>
    </row>
    <row r="75" spans="1:21" ht="10.5">
      <c r="A75" s="1" t="s">
        <v>62</v>
      </c>
      <c r="C75" s="47"/>
      <c r="E75" s="47"/>
      <c r="I75" s="47"/>
      <c r="K75" s="47"/>
      <c r="S75" s="47"/>
      <c r="U75" s="47"/>
    </row>
    <row r="76" spans="7:21" ht="6" customHeight="1">
      <c r="G76" s="47"/>
      <c r="I76" s="47"/>
      <c r="K76" s="47"/>
      <c r="M76" s="47"/>
      <c r="O76" s="47"/>
      <c r="Q76" s="47"/>
      <c r="S76" s="47"/>
      <c r="U76" s="47"/>
    </row>
    <row r="77" spans="1:44" ht="10.5">
      <c r="A77" s="1" t="s">
        <v>64</v>
      </c>
      <c r="G77" s="47"/>
      <c r="I77" s="47"/>
      <c r="K77" s="47"/>
      <c r="M77" s="47"/>
      <c r="O77" s="47"/>
      <c r="Q77" s="47"/>
      <c r="S77" s="47"/>
      <c r="U77" s="47"/>
      <c r="AD77" s="47"/>
      <c r="AF77" s="47"/>
      <c r="AH77" s="47"/>
      <c r="AJ77" s="47"/>
      <c r="AL77" s="47"/>
      <c r="AN77" s="47"/>
      <c r="AP77" s="47"/>
      <c r="AR77" s="47"/>
    </row>
    <row r="78" spans="1:44" ht="10.5">
      <c r="A78" s="1" t="s">
        <v>65</v>
      </c>
      <c r="G78" s="47"/>
      <c r="I78" s="47"/>
      <c r="K78" s="47"/>
      <c r="M78" s="47"/>
      <c r="O78" s="47"/>
      <c r="Q78" s="47"/>
      <c r="S78" s="47"/>
      <c r="U78" s="47"/>
      <c r="AD78" s="47"/>
      <c r="AF78" s="47"/>
      <c r="AH78" s="47"/>
      <c r="AJ78" s="47"/>
      <c r="AL78" s="47"/>
      <c r="AN78" s="47"/>
      <c r="AP78" s="47"/>
      <c r="AR78" s="47"/>
    </row>
    <row r="79" spans="1:44" ht="10.5">
      <c r="A79" s="1" t="s">
        <v>66</v>
      </c>
      <c r="G79" s="47"/>
      <c r="I79" s="47"/>
      <c r="K79" s="47"/>
      <c r="M79" s="47"/>
      <c r="O79" s="47"/>
      <c r="Q79" s="47"/>
      <c r="S79" s="47"/>
      <c r="U79" s="47"/>
      <c r="AD79" s="47"/>
      <c r="AF79" s="47"/>
      <c r="AH79" s="47"/>
      <c r="AJ79" s="47"/>
      <c r="AL79" s="47"/>
      <c r="AN79" s="47"/>
      <c r="AP79" s="47"/>
      <c r="AR79" s="47"/>
    </row>
    <row r="80" spans="1:44" ht="10.5">
      <c r="A80" s="1" t="s">
        <v>67</v>
      </c>
      <c r="G80" s="47"/>
      <c r="I80" s="47"/>
      <c r="K80" s="47"/>
      <c r="M80" s="47"/>
      <c r="O80" s="47"/>
      <c r="Q80" s="47"/>
      <c r="S80" s="47"/>
      <c r="U80" s="47"/>
      <c r="AD80" s="47"/>
      <c r="AF80" s="47"/>
      <c r="AH80" s="47"/>
      <c r="AJ80" s="47"/>
      <c r="AL80" s="47"/>
      <c r="AN80" s="47"/>
      <c r="AP80" s="47"/>
      <c r="AR80" s="47"/>
    </row>
    <row r="81" spans="7:21" ht="6" customHeight="1">
      <c r="G81" s="47"/>
      <c r="I81" s="47"/>
      <c r="K81" s="47"/>
      <c r="M81" s="47"/>
      <c r="O81" s="47"/>
      <c r="Q81" s="47"/>
      <c r="S81" s="47"/>
      <c r="U81" s="47"/>
    </row>
    <row r="82" spans="19:21" ht="10.5">
      <c r="S82" s="47"/>
      <c r="U82" s="47"/>
    </row>
    <row r="89" spans="2:13" ht="10.5">
      <c r="B89" s="1">
        <v>2004</v>
      </c>
      <c r="C89" s="1">
        <v>2005</v>
      </c>
      <c r="D89" s="1">
        <v>2006</v>
      </c>
      <c r="E89" s="1">
        <v>2007</v>
      </c>
      <c r="F89" s="1">
        <v>2008</v>
      </c>
      <c r="G89" s="1">
        <v>2009</v>
      </c>
      <c r="H89" s="1">
        <v>2010</v>
      </c>
      <c r="I89" s="1">
        <v>2011</v>
      </c>
      <c r="J89" s="1">
        <v>2012</v>
      </c>
      <c r="K89" s="1">
        <v>2013</v>
      </c>
      <c r="L89" s="1">
        <v>2014</v>
      </c>
      <c r="M89" s="1">
        <v>2015</v>
      </c>
    </row>
    <row r="90" spans="1:13" ht="10.5">
      <c r="A90" s="27" t="s">
        <v>14</v>
      </c>
      <c r="B90" s="23">
        <v>4370098.58</v>
      </c>
      <c r="C90" s="23">
        <v>4388221</v>
      </c>
      <c r="D90" s="23">
        <v>4184005.9</v>
      </c>
      <c r="E90" s="23">
        <v>4200118.42</v>
      </c>
      <c r="F90" s="23">
        <v>4042077.8</v>
      </c>
      <c r="G90" s="23">
        <v>4118278.6799999946</v>
      </c>
      <c r="H90" s="23">
        <v>3855710.23</v>
      </c>
      <c r="I90" s="23">
        <v>3827904.239999998</v>
      </c>
      <c r="J90" s="23">
        <v>3690407.0100000054</v>
      </c>
      <c r="K90" s="23">
        <v>3765813.8199999994</v>
      </c>
      <c r="L90" s="23">
        <v>3657052.4000000064</v>
      </c>
      <c r="M90" s="23">
        <v>3435701.22</v>
      </c>
    </row>
    <row r="91" spans="1:13" ht="10.5">
      <c r="A91" s="9" t="s">
        <v>15</v>
      </c>
      <c r="B91" s="23">
        <v>3707904.96</v>
      </c>
      <c r="C91" s="23">
        <v>3855427.14</v>
      </c>
      <c r="D91" s="23">
        <v>3961869.08</v>
      </c>
      <c r="E91" s="23">
        <v>3919160.33</v>
      </c>
      <c r="F91" s="23">
        <v>3982787.54</v>
      </c>
      <c r="G91" s="23">
        <v>3878974.370000005</v>
      </c>
      <c r="H91" s="23">
        <v>3661715.39</v>
      </c>
      <c r="I91" s="23">
        <v>3862803.3200000026</v>
      </c>
      <c r="J91" s="23">
        <v>3780182.1499999994</v>
      </c>
      <c r="K91" s="23">
        <v>3922207.6500000013</v>
      </c>
      <c r="L91" s="23">
        <v>3566483.9699999993</v>
      </c>
      <c r="M91" s="23">
        <v>3717129.57</v>
      </c>
    </row>
    <row r="92" spans="1:13" ht="10.5">
      <c r="A92" s="9" t="s">
        <v>16</v>
      </c>
      <c r="B92" s="23">
        <v>2573057.31</v>
      </c>
      <c r="C92" s="23">
        <v>2846868.51</v>
      </c>
      <c r="D92" s="23">
        <v>2938369.21</v>
      </c>
      <c r="E92" s="23">
        <v>2840919.69</v>
      </c>
      <c r="F92" s="23">
        <v>2738174.91</v>
      </c>
      <c r="G92" s="23">
        <v>3164915.0500000026</v>
      </c>
      <c r="H92" s="23">
        <v>2890463.22</v>
      </c>
      <c r="I92" s="23">
        <v>3103894.299999999</v>
      </c>
      <c r="J92" s="23">
        <v>2802391.540000002</v>
      </c>
      <c r="K92" s="23">
        <v>2917796.810000001</v>
      </c>
      <c r="L92" s="23">
        <v>2834797.8000000035</v>
      </c>
      <c r="M92" s="23">
        <v>2884295.8299999963</v>
      </c>
    </row>
    <row r="93" spans="1:13" ht="10.5">
      <c r="A93" s="9" t="s">
        <v>17</v>
      </c>
      <c r="B93" s="23">
        <v>1927497.54</v>
      </c>
      <c r="C93" s="23">
        <v>2572953.97</v>
      </c>
      <c r="D93" s="23">
        <v>2579784.83</v>
      </c>
      <c r="E93" s="23">
        <v>2289525.2</v>
      </c>
      <c r="F93" s="23">
        <v>2405537.16</v>
      </c>
      <c r="G93" s="23">
        <v>2476134.6200000006</v>
      </c>
      <c r="H93" s="23">
        <v>2154171.29</v>
      </c>
      <c r="I93" s="23">
        <v>2399942.009999999</v>
      </c>
      <c r="J93" s="23">
        <v>2412608.129999999</v>
      </c>
      <c r="K93" s="23">
        <v>2007872.3599999996</v>
      </c>
      <c r="L93" s="23">
        <v>2281641.040000002</v>
      </c>
      <c r="M93" s="23">
        <v>2238303.639999999</v>
      </c>
    </row>
    <row r="94" spans="1:13" ht="10.5">
      <c r="A94" s="9" t="s">
        <v>18</v>
      </c>
      <c r="B94" s="23">
        <v>1885905.71</v>
      </c>
      <c r="C94" s="23">
        <v>1731938.37</v>
      </c>
      <c r="D94" s="23">
        <v>1973017.02</v>
      </c>
      <c r="E94" s="23">
        <v>1902581.21</v>
      </c>
      <c r="F94" s="23">
        <v>1997848.37</v>
      </c>
      <c r="G94" s="23">
        <v>1970028.6300000015</v>
      </c>
      <c r="H94" s="23">
        <v>1848114.5</v>
      </c>
      <c r="I94" s="23">
        <v>1966638.769999999</v>
      </c>
      <c r="J94" s="23">
        <v>1834906.539999999</v>
      </c>
      <c r="K94" s="23">
        <v>1950887.2500000002</v>
      </c>
      <c r="L94" s="23">
        <v>1866944.8</v>
      </c>
      <c r="M94" s="23">
        <v>1904934.5400000003</v>
      </c>
    </row>
    <row r="95" spans="1:16" ht="10.5">
      <c r="A95" s="9" t="s">
        <v>7</v>
      </c>
      <c r="B95" s="23">
        <v>16020770</v>
      </c>
      <c r="C95" s="23">
        <v>17999637</v>
      </c>
      <c r="D95" s="23">
        <v>17638177</v>
      </c>
      <c r="E95" s="23">
        <v>17715049.26</v>
      </c>
      <c r="F95" s="23">
        <v>17536384.570000004</v>
      </c>
      <c r="G95" s="23">
        <v>18736631.38000003</v>
      </c>
      <c r="H95" s="23">
        <v>15561688.88</v>
      </c>
      <c r="I95" s="23">
        <v>19468534.020000014</v>
      </c>
      <c r="J95" s="23">
        <v>17439917.870000005</v>
      </c>
      <c r="K95" s="23">
        <v>16586953.040000001</v>
      </c>
      <c r="L95" s="23">
        <v>17282943.149999995</v>
      </c>
      <c r="M95" s="23">
        <v>17091148.730000015</v>
      </c>
      <c r="N95" s="27"/>
      <c r="P95" s="35"/>
    </row>
    <row r="96" spans="1:16" ht="10.5">
      <c r="A96" s="9" t="s">
        <v>8</v>
      </c>
      <c r="B96" s="23">
        <v>8851079.19</v>
      </c>
      <c r="C96" s="23">
        <v>8190351.22</v>
      </c>
      <c r="D96" s="23">
        <v>10310239.77</v>
      </c>
      <c r="E96" s="23">
        <v>9554993.92</v>
      </c>
      <c r="F96" s="23">
        <v>10487405.509999989</v>
      </c>
      <c r="G96" s="23">
        <v>10307367.78</v>
      </c>
      <c r="H96" s="23">
        <v>9016567.95</v>
      </c>
      <c r="I96" s="23">
        <v>11487918.760000005</v>
      </c>
      <c r="J96" s="23">
        <v>9879189.910000002</v>
      </c>
      <c r="K96" s="23">
        <v>9738291.579999996</v>
      </c>
      <c r="L96" s="23">
        <v>11815625.349999998</v>
      </c>
      <c r="M96" s="23">
        <v>10658941.43</v>
      </c>
      <c r="N96" s="9"/>
      <c r="P96" s="35"/>
    </row>
    <row r="97" spans="1:16" ht="10.5">
      <c r="A97" s="9" t="s">
        <v>9</v>
      </c>
      <c r="B97" s="23">
        <v>24192123.02</v>
      </c>
      <c r="C97" s="23">
        <v>25340491.27</v>
      </c>
      <c r="D97" s="23">
        <v>23486648.1</v>
      </c>
      <c r="E97" s="23">
        <v>24884213.87</v>
      </c>
      <c r="F97" s="23">
        <v>25243586.90000001</v>
      </c>
      <c r="G97" s="23">
        <v>24860446.39000001</v>
      </c>
      <c r="H97" s="23">
        <v>22558451.87</v>
      </c>
      <c r="I97" s="23">
        <v>35094463.470000006</v>
      </c>
      <c r="J97" s="23">
        <v>23249466.8</v>
      </c>
      <c r="K97" s="23">
        <v>26035581.56</v>
      </c>
      <c r="L97" s="23">
        <v>29159246.209999986</v>
      </c>
      <c r="M97" s="23">
        <v>33101374.68</v>
      </c>
      <c r="N97" s="9"/>
      <c r="P97" s="35"/>
    </row>
    <row r="98" spans="1:16" ht="10.5">
      <c r="A98" s="9" t="s">
        <v>10</v>
      </c>
      <c r="B98" s="23">
        <v>13682039.01</v>
      </c>
      <c r="C98" s="23">
        <v>15661775.1</v>
      </c>
      <c r="D98" s="23">
        <v>18216058.41</v>
      </c>
      <c r="E98" s="23">
        <v>16693466.61</v>
      </c>
      <c r="F98" s="23">
        <v>18475930.98</v>
      </c>
      <c r="G98" s="23">
        <v>19262004.939999998</v>
      </c>
      <c r="H98" s="23">
        <v>11340851.17</v>
      </c>
      <c r="I98" s="23">
        <v>17682620.670000006</v>
      </c>
      <c r="J98" s="23">
        <v>18812226.23</v>
      </c>
      <c r="K98" s="23">
        <v>10391525.600000001</v>
      </c>
      <c r="L98" s="23">
        <v>16363533.22</v>
      </c>
      <c r="M98" s="23">
        <v>12273998.73</v>
      </c>
      <c r="N98" s="9"/>
      <c r="P98" s="35"/>
    </row>
    <row r="99" spans="1:16" ht="10.5">
      <c r="A99" s="9" t="s">
        <v>29</v>
      </c>
      <c r="B99" s="23">
        <v>180061902.49</v>
      </c>
      <c r="C99" s="23">
        <v>216478319.13</v>
      </c>
      <c r="D99" s="23">
        <v>245259502.23</v>
      </c>
      <c r="E99" s="23">
        <v>235755487.21</v>
      </c>
      <c r="F99" s="23">
        <v>205604657.7599999</v>
      </c>
      <c r="G99" s="23">
        <v>245082985.84</v>
      </c>
      <c r="H99" s="23">
        <v>178470096.58</v>
      </c>
      <c r="I99" s="23">
        <v>327869938.96</v>
      </c>
      <c r="J99" s="23">
        <v>211574791.46000007</v>
      </c>
      <c r="K99" s="23">
        <v>248357089.4100001</v>
      </c>
      <c r="L99" s="23">
        <v>309319351.19</v>
      </c>
      <c r="M99" s="23">
        <v>227265640.14</v>
      </c>
      <c r="N99" s="9"/>
      <c r="P99" s="35"/>
    </row>
    <row r="100" spans="2:16" ht="10.5">
      <c r="B100" s="50">
        <f>SUM(B90:B99)</f>
        <v>257272377.81</v>
      </c>
      <c r="C100" s="50">
        <f>SUM(C90:C99)</f>
        <v>299065982.71</v>
      </c>
      <c r="D100" s="50">
        <v>330547671</v>
      </c>
      <c r="E100" s="50">
        <f aca="true" t="shared" si="18" ref="E100:M100">SUM(E90:E99)</f>
        <v>319755515.72</v>
      </c>
      <c r="F100" s="50">
        <f t="shared" si="18"/>
        <v>292514391.4999999</v>
      </c>
      <c r="G100" s="50">
        <f t="shared" si="18"/>
        <v>333857767.68000007</v>
      </c>
      <c r="H100" s="50">
        <f t="shared" si="18"/>
        <v>251357831.08</v>
      </c>
      <c r="I100" s="50">
        <f t="shared" si="18"/>
        <v>426764658.52</v>
      </c>
      <c r="J100" s="50">
        <f t="shared" si="18"/>
        <v>295476087.6400001</v>
      </c>
      <c r="K100" s="50">
        <f t="shared" si="18"/>
        <v>325674019.08000004</v>
      </c>
      <c r="L100" s="50">
        <f t="shared" si="18"/>
        <v>398147619.13</v>
      </c>
      <c r="M100" s="50">
        <f t="shared" si="18"/>
        <v>314571468.51</v>
      </c>
      <c r="N100" s="9"/>
      <c r="P100" s="35"/>
    </row>
    <row r="101" spans="14:16" ht="10.5">
      <c r="N101" s="9"/>
      <c r="P101" s="35"/>
    </row>
    <row r="102" spans="14:16" ht="10.5">
      <c r="N102" s="9"/>
      <c r="P102" s="35"/>
    </row>
    <row r="103" spans="14:16" ht="10.5">
      <c r="N103" s="9"/>
      <c r="P103" s="35"/>
    </row>
    <row r="104" spans="14:16" ht="10.5">
      <c r="N104" s="9"/>
      <c r="P104" s="35"/>
    </row>
  </sheetData>
  <sheetProtection/>
  <printOptions horizontalCentered="1"/>
  <pageMargins left="0" right="0" top="0.4" bottom="0" header="0" footer="0"/>
  <pageSetup horizontalDpi="600" verticalDpi="600" orientation="landscape" scale="92" r:id="rId2"/>
  <rowBreaks count="1" manualBreakCount="1">
    <brk id="63" max="20" man="1"/>
  </rowBreaks>
  <ignoredErrors>
    <ignoredError sqref="K55 K19 P19 P37 K37 F37 F55 P55 F19" formula="1"/>
    <ignoredError sqref="B100:M10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afbryan</cp:lastModifiedBy>
  <cp:lastPrinted>2016-11-30T16:46:15Z</cp:lastPrinted>
  <dcterms:created xsi:type="dcterms:W3CDTF">2004-07-08T12:24:37Z</dcterms:created>
  <dcterms:modified xsi:type="dcterms:W3CDTF">2016-11-30T16:46:37Z</dcterms:modified>
  <cp:category/>
  <cp:version/>
  <cp:contentType/>
  <cp:contentStatus/>
</cp:coreProperties>
</file>