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MFJ Std Ded" sheetId="1" r:id="rId1"/>
  </sheets>
  <definedNames>
    <definedName name="_xlnm.Print_Area" localSheetId="0">' 2012 Calculation MFJ Std Ded'!$A$1:$U$68</definedName>
  </definedNames>
  <calcPr fullCalcOnLoad="1"/>
</workbook>
</file>

<file path=xl/sharedStrings.xml><?xml version="1.0" encoding="utf-8"?>
<sst xmlns="http://schemas.openxmlformats.org/spreadsheetml/2006/main" count="175" uniqueCount="136">
  <si>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</si>
  <si>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</si>
  <si>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</si>
  <si>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</si>
  <si>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</si>
  <si>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</si>
  <si>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</si>
  <si>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</si>
  <si>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</si>
  <si>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</si>
  <si>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</si>
  <si>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</si>
  <si>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</si>
  <si>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</si>
  <si>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</si>
  <si>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</si>
  <si>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</si>
  <si>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</si>
  <si>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</si>
  <si>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</si>
  <si>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</si>
  <si>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</si>
  <si>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</si>
  <si>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</si>
  <si>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</si>
  <si>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</si>
  <si>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</si>
  <si>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</si>
  <si>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</si>
  <si>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</si>
  <si>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</si>
  <si>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</si>
  <si>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</si>
  <si>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</si>
  <si>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</si>
  <si>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</si>
  <si>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</si>
  <si>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</si>
  <si>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</si>
  <si>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</si>
  <si>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</si>
  <si>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</si>
  <si>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</si>
  <si>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</si>
  <si>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</si>
  <si>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</si>
  <si>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</si>
  <si>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</si>
  <si>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</si>
  <si>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</si>
  <si>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</si>
  <si>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</si>
  <si>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</si>
  <si>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</si>
  <si>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</si>
  <si>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</si>
  <si>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</si>
  <si>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</si>
  <si>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</si>
  <si>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</si>
  <si>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</si>
  <si>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</si>
  <si>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</si>
  <si>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</si>
  <si>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</si>
  <si>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</si>
  <si>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</si>
  <si>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</si>
  <si>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</si>
  <si>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</si>
  <si>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</si>
  <si>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</si>
  <si>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</si>
  <si>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</si>
  <si>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</si>
  <si>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</si>
  <si>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</si>
  <si>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</si>
  <si>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</si>
  <si>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</si>
  <si>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</si>
  <si>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</si>
  <si>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</si>
  <si>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</si>
  <si>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</si>
  <si>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</si>
  <si>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</si>
  <si>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</si>
  <si>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</si>
  <si>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</si>
  <si>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</si>
  <si>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</si>
  <si>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</si>
  <si>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</si>
  <si>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>[$6,000]</t>
  </si>
  <si>
    <t xml:space="preserve">     Amounts shown include a total value of $11,162,460 in NC-EITC used as offset to reduce computed tax liability.  Any portion of NC-EITC that exceeds tax liability is refundable to the taxpayer.</t>
  </si>
  <si>
    <t xml:space="preserve">     [Additional standard deduction allowance of $600 per taxpayer for the aged or blind.] 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</si>
  <si>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</si>
  <si>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</si>
  <si>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</si>
  <si>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</si>
  <si>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</si>
  <si>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</si>
  <si>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</si>
  <si>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</si>
  <si>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</si>
  <si>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</si>
  <si>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</si>
  <si>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</si>
  <si>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</si>
  <si>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QW]</t>
  </si>
  <si>
    <t>Aggre-</t>
  </si>
  <si>
    <t>gate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</si>
  <si>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</si>
  <si>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</si>
  <si>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                                                            MARRIED FILING JOINTLY OR QUALIFYING WIDOW(ER) WITH DEPENDENT CHILD:  STANDARD DEDUCTION</t>
  </si>
  <si>
    <t>[MFJ/</t>
  </si>
  <si>
    <t>QW Re-</t>
  </si>
  <si>
    <t>as a %</t>
  </si>
  <si>
    <t>of All</t>
  </si>
  <si>
    <t>MFJ/</t>
  </si>
  <si>
    <t>a</t>
  </si>
  <si>
    <t>Gross</t>
  </si>
  <si>
    <t xml:space="preserve">Net Tax </t>
  </si>
  <si>
    <t>Returns]</t>
  </si>
  <si>
    <t>Per Return</t>
  </si>
  <si>
    <t>[All MFJ/</t>
  </si>
  <si>
    <t>QW-SD</t>
  </si>
  <si>
    <t>++In calculating NC taxable income, a taxpayer may deduct an exemption amount for each personal exemption allowed under section 151 of the Code for the tax year as follows:</t>
  </si>
  <si>
    <t xml:space="preserve">   *Effective tax rate for NCTI basis=Net Tax as a % of Computed NC Net Taxable Income [after residency proration] for returns with positive taxable income</t>
  </si>
  <si>
    <t>Factor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</si>
  <si>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</si>
  <si>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MFJ/QW filing status with FAGI&lt;=$100,000: $2,500; MFJ/QW filing status with FAGI&gt;$100,000: $2,000.</t>
  </si>
  <si>
    <t>NCTI Level</t>
  </si>
  <si>
    <t>FAGI Level</t>
  </si>
  <si>
    <t xml:space="preserve">TABLE 4A.   TAX YEAR 2012 INDIVIDUAL INCOME TAX CALCULATION BY INCOME LEVEL BY DEDUCTION TYPE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</si>
</sst>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5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0" fontId="2" fillId="33" borderId="18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19" xfId="0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165" fontId="2" fillId="35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Continuous"/>
    </xf>
    <xf numFmtId="165" fontId="2" fillId="35" borderId="19" xfId="0" applyNumberFormat="1" applyFont="1" applyFill="1" applyBorder="1" applyAlignment="1">
      <alignment horizontal="centerContinuous"/>
    </xf>
    <xf numFmtId="37" fontId="2" fillId="35" borderId="19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164" fontId="2" fillId="33" borderId="18" xfId="0" applyNumberFormat="1" applyFont="1" applyFill="1" applyBorder="1" applyAlignment="1">
      <alignment horizontal="right"/>
    </xf>
    <xf numFmtId="164" fontId="2" fillId="34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7" fontId="2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7" fontId="2" fillId="34" borderId="13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37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V13" sqref="V13:W57"/>
    </sheetView>
  </sheetViews>
  <sheetFormatPr defaultColWidth="9.140625" defaultRowHeight="10.5" customHeight="1"/>
  <cols>
    <col min="1" max="1" width="12.57421875" style="11" customWidth="1"/>
    <col min="2" max="2" width="6.421875" style="11" customWidth="1"/>
    <col min="3" max="3" width="10.57421875" style="11" customWidth="1"/>
    <col min="4" max="4" width="7.57421875" style="11" customWidth="1"/>
    <col min="5" max="5" width="9.28125" style="11" customWidth="1"/>
    <col min="6" max="6" width="10.140625" style="11" customWidth="1"/>
    <col min="7" max="7" width="6.421875" style="11" customWidth="1"/>
    <col min="8" max="8" width="5.421875" style="11" customWidth="1"/>
    <col min="9" max="9" width="9.7109375" style="11" customWidth="1"/>
    <col min="10" max="10" width="5.28125" style="11" customWidth="1"/>
    <col min="11" max="11" width="6.421875" style="11" customWidth="1"/>
    <col min="12" max="12" width="9.7109375" style="11" customWidth="1"/>
    <col min="13" max="14" width="10.7109375" style="11" customWidth="1"/>
    <col min="15" max="15" width="6.57421875" style="11" customWidth="1"/>
    <col min="16" max="16" width="6.00390625" style="11" customWidth="1"/>
    <col min="17" max="17" width="10.00390625" style="11" customWidth="1"/>
    <col min="18" max="18" width="7.8515625" style="11" customWidth="1"/>
    <col min="19" max="19" width="9.7109375" style="11" customWidth="1"/>
    <col min="20" max="20" width="7.00390625" style="11" customWidth="1"/>
    <col min="21" max="21" width="5.8515625" style="11" customWidth="1"/>
    <col min="22" max="16384" width="9.140625" style="11" customWidth="1"/>
  </cols>
  <sheetData>
    <row r="1" spans="1:21" ht="10.5" customHeight="1">
      <c r="A1" s="39" t="s">
        <v>135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3:21" ht="11.25" customHeight="1" thickBot="1">
      <c r="C3" s="41" t="s">
        <v>115</v>
      </c>
      <c r="F3" s="9"/>
      <c r="G3" s="9"/>
      <c r="H3" s="9"/>
      <c r="I3" s="1"/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 t="s">
        <v>111</v>
      </c>
      <c r="C4" s="53"/>
      <c r="D4" s="69"/>
      <c r="E4" s="52" t="s">
        <v>99</v>
      </c>
      <c r="F4" s="53"/>
      <c r="G4" s="57" t="s">
        <v>93</v>
      </c>
      <c r="H4" s="57"/>
      <c r="I4" s="57"/>
      <c r="J4" s="57"/>
      <c r="K4" s="52" t="s">
        <v>73</v>
      </c>
      <c r="L4" s="53"/>
      <c r="M4" s="52" t="s">
        <v>89</v>
      </c>
      <c r="N4" s="69"/>
      <c r="O4" s="53"/>
      <c r="P4" s="15" t="s">
        <v>84</v>
      </c>
      <c r="Q4" s="14"/>
      <c r="R4" s="14"/>
      <c r="S4" s="16"/>
      <c r="T4" s="15" t="s">
        <v>76</v>
      </c>
      <c r="U4" s="40"/>
    </row>
    <row r="5" spans="1:21" ht="10.5" customHeight="1">
      <c r="A5" s="2"/>
      <c r="B5" s="86" t="s">
        <v>112</v>
      </c>
      <c r="C5" s="66" t="s">
        <v>100</v>
      </c>
      <c r="D5" s="6"/>
      <c r="E5" s="74" t="s">
        <v>101</v>
      </c>
      <c r="F5" s="66"/>
      <c r="G5" s="55"/>
      <c r="H5" s="58" t="s">
        <v>118</v>
      </c>
      <c r="I5" s="67"/>
      <c r="J5" s="58"/>
      <c r="K5" s="65" t="s">
        <v>74</v>
      </c>
      <c r="L5" s="66"/>
      <c r="M5" s="54" t="s">
        <v>90</v>
      </c>
      <c r="N5" s="76"/>
      <c r="O5" s="66"/>
      <c r="P5" s="66" t="s">
        <v>87</v>
      </c>
      <c r="Q5" s="7"/>
      <c r="R5" s="7"/>
      <c r="S5" s="18" t="s">
        <v>102</v>
      </c>
      <c r="T5" s="17" t="s">
        <v>77</v>
      </c>
      <c r="U5" s="29"/>
    </row>
    <row r="6" spans="1:21" ht="10.5" customHeight="1">
      <c r="A6" s="2"/>
      <c r="B6" s="86" t="s">
        <v>25</v>
      </c>
      <c r="C6" s="66" t="s">
        <v>103</v>
      </c>
      <c r="D6" s="6" t="s">
        <v>76</v>
      </c>
      <c r="E6" s="74" t="s">
        <v>104</v>
      </c>
      <c r="F6" s="66"/>
      <c r="G6" s="74"/>
      <c r="H6" s="17" t="s">
        <v>119</v>
      </c>
      <c r="I6" s="6"/>
      <c r="J6" s="17"/>
      <c r="K6" s="58"/>
      <c r="L6" s="70"/>
      <c r="M6" s="58"/>
      <c r="N6" s="58"/>
      <c r="O6" s="104" t="s">
        <v>106</v>
      </c>
      <c r="P6" s="66" t="s">
        <v>121</v>
      </c>
      <c r="Q6" s="7"/>
      <c r="R6" s="19"/>
      <c r="S6" s="18" t="s">
        <v>6</v>
      </c>
      <c r="T6" s="17" t="s">
        <v>123</v>
      </c>
      <c r="U6" s="6"/>
    </row>
    <row r="7" spans="1:21" ht="10.5" customHeight="1">
      <c r="A7" s="2"/>
      <c r="B7" s="86" t="s">
        <v>26</v>
      </c>
      <c r="C7" s="66" t="s">
        <v>16</v>
      </c>
      <c r="D7" s="6" t="s">
        <v>77</v>
      </c>
      <c r="E7" s="6" t="s">
        <v>105</v>
      </c>
      <c r="F7" s="66"/>
      <c r="G7" s="17"/>
      <c r="H7" s="6" t="s">
        <v>120</v>
      </c>
      <c r="I7" s="68"/>
      <c r="J7" s="17" t="s">
        <v>76</v>
      </c>
      <c r="K7" s="6" t="s">
        <v>25</v>
      </c>
      <c r="L7" s="17"/>
      <c r="M7" s="7"/>
      <c r="N7" s="7"/>
      <c r="O7" s="6" t="s">
        <v>109</v>
      </c>
      <c r="P7" s="17" t="s">
        <v>88</v>
      </c>
      <c r="Q7" s="7" t="s">
        <v>9</v>
      </c>
      <c r="R7" s="7"/>
      <c r="S7" s="18" t="s">
        <v>78</v>
      </c>
      <c r="T7" s="17" t="s">
        <v>125</v>
      </c>
      <c r="U7" s="19" t="s">
        <v>106</v>
      </c>
    </row>
    <row r="8" spans="1:21" ht="10.5" customHeight="1">
      <c r="A8" s="2"/>
      <c r="B8" s="86" t="s">
        <v>28</v>
      </c>
      <c r="C8" s="66" t="s">
        <v>17</v>
      </c>
      <c r="D8" s="6" t="s">
        <v>107</v>
      </c>
      <c r="E8" s="100"/>
      <c r="F8" s="70"/>
      <c r="G8" s="6" t="s">
        <v>25</v>
      </c>
      <c r="H8" s="17" t="s">
        <v>117</v>
      </c>
      <c r="I8" s="6" t="s">
        <v>72</v>
      </c>
      <c r="J8" s="17" t="s">
        <v>77</v>
      </c>
      <c r="K8" s="6" t="s">
        <v>26</v>
      </c>
      <c r="L8" s="22"/>
      <c r="M8" s="6" t="s">
        <v>18</v>
      </c>
      <c r="N8" s="6" t="s">
        <v>19</v>
      </c>
      <c r="O8" s="7" t="s">
        <v>85</v>
      </c>
      <c r="P8" s="7" t="s">
        <v>26</v>
      </c>
      <c r="Q8" s="7" t="s">
        <v>122</v>
      </c>
      <c r="R8" s="19" t="s">
        <v>7</v>
      </c>
      <c r="S8" s="18" t="s">
        <v>79</v>
      </c>
      <c r="T8" s="17" t="s">
        <v>126</v>
      </c>
      <c r="U8" s="19" t="s">
        <v>109</v>
      </c>
    </row>
    <row r="9" spans="1:21" ht="10.5" customHeight="1">
      <c r="A9" s="101"/>
      <c r="B9" s="86" t="s">
        <v>82</v>
      </c>
      <c r="C9" s="66" t="s">
        <v>20</v>
      </c>
      <c r="D9" s="10" t="s">
        <v>103</v>
      </c>
      <c r="E9" s="6"/>
      <c r="F9" s="102"/>
      <c r="G9" s="21" t="s">
        <v>26</v>
      </c>
      <c r="H9" s="22" t="s">
        <v>108</v>
      </c>
      <c r="I9" s="68" t="s">
        <v>66</v>
      </c>
      <c r="J9" s="17" t="s">
        <v>83</v>
      </c>
      <c r="K9" s="6" t="s">
        <v>63</v>
      </c>
      <c r="L9" s="17" t="s">
        <v>27</v>
      </c>
      <c r="M9" s="20" t="s">
        <v>21</v>
      </c>
      <c r="N9" s="7" t="s">
        <v>21</v>
      </c>
      <c r="O9" s="6" t="s">
        <v>86</v>
      </c>
      <c r="P9" s="7" t="s">
        <v>107</v>
      </c>
      <c r="Q9" s="7" t="s">
        <v>29</v>
      </c>
      <c r="R9" s="7" t="s">
        <v>10</v>
      </c>
      <c r="S9" s="18" t="s">
        <v>80</v>
      </c>
      <c r="T9" s="17" t="s">
        <v>127</v>
      </c>
      <c r="U9" s="19" t="s">
        <v>6</v>
      </c>
    </row>
    <row r="10" spans="1:21" ht="10.5" customHeight="1">
      <c r="A10" s="101"/>
      <c r="B10" s="86" t="s">
        <v>116</v>
      </c>
      <c r="C10" s="66" t="s">
        <v>22</v>
      </c>
      <c r="D10" s="10" t="s">
        <v>75</v>
      </c>
      <c r="E10" s="68" t="s">
        <v>11</v>
      </c>
      <c r="F10" s="22" t="s">
        <v>2</v>
      </c>
      <c r="G10" s="10" t="s">
        <v>28</v>
      </c>
      <c r="H10" s="22" t="s">
        <v>82</v>
      </c>
      <c r="I10" s="68" t="s">
        <v>94</v>
      </c>
      <c r="J10" s="17" t="s">
        <v>75</v>
      </c>
      <c r="K10" s="68" t="s">
        <v>64</v>
      </c>
      <c r="L10" s="22" t="s">
        <v>66</v>
      </c>
      <c r="M10" s="6" t="s">
        <v>23</v>
      </c>
      <c r="N10" s="6" t="s">
        <v>23</v>
      </c>
      <c r="O10" s="6" t="s">
        <v>130</v>
      </c>
      <c r="P10" s="6" t="s">
        <v>103</v>
      </c>
      <c r="Q10" s="7" t="s">
        <v>78</v>
      </c>
      <c r="R10" s="7" t="s">
        <v>24</v>
      </c>
      <c r="S10" s="18" t="s">
        <v>81</v>
      </c>
      <c r="T10" s="17" t="s">
        <v>124</v>
      </c>
      <c r="U10" s="19" t="s">
        <v>8</v>
      </c>
    </row>
    <row r="11" spans="1:21" ht="10.5" customHeight="1" thickBot="1">
      <c r="A11" s="103" t="s">
        <v>113</v>
      </c>
      <c r="B11" s="87" t="s">
        <v>110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82</v>
      </c>
      <c r="H11" s="18" t="s">
        <v>12</v>
      </c>
      <c r="I11" s="6" t="s">
        <v>3</v>
      </c>
      <c r="J11" s="17" t="s">
        <v>3</v>
      </c>
      <c r="K11" s="6" t="s">
        <v>65</v>
      </c>
      <c r="L11" s="17" t="s">
        <v>3</v>
      </c>
      <c r="M11" s="6" t="s">
        <v>3</v>
      </c>
      <c r="N11" s="7" t="s">
        <v>3</v>
      </c>
      <c r="O11" s="18" t="s">
        <v>12</v>
      </c>
      <c r="P11" s="18" t="s">
        <v>12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12</v>
      </c>
    </row>
    <row r="12" spans="1:21" ht="11.25" customHeight="1" thickBot="1">
      <c r="A12" s="42" t="s">
        <v>133</v>
      </c>
      <c r="B12" s="48"/>
      <c r="C12" s="48"/>
      <c r="D12" s="48"/>
      <c r="E12" s="42"/>
      <c r="F12" s="43"/>
      <c r="G12" s="43"/>
      <c r="H12" s="43"/>
      <c r="I12" s="44" t="s">
        <v>15</v>
      </c>
      <c r="J12" s="44"/>
      <c r="K12" s="44"/>
      <c r="L12" s="43"/>
      <c r="M12" s="45"/>
      <c r="N12" s="46"/>
      <c r="O12" s="46"/>
      <c r="P12" s="46"/>
      <c r="Q12" s="46"/>
      <c r="R12" s="45"/>
      <c r="S12" s="45"/>
      <c r="T12" s="43"/>
      <c r="U12" s="45"/>
    </row>
    <row r="13" spans="1:23" ht="10.5" customHeight="1">
      <c r="A13" s="2" t="s">
        <v>0</v>
      </c>
      <c r="B13" s="92">
        <v>290901</v>
      </c>
      <c r="C13" s="88">
        <v>3130768091</v>
      </c>
      <c r="D13" s="33">
        <f aca="true" t="shared" si="0" ref="D13:D36">C13/G13</f>
        <v>18244.356656682325</v>
      </c>
      <c r="E13" s="33">
        <v>324028841</v>
      </c>
      <c r="F13" s="33">
        <v>2601321402.63</v>
      </c>
      <c r="G13" s="33">
        <v>171602</v>
      </c>
      <c r="H13" s="71">
        <f>G13/B13</f>
        <v>0.5898982815459555</v>
      </c>
      <c r="I13" s="33">
        <v>1109406453</v>
      </c>
      <c r="J13" s="33">
        <f aca="true" t="shared" si="1" ref="J13:J36">I13/G13</f>
        <v>6464.997220312118</v>
      </c>
      <c r="K13" s="33">
        <v>489673</v>
      </c>
      <c r="L13" s="33">
        <v>1210515321</v>
      </c>
      <c r="M13" s="62">
        <v>-1466446244.6299999</v>
      </c>
      <c r="N13" s="99">
        <v>-1806076795</v>
      </c>
      <c r="O13" s="78">
        <f aca="true" t="shared" si="2" ref="O13:O36">N13/M13</f>
        <v>1.2316010911505948</v>
      </c>
      <c r="P13" s="71">
        <f aca="true" t="shared" si="3" ref="P13:P36">M13/C13</f>
        <v>-0.4683982339176076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  <c r="W13" s="56"/>
    </row>
    <row r="14" spans="1:23" ht="10.5" customHeight="1">
      <c r="A14" s="2" t="s">
        <v>67</v>
      </c>
      <c r="B14" s="93">
        <v>50373</v>
      </c>
      <c r="C14" s="89">
        <v>978127059</v>
      </c>
      <c r="D14" s="51">
        <f t="shared" si="0"/>
        <v>31326.129227517293</v>
      </c>
      <c r="E14" s="51">
        <v>13226152</v>
      </c>
      <c r="F14" s="51">
        <v>208261727</v>
      </c>
      <c r="G14" s="51">
        <v>31224</v>
      </c>
      <c r="H14" s="72">
        <f>G14/B14</f>
        <v>0.6198558751712226</v>
      </c>
      <c r="I14" s="51">
        <v>197880176</v>
      </c>
      <c r="J14" s="51">
        <f t="shared" si="1"/>
        <v>6337.4383807327695</v>
      </c>
      <c r="K14" s="51">
        <v>93357</v>
      </c>
      <c r="L14" s="51">
        <v>230351195</v>
      </c>
      <c r="M14" s="51">
        <v>354860113</v>
      </c>
      <c r="N14" s="51">
        <v>30039703</v>
      </c>
      <c r="O14" s="75">
        <f t="shared" si="2"/>
        <v>0.08465223872596805</v>
      </c>
      <c r="P14" s="72">
        <f t="shared" si="3"/>
        <v>0.3627955179593902</v>
      </c>
      <c r="Q14" s="61">
        <v>1803776</v>
      </c>
      <c r="R14" s="60">
        <v>998279</v>
      </c>
      <c r="S14" s="60">
        <v>805497</v>
      </c>
      <c r="T14" s="28">
        <f aca="true" t="shared" si="4" ref="T14:T36">S14/G14</f>
        <v>25.797367409684856</v>
      </c>
      <c r="U14" s="27">
        <f aca="true" t="shared" si="5" ref="U14:U35">S14/N14</f>
        <v>0.026814412912138312</v>
      </c>
      <c r="V14" s="56"/>
      <c r="W14" s="56"/>
    </row>
    <row r="15" spans="1:23" ht="10.5" customHeight="1">
      <c r="A15" s="2" t="s">
        <v>68</v>
      </c>
      <c r="B15" s="93">
        <v>41780</v>
      </c>
      <c r="C15" s="89">
        <v>874571266</v>
      </c>
      <c r="D15" s="51">
        <f t="shared" si="0"/>
        <v>30857.78230188413</v>
      </c>
      <c r="E15" s="51">
        <v>3992422</v>
      </c>
      <c r="F15" s="51">
        <v>182057727</v>
      </c>
      <c r="G15" s="51">
        <v>28342</v>
      </c>
      <c r="H15" s="72">
        <f aca="true" t="shared" si="6" ref="H15:H35">G15/B15</f>
        <v>0.678362853039732</v>
      </c>
      <c r="I15" s="51">
        <v>179724001</v>
      </c>
      <c r="J15" s="51">
        <f t="shared" si="1"/>
        <v>6341.260355655917</v>
      </c>
      <c r="K15" s="51">
        <v>84919</v>
      </c>
      <c r="L15" s="51">
        <v>210395902</v>
      </c>
      <c r="M15" s="51">
        <v>306386058</v>
      </c>
      <c r="N15" s="51">
        <v>84905316</v>
      </c>
      <c r="O15" s="75">
        <f t="shared" si="2"/>
        <v>0.2771187323412738</v>
      </c>
      <c r="P15" s="72">
        <f t="shared" si="3"/>
        <v>0.3503271487540502</v>
      </c>
      <c r="Q15" s="61">
        <v>5102672</v>
      </c>
      <c r="R15" s="60">
        <v>2616844</v>
      </c>
      <c r="S15" s="60">
        <v>2485828</v>
      </c>
      <c r="T15" s="28">
        <f t="shared" si="4"/>
        <v>87.70827746806859</v>
      </c>
      <c r="U15" s="27">
        <f t="shared" si="5"/>
        <v>0.029277648527920207</v>
      </c>
      <c r="V15" s="56"/>
      <c r="W15" s="56"/>
    </row>
    <row r="16" spans="1:23" ht="10.5" customHeight="1">
      <c r="A16" s="2" t="s">
        <v>69</v>
      </c>
      <c r="B16" s="93">
        <v>37893</v>
      </c>
      <c r="C16" s="89">
        <v>808849562</v>
      </c>
      <c r="D16" s="51">
        <f t="shared" si="0"/>
        <v>30599.990996103355</v>
      </c>
      <c r="E16" s="51">
        <v>2377866</v>
      </c>
      <c r="F16" s="51">
        <v>165865361</v>
      </c>
      <c r="G16" s="51">
        <v>26433</v>
      </c>
      <c r="H16" s="72">
        <f t="shared" si="6"/>
        <v>0.6975694719341303</v>
      </c>
      <c r="I16" s="51">
        <v>167270171</v>
      </c>
      <c r="J16" s="51">
        <f t="shared" si="1"/>
        <v>6328.081224227291</v>
      </c>
      <c r="K16" s="51">
        <v>80257</v>
      </c>
      <c r="L16" s="51">
        <v>198708686</v>
      </c>
      <c r="M16" s="51">
        <v>279383210</v>
      </c>
      <c r="N16" s="51">
        <v>132297377</v>
      </c>
      <c r="O16" s="75">
        <f t="shared" si="2"/>
        <v>0.4735337424178067</v>
      </c>
      <c r="P16" s="72">
        <f t="shared" si="3"/>
        <v>0.34540812423658085</v>
      </c>
      <c r="Q16" s="61">
        <v>7952016</v>
      </c>
      <c r="R16" s="60">
        <v>3704217</v>
      </c>
      <c r="S16" s="60">
        <v>4247799</v>
      </c>
      <c r="T16" s="28">
        <f t="shared" si="4"/>
        <v>160.70060152082624</v>
      </c>
      <c r="U16" s="27">
        <f t="shared" si="5"/>
        <v>0.03210796084037252</v>
      </c>
      <c r="V16" s="56"/>
      <c r="W16" s="56"/>
    </row>
    <row r="17" spans="1:23" ht="10.5" customHeight="1">
      <c r="A17" s="2" t="s">
        <v>47</v>
      </c>
      <c r="B17" s="93">
        <v>73328</v>
      </c>
      <c r="C17" s="89">
        <v>1674664966</v>
      </c>
      <c r="D17" s="51">
        <f t="shared" si="0"/>
        <v>32361.30101064755</v>
      </c>
      <c r="E17" s="51">
        <v>3957566</v>
      </c>
      <c r="F17" s="51">
        <v>320352431</v>
      </c>
      <c r="G17" s="51">
        <v>51749</v>
      </c>
      <c r="H17" s="72">
        <f t="shared" si="6"/>
        <v>0.7057195068732272</v>
      </c>
      <c r="I17" s="51">
        <v>325656495</v>
      </c>
      <c r="J17" s="51">
        <f t="shared" si="1"/>
        <v>6293.000734313707</v>
      </c>
      <c r="K17" s="51">
        <v>157176</v>
      </c>
      <c r="L17" s="51">
        <v>389927256</v>
      </c>
      <c r="M17" s="51">
        <v>642686350</v>
      </c>
      <c r="N17" s="51">
        <v>413283051</v>
      </c>
      <c r="O17" s="75">
        <f t="shared" si="2"/>
        <v>0.6430555915805587</v>
      </c>
      <c r="P17" s="72">
        <f t="shared" si="3"/>
        <v>0.38377010509456133</v>
      </c>
      <c r="Q17" s="61">
        <v>24825044</v>
      </c>
      <c r="R17" s="60">
        <v>9082447</v>
      </c>
      <c r="S17" s="60">
        <v>15742597</v>
      </c>
      <c r="T17" s="28">
        <f t="shared" si="4"/>
        <v>304.2106514135539</v>
      </c>
      <c r="U17" s="27">
        <f t="shared" si="5"/>
        <v>0.038091562095054314</v>
      </c>
      <c r="V17" s="56"/>
      <c r="W17" s="56"/>
    </row>
    <row r="18" spans="1:23" ht="10.5" customHeight="1">
      <c r="A18" s="2" t="s">
        <v>46</v>
      </c>
      <c r="B18" s="93">
        <v>10891</v>
      </c>
      <c r="C18" s="89">
        <v>259706427</v>
      </c>
      <c r="D18" s="51">
        <f t="shared" si="0"/>
        <v>33846.790955297794</v>
      </c>
      <c r="E18" s="51">
        <v>547715</v>
      </c>
      <c r="F18" s="51">
        <v>46452788</v>
      </c>
      <c r="G18" s="51">
        <v>7673</v>
      </c>
      <c r="H18" s="72">
        <f t="shared" si="6"/>
        <v>0.704526673400055</v>
      </c>
      <c r="I18" s="51">
        <v>48047188</v>
      </c>
      <c r="J18" s="51">
        <f t="shared" si="1"/>
        <v>6261.851687736218</v>
      </c>
      <c r="K18" s="51">
        <v>23533</v>
      </c>
      <c r="L18" s="51">
        <v>58476946</v>
      </c>
      <c r="M18" s="51">
        <v>107277220</v>
      </c>
      <c r="N18" s="51">
        <v>79164378</v>
      </c>
      <c r="O18" s="75">
        <f t="shared" si="2"/>
        <v>0.7379421092381029</v>
      </c>
      <c r="P18" s="72">
        <f t="shared" si="3"/>
        <v>0.413071102010117</v>
      </c>
      <c r="Q18" s="61">
        <v>4754248</v>
      </c>
      <c r="R18" s="60">
        <v>1455562</v>
      </c>
      <c r="S18" s="60">
        <v>3298686</v>
      </c>
      <c r="T18" s="28">
        <f t="shared" si="4"/>
        <v>429.90824970676397</v>
      </c>
      <c r="U18" s="27">
        <f t="shared" si="5"/>
        <v>0.04166881725515484</v>
      </c>
      <c r="V18" s="56"/>
      <c r="W18" s="56"/>
    </row>
    <row r="19" spans="1:23" ht="10.5" customHeight="1">
      <c r="A19" s="2" t="s">
        <v>45</v>
      </c>
      <c r="B19" s="93">
        <v>37175</v>
      </c>
      <c r="C19" s="89">
        <v>923224579</v>
      </c>
      <c r="D19" s="51">
        <f t="shared" si="0"/>
        <v>35025.0229143746</v>
      </c>
      <c r="E19" s="51">
        <v>1537337</v>
      </c>
      <c r="F19" s="51">
        <v>161148980</v>
      </c>
      <c r="G19" s="51">
        <v>26359</v>
      </c>
      <c r="H19" s="72">
        <f t="shared" si="6"/>
        <v>0.7090517821116341</v>
      </c>
      <c r="I19" s="51">
        <v>165031980</v>
      </c>
      <c r="J19" s="51">
        <f t="shared" si="1"/>
        <v>6260.9347850828935</v>
      </c>
      <c r="K19" s="51">
        <v>80853</v>
      </c>
      <c r="L19" s="51">
        <v>200936960</v>
      </c>
      <c r="M19" s="51">
        <v>397643996</v>
      </c>
      <c r="N19" s="51">
        <v>307802765</v>
      </c>
      <c r="O19" s="75">
        <f t="shared" si="2"/>
        <v>0.7740661699818548</v>
      </c>
      <c r="P19" s="72">
        <f t="shared" si="3"/>
        <v>0.4307120987081086</v>
      </c>
      <c r="Q19" s="61">
        <v>18482147</v>
      </c>
      <c r="R19" s="60">
        <v>4994018</v>
      </c>
      <c r="S19" s="60">
        <v>13488129</v>
      </c>
      <c r="T19" s="28">
        <f t="shared" si="4"/>
        <v>511.7086763534277</v>
      </c>
      <c r="U19" s="27">
        <f t="shared" si="5"/>
        <v>0.04382068822546152</v>
      </c>
      <c r="V19" s="56"/>
      <c r="W19" s="56"/>
    </row>
    <row r="20" spans="1:23" ht="10.5" customHeight="1">
      <c r="A20" s="2" t="s">
        <v>44</v>
      </c>
      <c r="B20" s="93">
        <v>38840</v>
      </c>
      <c r="C20" s="89">
        <v>1018968675</v>
      </c>
      <c r="D20" s="51">
        <f t="shared" si="0"/>
        <v>37076.32627442419</v>
      </c>
      <c r="E20" s="51">
        <v>4274166</v>
      </c>
      <c r="F20" s="51">
        <v>170103673</v>
      </c>
      <c r="G20" s="51">
        <v>27483</v>
      </c>
      <c r="H20" s="72">
        <f t="shared" si="6"/>
        <v>0.7075952626158599</v>
      </c>
      <c r="I20" s="51">
        <v>171567064</v>
      </c>
      <c r="J20" s="51">
        <f t="shared" si="1"/>
        <v>6242.661427064003</v>
      </c>
      <c r="K20" s="51">
        <v>84443</v>
      </c>
      <c r="L20" s="51">
        <v>209466600</v>
      </c>
      <c r="M20" s="51">
        <v>472105504</v>
      </c>
      <c r="N20" s="51">
        <v>381183639</v>
      </c>
      <c r="O20" s="75">
        <f t="shared" si="2"/>
        <v>0.8074119784038781</v>
      </c>
      <c r="P20" s="72">
        <f t="shared" si="3"/>
        <v>0.4633169945091786</v>
      </c>
      <c r="Q20" s="61">
        <v>22885905</v>
      </c>
      <c r="R20" s="60">
        <v>5092681</v>
      </c>
      <c r="S20" s="60">
        <v>17793224</v>
      </c>
      <c r="T20" s="28">
        <f t="shared" si="4"/>
        <v>647.4265545973875</v>
      </c>
      <c r="U20" s="27">
        <f t="shared" si="5"/>
        <v>0.0466788764771722</v>
      </c>
      <c r="V20" s="56"/>
      <c r="W20" s="56"/>
    </row>
    <row r="21" spans="1:23" ht="10.5" customHeight="1">
      <c r="A21" s="2" t="s">
        <v>43</v>
      </c>
      <c r="B21" s="93">
        <v>33806</v>
      </c>
      <c r="C21" s="89">
        <v>925099964.69</v>
      </c>
      <c r="D21" s="51">
        <f t="shared" si="0"/>
        <v>39350.88539240291</v>
      </c>
      <c r="E21" s="51">
        <v>2018624</v>
      </c>
      <c r="F21" s="51">
        <v>153669188</v>
      </c>
      <c r="G21" s="51">
        <v>23509</v>
      </c>
      <c r="H21" s="72">
        <f t="shared" si="6"/>
        <v>0.695409098976513</v>
      </c>
      <c r="I21" s="51">
        <v>146517028</v>
      </c>
      <c r="J21" s="51">
        <f t="shared" si="1"/>
        <v>6232.380279892807</v>
      </c>
      <c r="K21" s="51">
        <v>71399</v>
      </c>
      <c r="L21" s="51">
        <v>177450444</v>
      </c>
      <c r="M21" s="51">
        <v>449481928.69</v>
      </c>
      <c r="N21" s="51">
        <v>375969251</v>
      </c>
      <c r="O21" s="75">
        <f t="shared" si="2"/>
        <v>0.8364502041177713</v>
      </c>
      <c r="P21" s="72">
        <f t="shared" si="3"/>
        <v>0.485873901033626</v>
      </c>
      <c r="Q21" s="61">
        <v>22570712</v>
      </c>
      <c r="R21" s="60">
        <v>4212748</v>
      </c>
      <c r="S21" s="60">
        <v>18357964</v>
      </c>
      <c r="T21" s="28">
        <f t="shared" si="4"/>
        <v>780.890892849547</v>
      </c>
      <c r="U21" s="27">
        <f t="shared" si="5"/>
        <v>0.048828365487793575</v>
      </c>
      <c r="V21" s="56"/>
      <c r="W21" s="56"/>
    </row>
    <row r="22" spans="1:23" ht="10.5" customHeight="1">
      <c r="A22" s="2" t="s">
        <v>42</v>
      </c>
      <c r="B22" s="93">
        <v>49221</v>
      </c>
      <c r="C22" s="89">
        <v>1404838962</v>
      </c>
      <c r="D22" s="51">
        <f t="shared" si="0"/>
        <v>41550.989707187226</v>
      </c>
      <c r="E22" s="51">
        <v>2836609</v>
      </c>
      <c r="F22" s="51">
        <v>225154784.24</v>
      </c>
      <c r="G22" s="51">
        <v>33810</v>
      </c>
      <c r="H22" s="72">
        <f t="shared" si="6"/>
        <v>0.6869019321021516</v>
      </c>
      <c r="I22" s="51">
        <v>210470828</v>
      </c>
      <c r="J22" s="51">
        <f t="shared" si="1"/>
        <v>6225.105826678498</v>
      </c>
      <c r="K22" s="51">
        <v>102206</v>
      </c>
      <c r="L22" s="51">
        <v>254174401</v>
      </c>
      <c r="M22" s="51">
        <v>717875557.76</v>
      </c>
      <c r="N22" s="51">
        <v>625215347</v>
      </c>
      <c r="O22" s="75">
        <f t="shared" si="2"/>
        <v>0.8709244105634</v>
      </c>
      <c r="P22" s="72">
        <f t="shared" si="3"/>
        <v>0.5110020274053304</v>
      </c>
      <c r="Q22" s="61">
        <v>37530783</v>
      </c>
      <c r="R22" s="60">
        <v>5894763</v>
      </c>
      <c r="S22" s="60">
        <v>31636020</v>
      </c>
      <c r="T22" s="28">
        <f t="shared" si="4"/>
        <v>935.7000887311447</v>
      </c>
      <c r="U22" s="27">
        <f t="shared" si="5"/>
        <v>0.05060019743885142</v>
      </c>
      <c r="V22" s="56"/>
      <c r="W22" s="56"/>
    </row>
    <row r="23" spans="1:23" ht="10.5" customHeight="1">
      <c r="A23" s="2" t="s">
        <v>41</v>
      </c>
      <c r="B23" s="93">
        <v>20096</v>
      </c>
      <c r="C23" s="89">
        <v>600887984</v>
      </c>
      <c r="D23" s="51">
        <f t="shared" si="0"/>
        <v>44189.43844683042</v>
      </c>
      <c r="E23" s="51">
        <v>1378273</v>
      </c>
      <c r="F23" s="51">
        <v>94420741</v>
      </c>
      <c r="G23" s="51">
        <v>13598</v>
      </c>
      <c r="H23" s="72">
        <f t="shared" si="6"/>
        <v>0.6766520700636943</v>
      </c>
      <c r="I23" s="51">
        <v>84527738</v>
      </c>
      <c r="J23" s="51">
        <f t="shared" si="1"/>
        <v>6216.188998382115</v>
      </c>
      <c r="K23" s="51">
        <v>40553</v>
      </c>
      <c r="L23" s="51">
        <v>100713708</v>
      </c>
      <c r="M23" s="51">
        <v>322604070</v>
      </c>
      <c r="N23" s="51">
        <v>280412416</v>
      </c>
      <c r="O23" s="75">
        <f t="shared" si="2"/>
        <v>0.8692153697874921</v>
      </c>
      <c r="P23" s="72">
        <f t="shared" si="3"/>
        <v>0.536878883569088</v>
      </c>
      <c r="Q23" s="61">
        <v>16831878</v>
      </c>
      <c r="R23" s="60">
        <v>2238634</v>
      </c>
      <c r="S23" s="60">
        <v>14593244</v>
      </c>
      <c r="T23" s="28">
        <f t="shared" si="4"/>
        <v>1073.190469186645</v>
      </c>
      <c r="U23" s="27">
        <f t="shared" si="5"/>
        <v>0.05204207505562093</v>
      </c>
      <c r="V23" s="56"/>
      <c r="W23" s="56"/>
    </row>
    <row r="24" spans="1:23" ht="10.5" customHeight="1">
      <c r="A24" s="2" t="s">
        <v>40</v>
      </c>
      <c r="B24" s="93">
        <v>58356</v>
      </c>
      <c r="C24" s="89">
        <v>1786581565</v>
      </c>
      <c r="D24" s="51">
        <f t="shared" si="0"/>
        <v>46380.6221443406</v>
      </c>
      <c r="E24" s="51">
        <v>2847637</v>
      </c>
      <c r="F24" s="51">
        <v>274122595</v>
      </c>
      <c r="G24" s="51">
        <v>38520</v>
      </c>
      <c r="H24" s="72">
        <f t="shared" si="6"/>
        <v>0.6600863664404688</v>
      </c>
      <c r="I24" s="51">
        <v>238682166</v>
      </c>
      <c r="J24" s="51">
        <f t="shared" si="1"/>
        <v>6196.317912772585</v>
      </c>
      <c r="K24" s="51">
        <v>115569</v>
      </c>
      <c r="L24" s="51">
        <v>287024773</v>
      </c>
      <c r="M24" s="51">
        <v>989599668</v>
      </c>
      <c r="N24" s="51">
        <v>889704387</v>
      </c>
      <c r="O24" s="75">
        <f t="shared" si="2"/>
        <v>0.8990548559884926</v>
      </c>
      <c r="P24" s="72">
        <f t="shared" si="3"/>
        <v>0.5539067946220524</v>
      </c>
      <c r="Q24" s="61">
        <v>54095518</v>
      </c>
      <c r="R24" s="60">
        <v>6235433</v>
      </c>
      <c r="S24" s="60">
        <v>47860085</v>
      </c>
      <c r="T24" s="28">
        <f t="shared" si="4"/>
        <v>1242.4736500519211</v>
      </c>
      <c r="U24" s="27">
        <f t="shared" si="5"/>
        <v>0.053793243800201694</v>
      </c>
      <c r="V24" s="56"/>
      <c r="W24" s="56"/>
    </row>
    <row r="25" spans="1:23" ht="10.5" customHeight="1">
      <c r="A25" s="2" t="s">
        <v>39</v>
      </c>
      <c r="B25" s="93">
        <v>72926</v>
      </c>
      <c r="C25" s="89">
        <v>2318221478.88</v>
      </c>
      <c r="D25" s="51">
        <f t="shared" si="0"/>
        <v>50607.34978344394</v>
      </c>
      <c r="E25" s="51">
        <v>10045902</v>
      </c>
      <c r="F25" s="51">
        <v>342366737.5</v>
      </c>
      <c r="G25" s="51">
        <v>45808</v>
      </c>
      <c r="H25" s="72">
        <f t="shared" si="6"/>
        <v>0.6281435976195047</v>
      </c>
      <c r="I25" s="51">
        <v>283279441.34000003</v>
      </c>
      <c r="J25" s="51">
        <f t="shared" si="1"/>
        <v>6184.0604553789735</v>
      </c>
      <c r="K25" s="51">
        <v>135390</v>
      </c>
      <c r="L25" s="51">
        <v>336192819</v>
      </c>
      <c r="M25" s="51">
        <v>1366428383.0400002</v>
      </c>
      <c r="N25" s="51">
        <v>1257345144</v>
      </c>
      <c r="O25" s="75">
        <f t="shared" si="2"/>
        <v>0.9201690769937652</v>
      </c>
      <c r="P25" s="72">
        <f t="shared" si="3"/>
        <v>0.5894296103667201</v>
      </c>
      <c r="Q25" s="61">
        <v>78281815</v>
      </c>
      <c r="R25" s="60">
        <v>6959855</v>
      </c>
      <c r="S25" s="60">
        <v>71321960</v>
      </c>
      <c r="T25" s="28">
        <f t="shared" si="4"/>
        <v>1556.976074048201</v>
      </c>
      <c r="U25" s="27">
        <f t="shared" si="5"/>
        <v>0.05672424977369619</v>
      </c>
      <c r="V25" s="56"/>
      <c r="W25" s="56"/>
    </row>
    <row r="26" spans="1:23" ht="10.5" customHeight="1">
      <c r="A26" s="2" t="s">
        <v>38</v>
      </c>
      <c r="B26" s="93">
        <v>135069</v>
      </c>
      <c r="C26" s="89">
        <v>4491017181.94</v>
      </c>
      <c r="D26" s="51">
        <f t="shared" si="0"/>
        <v>57663.63881642977</v>
      </c>
      <c r="E26" s="51">
        <v>7089812</v>
      </c>
      <c r="F26" s="51">
        <v>580744174</v>
      </c>
      <c r="G26" s="51">
        <v>77883</v>
      </c>
      <c r="H26" s="72">
        <f t="shared" si="6"/>
        <v>0.5766163960642339</v>
      </c>
      <c r="I26" s="51">
        <v>479635179</v>
      </c>
      <c r="J26" s="51">
        <f t="shared" si="1"/>
        <v>6158.406571395555</v>
      </c>
      <c r="K26" s="51">
        <v>226532</v>
      </c>
      <c r="L26" s="51">
        <v>561705696</v>
      </c>
      <c r="M26" s="51">
        <v>2876021944.94</v>
      </c>
      <c r="N26" s="51">
        <v>2712256697</v>
      </c>
      <c r="O26" s="75">
        <f t="shared" si="2"/>
        <v>0.9430584150346543</v>
      </c>
      <c r="P26" s="72">
        <f t="shared" si="3"/>
        <v>0.6403943312676518</v>
      </c>
      <c r="Q26" s="61">
        <v>173310698</v>
      </c>
      <c r="R26" s="60">
        <v>11812316</v>
      </c>
      <c r="S26" s="60">
        <v>161498382</v>
      </c>
      <c r="T26" s="28">
        <f t="shared" si="4"/>
        <v>2073.6024806440428</v>
      </c>
      <c r="U26" s="27">
        <f t="shared" si="5"/>
        <v>0.059543914917283364</v>
      </c>
      <c r="V26" s="56"/>
      <c r="W26" s="56"/>
    </row>
    <row r="27" spans="1:23" ht="10.5" customHeight="1">
      <c r="A27" s="2" t="s">
        <v>37</v>
      </c>
      <c r="B27" s="93">
        <v>125515</v>
      </c>
      <c r="C27" s="89">
        <v>4137139697</v>
      </c>
      <c r="D27" s="51">
        <f t="shared" si="0"/>
        <v>66044.18276874941</v>
      </c>
      <c r="E27" s="51">
        <v>6320119</v>
      </c>
      <c r="F27" s="51">
        <v>412413401</v>
      </c>
      <c r="G27" s="51">
        <v>62642</v>
      </c>
      <c r="H27" s="72">
        <f t="shared" si="6"/>
        <v>0.4990797912600088</v>
      </c>
      <c r="I27" s="51">
        <v>384199402</v>
      </c>
      <c r="J27" s="51">
        <f t="shared" si="1"/>
        <v>6133.255675106158</v>
      </c>
      <c r="K27" s="51">
        <v>178866</v>
      </c>
      <c r="L27" s="51">
        <v>442263588</v>
      </c>
      <c r="M27" s="51">
        <v>2904583425</v>
      </c>
      <c r="N27" s="51">
        <v>2806326101</v>
      </c>
      <c r="O27" s="75">
        <f t="shared" si="2"/>
        <v>0.9661716295857469</v>
      </c>
      <c r="P27" s="72">
        <f t="shared" si="3"/>
        <v>0.7020752591715058</v>
      </c>
      <c r="Q27" s="61">
        <v>183133082</v>
      </c>
      <c r="R27" s="60">
        <v>10062304</v>
      </c>
      <c r="S27" s="60">
        <v>173070778</v>
      </c>
      <c r="T27" s="28">
        <f t="shared" si="4"/>
        <v>2762.8552408926917</v>
      </c>
      <c r="U27" s="27">
        <f t="shared" si="5"/>
        <v>0.06167165602683464</v>
      </c>
      <c r="V27" s="56"/>
      <c r="W27" s="56"/>
    </row>
    <row r="28" spans="1:23" ht="10.5" customHeight="1">
      <c r="A28" s="2" t="s">
        <v>36</v>
      </c>
      <c r="B28" s="93">
        <v>113015</v>
      </c>
      <c r="C28" s="89">
        <v>3536837398</v>
      </c>
      <c r="D28" s="51">
        <f t="shared" si="0"/>
        <v>74755.60952823808</v>
      </c>
      <c r="E28" s="51">
        <v>5706523</v>
      </c>
      <c r="F28" s="51">
        <v>276689598</v>
      </c>
      <c r="G28" s="51">
        <v>47312</v>
      </c>
      <c r="H28" s="72">
        <f t="shared" si="6"/>
        <v>0.41863469450957835</v>
      </c>
      <c r="I28" s="51">
        <v>289313533</v>
      </c>
      <c r="J28" s="51">
        <f t="shared" si="1"/>
        <v>6115.013801995266</v>
      </c>
      <c r="K28" s="51">
        <v>133032</v>
      </c>
      <c r="L28" s="51">
        <v>327328043</v>
      </c>
      <c r="M28" s="51">
        <v>2649212747</v>
      </c>
      <c r="N28" s="51">
        <v>2587737443</v>
      </c>
      <c r="O28" s="75">
        <f t="shared" si="2"/>
        <v>0.9767948783767497</v>
      </c>
      <c r="P28" s="72">
        <f t="shared" si="3"/>
        <v>0.7490343628740379</v>
      </c>
      <c r="Q28" s="61">
        <v>171089278</v>
      </c>
      <c r="R28" s="60">
        <v>7955709</v>
      </c>
      <c r="S28" s="60">
        <v>163133569</v>
      </c>
      <c r="T28" s="28">
        <f t="shared" si="4"/>
        <v>3448.0378973621914</v>
      </c>
      <c r="U28" s="27">
        <f t="shared" si="5"/>
        <v>0.06304100496798352</v>
      </c>
      <c r="V28" s="56"/>
      <c r="W28" s="56"/>
    </row>
    <row r="29" spans="1:23" ht="10.5" customHeight="1">
      <c r="A29" s="2" t="s">
        <v>35</v>
      </c>
      <c r="B29" s="93">
        <v>136039</v>
      </c>
      <c r="C29" s="89">
        <v>3743161023.88</v>
      </c>
      <c r="D29" s="51">
        <f t="shared" si="0"/>
        <v>86623.1839276127</v>
      </c>
      <c r="E29" s="51">
        <v>5626076</v>
      </c>
      <c r="F29" s="51">
        <v>251279824</v>
      </c>
      <c r="G29" s="51">
        <v>43212</v>
      </c>
      <c r="H29" s="72">
        <f t="shared" si="6"/>
        <v>0.31764420497063345</v>
      </c>
      <c r="I29" s="51">
        <v>264364113</v>
      </c>
      <c r="J29" s="51">
        <f t="shared" si="1"/>
        <v>6117.840252707581</v>
      </c>
      <c r="K29" s="51">
        <v>119645</v>
      </c>
      <c r="L29" s="51">
        <v>291191146</v>
      </c>
      <c r="M29" s="51">
        <v>2941952016.88</v>
      </c>
      <c r="N29" s="51">
        <v>2880910316</v>
      </c>
      <c r="O29" s="75">
        <f t="shared" si="2"/>
        <v>0.9792512928389852</v>
      </c>
      <c r="P29" s="72">
        <f t="shared" si="3"/>
        <v>0.785953903161371</v>
      </c>
      <c r="Q29" s="61">
        <v>192482051</v>
      </c>
      <c r="R29" s="60">
        <v>7763282</v>
      </c>
      <c r="S29" s="60">
        <v>184718769</v>
      </c>
      <c r="T29" s="28">
        <f t="shared" si="4"/>
        <v>4274.710011108025</v>
      </c>
      <c r="U29" s="27">
        <f t="shared" si="5"/>
        <v>0.06411819485462941</v>
      </c>
      <c r="V29" s="56"/>
      <c r="W29" s="56"/>
    </row>
    <row r="30" spans="1:23" ht="10.5" customHeight="1">
      <c r="A30" s="2" t="s">
        <v>34</v>
      </c>
      <c r="B30" s="93">
        <v>35775</v>
      </c>
      <c r="C30" s="89">
        <v>863350490</v>
      </c>
      <c r="D30" s="51">
        <f t="shared" si="0"/>
        <v>98174.94769160791</v>
      </c>
      <c r="E30" s="51">
        <v>1881920</v>
      </c>
      <c r="F30" s="51">
        <v>54335567</v>
      </c>
      <c r="G30" s="51">
        <v>8794</v>
      </c>
      <c r="H30" s="72">
        <f t="shared" si="6"/>
        <v>0.24581411600279524</v>
      </c>
      <c r="I30" s="51">
        <v>53863867</v>
      </c>
      <c r="J30" s="51">
        <f t="shared" si="1"/>
        <v>6125.070161473732</v>
      </c>
      <c r="K30" s="51">
        <v>24115</v>
      </c>
      <c r="L30" s="51">
        <v>57704560</v>
      </c>
      <c r="M30" s="51">
        <v>699328416</v>
      </c>
      <c r="N30" s="51">
        <v>680869110</v>
      </c>
      <c r="O30" s="75">
        <f t="shared" si="2"/>
        <v>0.9736042386128351</v>
      </c>
      <c r="P30" s="72">
        <f t="shared" si="3"/>
        <v>0.810016817156147</v>
      </c>
      <c r="Q30" s="61">
        <v>45792094</v>
      </c>
      <c r="R30" s="60">
        <v>1643605</v>
      </c>
      <c r="S30" s="60">
        <v>44148489</v>
      </c>
      <c r="T30" s="28">
        <f t="shared" si="4"/>
        <v>5020.296679554242</v>
      </c>
      <c r="U30" s="27">
        <f t="shared" si="5"/>
        <v>0.06484137457785388</v>
      </c>
      <c r="V30" s="56"/>
      <c r="W30" s="56"/>
    </row>
    <row r="31" spans="1:23" ht="10.5" customHeight="1">
      <c r="A31" s="2" t="s">
        <v>33</v>
      </c>
      <c r="B31" s="93">
        <v>110476</v>
      </c>
      <c r="C31" s="89">
        <v>2177007768</v>
      </c>
      <c r="D31" s="51">
        <f t="shared" si="0"/>
        <v>109783.54856278366</v>
      </c>
      <c r="E31" s="51">
        <v>6190352</v>
      </c>
      <c r="F31" s="51">
        <v>141394307</v>
      </c>
      <c r="G31" s="51">
        <v>19830</v>
      </c>
      <c r="H31" s="72">
        <f t="shared" si="6"/>
        <v>0.17949599913103298</v>
      </c>
      <c r="I31" s="51">
        <v>121855508</v>
      </c>
      <c r="J31" s="51">
        <f t="shared" si="1"/>
        <v>6145.007967725668</v>
      </c>
      <c r="K31" s="51">
        <v>54125</v>
      </c>
      <c r="L31" s="51">
        <v>115718457</v>
      </c>
      <c r="M31" s="51">
        <v>1804229848</v>
      </c>
      <c r="N31" s="51">
        <v>1759867293</v>
      </c>
      <c r="O31" s="75">
        <f t="shared" si="2"/>
        <v>0.9754119160321085</v>
      </c>
      <c r="P31" s="72">
        <f t="shared" si="3"/>
        <v>0.8287659210594053</v>
      </c>
      <c r="Q31" s="61">
        <v>118976975</v>
      </c>
      <c r="R31" s="60">
        <v>3538637</v>
      </c>
      <c r="S31" s="60">
        <v>115438338</v>
      </c>
      <c r="T31" s="28">
        <f t="shared" si="4"/>
        <v>5821.398789712557</v>
      </c>
      <c r="U31" s="27">
        <f t="shared" si="5"/>
        <v>0.06559491074080663</v>
      </c>
      <c r="V31" s="56"/>
      <c r="W31" s="56"/>
    </row>
    <row r="32" spans="1:23" ht="10.5" customHeight="1">
      <c r="A32" s="1" t="s">
        <v>32</v>
      </c>
      <c r="B32" s="93">
        <v>69545</v>
      </c>
      <c r="C32" s="89">
        <v>1152099493</v>
      </c>
      <c r="D32" s="51">
        <f t="shared" si="0"/>
        <v>129609.57284283947</v>
      </c>
      <c r="E32" s="51">
        <v>3049643</v>
      </c>
      <c r="F32" s="51">
        <v>70160236</v>
      </c>
      <c r="G32" s="51">
        <v>8889</v>
      </c>
      <c r="H32" s="72">
        <f t="shared" si="6"/>
        <v>0.12781652167661225</v>
      </c>
      <c r="I32" s="51">
        <v>54622984</v>
      </c>
      <c r="J32" s="51">
        <f t="shared" si="1"/>
        <v>6145.008887388908</v>
      </c>
      <c r="K32" s="51">
        <v>24238</v>
      </c>
      <c r="L32" s="51">
        <v>48293436</v>
      </c>
      <c r="M32" s="51">
        <v>982072480</v>
      </c>
      <c r="N32" s="51">
        <v>965672851</v>
      </c>
      <c r="O32" s="75">
        <f t="shared" si="2"/>
        <v>0.9833009993315361</v>
      </c>
      <c r="P32" s="72">
        <f t="shared" si="3"/>
        <v>0.8524198525968798</v>
      </c>
      <c r="Q32" s="61">
        <v>66284082</v>
      </c>
      <c r="R32" s="60">
        <v>1814096</v>
      </c>
      <c r="S32" s="60">
        <v>64469986</v>
      </c>
      <c r="T32" s="28">
        <f t="shared" si="4"/>
        <v>7252.782765215435</v>
      </c>
      <c r="U32" s="27">
        <f t="shared" si="5"/>
        <v>0.06676172570580013</v>
      </c>
      <c r="V32" s="56"/>
      <c r="W32" s="56"/>
    </row>
    <row r="33" spans="1:23" ht="10.5" customHeight="1">
      <c r="A33" s="2" t="s">
        <v>31</v>
      </c>
      <c r="B33" s="93">
        <v>73666</v>
      </c>
      <c r="C33" s="89">
        <v>1066281782</v>
      </c>
      <c r="D33" s="51">
        <f t="shared" si="0"/>
        <v>160512.08520246876</v>
      </c>
      <c r="E33" s="51">
        <v>4398074</v>
      </c>
      <c r="F33" s="51">
        <v>67603300</v>
      </c>
      <c r="G33" s="51">
        <v>6643</v>
      </c>
      <c r="H33" s="72">
        <f t="shared" si="6"/>
        <v>0.09017728667227758</v>
      </c>
      <c r="I33" s="51">
        <v>41171640</v>
      </c>
      <c r="J33" s="51">
        <f t="shared" si="1"/>
        <v>6197.748005419238</v>
      </c>
      <c r="K33" s="51">
        <v>18025</v>
      </c>
      <c r="L33" s="51">
        <v>35943177</v>
      </c>
      <c r="M33" s="51">
        <v>925961739</v>
      </c>
      <c r="N33" s="51">
        <v>904543900</v>
      </c>
      <c r="O33" s="75">
        <f t="shared" si="2"/>
        <v>0.9768696285192838</v>
      </c>
      <c r="P33" s="72">
        <f t="shared" si="3"/>
        <v>0.8684024754349596</v>
      </c>
      <c r="Q33" s="61">
        <v>63708296</v>
      </c>
      <c r="R33" s="60">
        <v>2004412</v>
      </c>
      <c r="S33" s="60">
        <v>61703884</v>
      </c>
      <c r="T33" s="28">
        <f t="shared" si="4"/>
        <v>9288.556977269305</v>
      </c>
      <c r="U33" s="27">
        <f t="shared" si="5"/>
        <v>0.06821546638034925</v>
      </c>
      <c r="V33" s="56"/>
      <c r="W33" s="56"/>
    </row>
    <row r="34" spans="1:23" ht="10.5" customHeight="1">
      <c r="A34" s="2" t="s">
        <v>30</v>
      </c>
      <c r="B34" s="93">
        <v>35031</v>
      </c>
      <c r="C34" s="89">
        <v>497451021</v>
      </c>
      <c r="D34" s="51">
        <f t="shared" si="0"/>
        <v>210516.7249259416</v>
      </c>
      <c r="E34" s="51">
        <v>4162227</v>
      </c>
      <c r="F34" s="51">
        <v>31960525</v>
      </c>
      <c r="G34" s="51">
        <v>2363</v>
      </c>
      <c r="H34" s="72">
        <f t="shared" si="6"/>
        <v>0.0674545402643373</v>
      </c>
      <c r="I34" s="51">
        <v>14635635</v>
      </c>
      <c r="J34" s="51">
        <f t="shared" si="1"/>
        <v>6193.666948793906</v>
      </c>
      <c r="K34" s="51">
        <v>6630</v>
      </c>
      <c r="L34" s="51">
        <v>13140400</v>
      </c>
      <c r="M34" s="51">
        <v>441876688</v>
      </c>
      <c r="N34" s="51">
        <v>420188220</v>
      </c>
      <c r="O34" s="75">
        <f t="shared" si="2"/>
        <v>0.950917374487065</v>
      </c>
      <c r="P34" s="72">
        <f t="shared" si="3"/>
        <v>0.8882817993050214</v>
      </c>
      <c r="Q34" s="61">
        <v>30290212</v>
      </c>
      <c r="R34" s="60">
        <v>1200606</v>
      </c>
      <c r="S34" s="60">
        <v>29089606</v>
      </c>
      <c r="T34" s="28">
        <f t="shared" si="4"/>
        <v>12310.455353364367</v>
      </c>
      <c r="U34" s="27">
        <f t="shared" si="5"/>
        <v>0.06922994176276527</v>
      </c>
      <c r="V34" s="56"/>
      <c r="W34" s="56"/>
    </row>
    <row r="35" spans="1:23" ht="10.5" customHeight="1">
      <c r="A35" s="8" t="s">
        <v>4</v>
      </c>
      <c r="B35" s="93">
        <v>69911</v>
      </c>
      <c r="C35" s="89">
        <v>1285362789</v>
      </c>
      <c r="D35" s="51">
        <f t="shared" si="0"/>
        <v>413299.93215434084</v>
      </c>
      <c r="E35" s="51">
        <v>25606455</v>
      </c>
      <c r="F35" s="51">
        <v>71414528</v>
      </c>
      <c r="G35" s="51">
        <v>3110</v>
      </c>
      <c r="H35" s="72">
        <f t="shared" si="6"/>
        <v>0.04448513109524967</v>
      </c>
      <c r="I35" s="51">
        <v>19486041</v>
      </c>
      <c r="J35" s="51">
        <f t="shared" si="1"/>
        <v>6265.608038585209</v>
      </c>
      <c r="K35" s="51">
        <v>8679</v>
      </c>
      <c r="L35" s="51">
        <v>17350500</v>
      </c>
      <c r="M35" s="51">
        <v>1202718175</v>
      </c>
      <c r="N35" s="51">
        <v>1130158432</v>
      </c>
      <c r="O35" s="75">
        <f t="shared" si="2"/>
        <v>0.9396702032876488</v>
      </c>
      <c r="P35" s="79">
        <f t="shared" si="3"/>
        <v>0.9357032779326865</v>
      </c>
      <c r="Q35" s="61">
        <v>84593915</v>
      </c>
      <c r="R35" s="60">
        <v>7598388</v>
      </c>
      <c r="S35" s="60">
        <v>76995527</v>
      </c>
      <c r="T35" s="28">
        <f t="shared" si="4"/>
        <v>24757.40418006431</v>
      </c>
      <c r="U35" s="27">
        <f t="shared" si="5"/>
        <v>0.06812808259435257</v>
      </c>
      <c r="V35" s="56"/>
      <c r="W35" s="56"/>
    </row>
    <row r="36" spans="1:23" ht="10.5" customHeight="1" thickBot="1">
      <c r="A36" s="24" t="s">
        <v>1</v>
      </c>
      <c r="B36" s="98">
        <f aca="true" t="shared" si="7" ref="B36:S36">SUM(B13:B35)</f>
        <v>1719628</v>
      </c>
      <c r="C36" s="90">
        <f t="shared" si="7"/>
        <v>39654219223.39</v>
      </c>
      <c r="D36" s="82">
        <f t="shared" si="0"/>
        <v>49150.730084470764</v>
      </c>
      <c r="E36" s="30">
        <f t="shared" si="7"/>
        <v>443100311</v>
      </c>
      <c r="F36" s="30">
        <f t="shared" si="7"/>
        <v>6903293595.37</v>
      </c>
      <c r="G36" s="30">
        <f t="shared" si="7"/>
        <v>806788</v>
      </c>
      <c r="H36" s="73">
        <f>G36/B36</f>
        <v>0.46916426110763493</v>
      </c>
      <c r="I36" s="30">
        <f t="shared" si="7"/>
        <v>5051208631.34</v>
      </c>
      <c r="J36" s="30">
        <f t="shared" si="1"/>
        <v>6260.88716160875</v>
      </c>
      <c r="K36" s="30">
        <f t="shared" si="7"/>
        <v>2353215</v>
      </c>
      <c r="L36" s="30">
        <f t="shared" si="7"/>
        <v>5774974014</v>
      </c>
      <c r="M36" s="30">
        <f t="shared" si="7"/>
        <v>22367843293.68</v>
      </c>
      <c r="N36" s="30">
        <f t="shared" si="7"/>
        <v>19899776342</v>
      </c>
      <c r="O36" s="73">
        <f t="shared" si="2"/>
        <v>0.8896600392234799</v>
      </c>
      <c r="P36" s="73">
        <f t="shared" si="3"/>
        <v>0.5640722155610204</v>
      </c>
      <c r="Q36" s="30">
        <f t="shared" si="7"/>
        <v>1424777197</v>
      </c>
      <c r="R36" s="30">
        <f t="shared" si="7"/>
        <v>108878836</v>
      </c>
      <c r="S36" s="30">
        <f t="shared" si="7"/>
        <v>1315898361</v>
      </c>
      <c r="T36" s="31">
        <f t="shared" si="4"/>
        <v>1631.0336308918825</v>
      </c>
      <c r="U36" s="32">
        <f>S36/SUM(N14:N35)</f>
        <v>0.06062412533128713</v>
      </c>
      <c r="V36" s="56"/>
      <c r="W36" s="56"/>
    </row>
    <row r="37" spans="1:21" ht="11.25" customHeight="1" thickBot="1">
      <c r="A37" s="42" t="s">
        <v>134</v>
      </c>
      <c r="B37" s="91"/>
      <c r="C37" s="46"/>
      <c r="D37" s="46"/>
      <c r="E37" s="46"/>
      <c r="F37" s="46"/>
      <c r="G37" s="46"/>
      <c r="H37" s="46"/>
      <c r="I37" s="47" t="s">
        <v>14</v>
      </c>
      <c r="J37" s="47"/>
      <c r="K37" s="47"/>
      <c r="L37" s="48"/>
      <c r="M37" s="48"/>
      <c r="N37" s="49"/>
      <c r="O37" s="49"/>
      <c r="P37" s="49"/>
      <c r="Q37" s="46"/>
      <c r="R37" s="50"/>
      <c r="S37" s="50"/>
      <c r="T37" s="42"/>
      <c r="U37" s="42"/>
    </row>
    <row r="38" spans="1:23" ht="10.5" customHeight="1">
      <c r="A38" s="2" t="s">
        <v>5</v>
      </c>
      <c r="B38" s="96">
        <v>20938</v>
      </c>
      <c r="C38" s="94">
        <v>-1014124006</v>
      </c>
      <c r="D38" s="62">
        <f aca="true" t="shared" si="8" ref="D38:D57">C38/G38</f>
        <v>-92664.83972953216</v>
      </c>
      <c r="E38" s="36">
        <v>335813884</v>
      </c>
      <c r="F38" s="36">
        <v>56546619</v>
      </c>
      <c r="G38" s="36">
        <v>10944</v>
      </c>
      <c r="H38" s="71">
        <f aca="true" t="shared" si="9" ref="H38:H57">G38/B38</f>
        <v>0.5226860254083484</v>
      </c>
      <c r="I38" s="33">
        <v>67710241</v>
      </c>
      <c r="J38" s="51">
        <f aca="true" t="shared" si="10" ref="J38:J57">I38/G38</f>
        <v>6186.9737755847955</v>
      </c>
      <c r="K38" s="36">
        <v>26670</v>
      </c>
      <c r="L38" s="36">
        <v>62944043</v>
      </c>
      <c r="M38" s="62">
        <v>-865511025</v>
      </c>
      <c r="N38" s="62">
        <v>-503449451</v>
      </c>
      <c r="O38" s="77">
        <f aca="true" t="shared" si="11" ref="O38:O57">N38/M38</f>
        <v>0.5816788422770236</v>
      </c>
      <c r="P38" s="77">
        <f aca="true" t="shared" si="12" ref="P38:P57">M38/C38</f>
        <v>0.8534567960912662</v>
      </c>
      <c r="Q38" s="36">
        <v>424395</v>
      </c>
      <c r="R38" s="36">
        <f>Q38-S38</f>
        <v>14609</v>
      </c>
      <c r="S38" s="36">
        <v>409786</v>
      </c>
      <c r="T38" s="63">
        <f aca="true" t="shared" si="13" ref="T38:T57">S38/G38</f>
        <v>37.44389619883041</v>
      </c>
      <c r="U38" s="37">
        <f aca="true" t="shared" si="14" ref="U38:U57">S38/C38</f>
        <v>-0.0004040787887630381</v>
      </c>
      <c r="V38" s="56"/>
      <c r="W38" s="56"/>
    </row>
    <row r="39" spans="1:23" ht="10.5" customHeight="1">
      <c r="A39" s="12" t="s">
        <v>70</v>
      </c>
      <c r="B39" s="97">
        <v>15518</v>
      </c>
      <c r="C39" s="95">
        <v>27199915</v>
      </c>
      <c r="D39" s="36">
        <f t="shared" si="8"/>
        <v>2063.7264795144156</v>
      </c>
      <c r="E39" s="36">
        <v>2852796</v>
      </c>
      <c r="F39" s="36">
        <v>20516727</v>
      </c>
      <c r="G39" s="36">
        <v>13180</v>
      </c>
      <c r="H39" s="72">
        <f t="shared" si="9"/>
        <v>0.8493362546719938</v>
      </c>
      <c r="I39" s="51">
        <v>85383605</v>
      </c>
      <c r="J39" s="51">
        <f t="shared" si="10"/>
        <v>6478.2704855842185</v>
      </c>
      <c r="K39" s="36">
        <v>31725</v>
      </c>
      <c r="L39" s="36">
        <v>77985323</v>
      </c>
      <c r="M39" s="62">
        <v>-153832944</v>
      </c>
      <c r="N39" s="62">
        <v>-154435905</v>
      </c>
      <c r="O39" s="75">
        <f t="shared" si="11"/>
        <v>1.0039195830510792</v>
      </c>
      <c r="P39" s="77">
        <f t="shared" si="12"/>
        <v>-5.655640615053392</v>
      </c>
      <c r="Q39" s="36">
        <v>12310</v>
      </c>
      <c r="R39" s="36">
        <f>Q39-S39</f>
        <v>2179</v>
      </c>
      <c r="S39" s="36">
        <v>10131</v>
      </c>
      <c r="T39" s="38">
        <f t="shared" si="13"/>
        <v>0.7686646433990896</v>
      </c>
      <c r="U39" s="37">
        <f t="shared" si="14"/>
        <v>0.0003724643992453653</v>
      </c>
      <c r="V39" s="56"/>
      <c r="W39" s="56"/>
    </row>
    <row r="40" spans="1:23" ht="10.5" customHeight="1">
      <c r="A40" s="12" t="s">
        <v>71</v>
      </c>
      <c r="B40" s="97">
        <v>39210</v>
      </c>
      <c r="C40" s="95">
        <v>250762799</v>
      </c>
      <c r="D40" s="36">
        <f t="shared" si="8"/>
        <v>7365.844172247679</v>
      </c>
      <c r="E40" s="36">
        <v>2935483</v>
      </c>
      <c r="F40" s="36">
        <v>83995881</v>
      </c>
      <c r="G40" s="36">
        <v>34044</v>
      </c>
      <c r="H40" s="72">
        <f t="shared" si="9"/>
        <v>0.868247895944912</v>
      </c>
      <c r="I40" s="51">
        <v>220085109</v>
      </c>
      <c r="J40" s="51">
        <f t="shared" si="10"/>
        <v>6464.725326048643</v>
      </c>
      <c r="K40" s="36">
        <v>88848</v>
      </c>
      <c r="L40" s="36">
        <v>220213569</v>
      </c>
      <c r="M40" s="62">
        <v>-270596277</v>
      </c>
      <c r="N40" s="62">
        <v>-266232275</v>
      </c>
      <c r="O40" s="75">
        <f t="shared" si="11"/>
        <v>0.9838726458161876</v>
      </c>
      <c r="P40" s="77">
        <f t="shared" si="12"/>
        <v>-1.0790925850209545</v>
      </c>
      <c r="Q40" s="36">
        <v>51973</v>
      </c>
      <c r="R40" s="36">
        <f aca="true" t="shared" si="15" ref="R40:R56">Q40-S40</f>
        <v>8285</v>
      </c>
      <c r="S40" s="36">
        <v>43688</v>
      </c>
      <c r="T40" s="38">
        <f t="shared" si="13"/>
        <v>1.2832804605804253</v>
      </c>
      <c r="U40" s="37">
        <f t="shared" si="14"/>
        <v>0.00017422041935335073</v>
      </c>
      <c r="V40" s="56"/>
      <c r="W40" s="56"/>
    </row>
    <row r="41" spans="1:23" ht="10.5" customHeight="1">
      <c r="A41" s="12" t="s">
        <v>62</v>
      </c>
      <c r="B41" s="97">
        <v>53176</v>
      </c>
      <c r="C41" s="95">
        <v>585773561</v>
      </c>
      <c r="D41" s="36">
        <f t="shared" si="8"/>
        <v>12628.240438925537</v>
      </c>
      <c r="E41" s="36">
        <v>2924106</v>
      </c>
      <c r="F41" s="36">
        <v>147991075.98</v>
      </c>
      <c r="G41" s="36">
        <v>46386</v>
      </c>
      <c r="H41" s="72">
        <f t="shared" si="9"/>
        <v>0.8723108169098842</v>
      </c>
      <c r="I41" s="51">
        <v>297528620</v>
      </c>
      <c r="J41" s="51">
        <f t="shared" si="10"/>
        <v>6414.190057344888</v>
      </c>
      <c r="K41" s="36">
        <v>130987</v>
      </c>
      <c r="L41" s="36">
        <v>325621333</v>
      </c>
      <c r="M41" s="62">
        <v>-182443361.98</v>
      </c>
      <c r="N41" s="62">
        <v>-181180206</v>
      </c>
      <c r="O41" s="75">
        <f t="shared" si="11"/>
        <v>0.9930764486781467</v>
      </c>
      <c r="P41" s="77">
        <f t="shared" si="12"/>
        <v>-0.31145714680010966</v>
      </c>
      <c r="Q41" s="36">
        <v>1128080</v>
      </c>
      <c r="R41" s="36">
        <f t="shared" si="15"/>
        <v>330617</v>
      </c>
      <c r="S41" s="36">
        <v>797463</v>
      </c>
      <c r="T41" s="38">
        <f t="shared" si="13"/>
        <v>17.191889794334497</v>
      </c>
      <c r="U41" s="37">
        <f t="shared" si="14"/>
        <v>0.0013613844206942622</v>
      </c>
      <c r="V41" s="56"/>
      <c r="W41" s="56"/>
    </row>
    <row r="42" spans="1:23" ht="10.5" customHeight="1">
      <c r="A42" s="12" t="s">
        <v>61</v>
      </c>
      <c r="B42" s="97">
        <v>64358</v>
      </c>
      <c r="C42" s="95">
        <v>971529619</v>
      </c>
      <c r="D42" s="36">
        <f t="shared" si="8"/>
        <v>17516.084359505996</v>
      </c>
      <c r="E42" s="36">
        <v>2155779</v>
      </c>
      <c r="F42" s="36">
        <v>217714430</v>
      </c>
      <c r="G42" s="36">
        <v>55465</v>
      </c>
      <c r="H42" s="72">
        <f t="shared" si="9"/>
        <v>0.8618198203797508</v>
      </c>
      <c r="I42" s="51">
        <v>352300511</v>
      </c>
      <c r="J42" s="51">
        <f t="shared" si="10"/>
        <v>6351.762570990715</v>
      </c>
      <c r="K42" s="36">
        <v>165341</v>
      </c>
      <c r="L42" s="36">
        <v>411547877</v>
      </c>
      <c r="M42" s="62">
        <v>-7877420</v>
      </c>
      <c r="N42" s="62">
        <v>-14688251</v>
      </c>
      <c r="O42" s="75">
        <f t="shared" si="11"/>
        <v>1.864601735085853</v>
      </c>
      <c r="P42" s="77">
        <f t="shared" si="12"/>
        <v>-0.008108265405339125</v>
      </c>
      <c r="Q42" s="36">
        <v>8189968</v>
      </c>
      <c r="R42" s="36">
        <f t="shared" si="15"/>
        <v>2838030</v>
      </c>
      <c r="S42" s="36">
        <v>5351938</v>
      </c>
      <c r="T42" s="38">
        <f t="shared" si="13"/>
        <v>96.49216623095646</v>
      </c>
      <c r="U42" s="37">
        <f t="shared" si="14"/>
        <v>0.005508774920839547</v>
      </c>
      <c r="V42" s="56"/>
      <c r="W42" s="56"/>
    </row>
    <row r="43" spans="1:23" ht="10.5" customHeight="1">
      <c r="A43" s="12" t="s">
        <v>60</v>
      </c>
      <c r="B43" s="97">
        <v>69913</v>
      </c>
      <c r="C43" s="95">
        <v>1326227926.69</v>
      </c>
      <c r="D43" s="36">
        <f t="shared" si="8"/>
        <v>22495.978673033213</v>
      </c>
      <c r="E43" s="36">
        <v>2579656</v>
      </c>
      <c r="F43" s="36">
        <v>261242901</v>
      </c>
      <c r="G43" s="36">
        <v>58954</v>
      </c>
      <c r="H43" s="72">
        <f t="shared" si="9"/>
        <v>0.8432480368457941</v>
      </c>
      <c r="I43" s="51">
        <v>369602512</v>
      </c>
      <c r="J43" s="51">
        <f t="shared" si="10"/>
        <v>6269.3373138379075</v>
      </c>
      <c r="K43" s="36">
        <v>184695</v>
      </c>
      <c r="L43" s="36">
        <v>459201657</v>
      </c>
      <c r="M43" s="36">
        <v>238760512.69</v>
      </c>
      <c r="N43" s="36">
        <v>221172580</v>
      </c>
      <c r="O43" s="75">
        <f t="shared" si="11"/>
        <v>0.9263365097861233</v>
      </c>
      <c r="P43" s="77">
        <f t="shared" si="12"/>
        <v>0.18002977307671278</v>
      </c>
      <c r="Q43" s="36">
        <v>20445674</v>
      </c>
      <c r="R43" s="36">
        <f t="shared" si="15"/>
        <v>7191683</v>
      </c>
      <c r="S43" s="36">
        <v>13253991</v>
      </c>
      <c r="T43" s="38">
        <f t="shared" si="13"/>
        <v>224.8191980187943</v>
      </c>
      <c r="U43" s="37">
        <f t="shared" si="14"/>
        <v>0.009993750495873898</v>
      </c>
      <c r="V43" s="56"/>
      <c r="W43" s="56"/>
    </row>
    <row r="44" spans="1:23" ht="10.5" customHeight="1">
      <c r="A44" s="12" t="s">
        <v>59</v>
      </c>
      <c r="B44" s="97">
        <v>69027</v>
      </c>
      <c r="C44" s="95">
        <v>1554235992</v>
      </c>
      <c r="D44" s="36">
        <f t="shared" si="8"/>
        <v>27488.654109407333</v>
      </c>
      <c r="E44" s="36">
        <v>3035428</v>
      </c>
      <c r="F44" s="36">
        <v>269924054</v>
      </c>
      <c r="G44" s="36">
        <v>56541</v>
      </c>
      <c r="H44" s="72">
        <f t="shared" si="9"/>
        <v>0.8191142596375331</v>
      </c>
      <c r="I44" s="51">
        <v>352368726</v>
      </c>
      <c r="J44" s="51">
        <f t="shared" si="10"/>
        <v>6232.092216267841</v>
      </c>
      <c r="K44" s="36">
        <v>178202</v>
      </c>
      <c r="L44" s="36">
        <v>444357668</v>
      </c>
      <c r="M44" s="36">
        <v>490620972</v>
      </c>
      <c r="N44" s="36">
        <v>457402185</v>
      </c>
      <c r="O44" s="75">
        <f t="shared" si="11"/>
        <v>0.932292362341168</v>
      </c>
      <c r="P44" s="77">
        <f t="shared" si="12"/>
        <v>0.31566697369340035</v>
      </c>
      <c r="Q44" s="36">
        <v>32447959</v>
      </c>
      <c r="R44" s="36">
        <f t="shared" si="15"/>
        <v>9236315</v>
      </c>
      <c r="S44" s="36">
        <v>23211644</v>
      </c>
      <c r="T44" s="38">
        <f t="shared" si="13"/>
        <v>410.52765249995576</v>
      </c>
      <c r="U44" s="37">
        <f t="shared" si="14"/>
        <v>0.0149344398916738</v>
      </c>
      <c r="V44" s="56"/>
      <c r="W44" s="56"/>
    </row>
    <row r="45" spans="1:23" ht="10.5" customHeight="1">
      <c r="A45" s="12" t="s">
        <v>58</v>
      </c>
      <c r="B45" s="97">
        <v>137397</v>
      </c>
      <c r="C45" s="95">
        <v>3759015587</v>
      </c>
      <c r="D45" s="36">
        <f t="shared" si="8"/>
        <v>34897.46729362397</v>
      </c>
      <c r="E45" s="36">
        <v>5690037</v>
      </c>
      <c r="F45" s="36">
        <v>599441209.05</v>
      </c>
      <c r="G45" s="36">
        <v>107716</v>
      </c>
      <c r="H45" s="72">
        <f t="shared" si="9"/>
        <v>0.7839763604736639</v>
      </c>
      <c r="I45" s="51">
        <v>668323864</v>
      </c>
      <c r="J45" s="51">
        <f t="shared" si="10"/>
        <v>6204.499461547031</v>
      </c>
      <c r="K45" s="36">
        <v>339535</v>
      </c>
      <c r="L45" s="36">
        <v>846479369</v>
      </c>
      <c r="M45" s="36">
        <v>1650461181.95</v>
      </c>
      <c r="N45" s="36">
        <v>1539856764</v>
      </c>
      <c r="O45" s="75">
        <f t="shared" si="11"/>
        <v>0.9329857501893366</v>
      </c>
      <c r="P45" s="77">
        <f t="shared" si="12"/>
        <v>0.43906739510681364</v>
      </c>
      <c r="Q45" s="36">
        <v>100084872</v>
      </c>
      <c r="R45" s="36">
        <f t="shared" si="15"/>
        <v>18115947</v>
      </c>
      <c r="S45" s="36">
        <v>81968925</v>
      </c>
      <c r="T45" s="38">
        <f t="shared" si="13"/>
        <v>760.9726038842883</v>
      </c>
      <c r="U45" s="37">
        <f t="shared" si="14"/>
        <v>0.02180595507065132</v>
      </c>
      <c r="V45" s="56"/>
      <c r="W45" s="56"/>
    </row>
    <row r="46" spans="1:23" ht="10.5" customHeight="1">
      <c r="A46" s="12" t="s">
        <v>57</v>
      </c>
      <c r="B46" s="97">
        <v>131320</v>
      </c>
      <c r="C46" s="95">
        <v>4209185886.82</v>
      </c>
      <c r="D46" s="36">
        <f t="shared" si="8"/>
        <v>44856.356094291164</v>
      </c>
      <c r="E46" s="36">
        <v>5627483</v>
      </c>
      <c r="F46" s="36">
        <v>630674183.74</v>
      </c>
      <c r="G46" s="36">
        <v>93837</v>
      </c>
      <c r="H46" s="72">
        <f t="shared" si="9"/>
        <v>0.7145674687785561</v>
      </c>
      <c r="I46" s="51">
        <v>580042661.34</v>
      </c>
      <c r="J46" s="51">
        <f t="shared" si="10"/>
        <v>6181.38539531315</v>
      </c>
      <c r="K46" s="36">
        <v>285928</v>
      </c>
      <c r="L46" s="36">
        <v>712702025</v>
      </c>
      <c r="M46" s="36">
        <v>2291394499.7400002</v>
      </c>
      <c r="N46" s="36">
        <v>2137834659</v>
      </c>
      <c r="O46" s="75">
        <f t="shared" si="11"/>
        <v>0.9329841104369307</v>
      </c>
      <c r="P46" s="77">
        <f t="shared" si="12"/>
        <v>0.544379497924984</v>
      </c>
      <c r="Q46" s="36">
        <v>137935948</v>
      </c>
      <c r="R46" s="36">
        <f t="shared" si="15"/>
        <v>13695490</v>
      </c>
      <c r="S46" s="36">
        <v>124240458</v>
      </c>
      <c r="T46" s="38">
        <f t="shared" si="13"/>
        <v>1324.002877329838</v>
      </c>
      <c r="U46" s="37">
        <f t="shared" si="14"/>
        <v>0.02951650540999568</v>
      </c>
      <c r="V46" s="56"/>
      <c r="W46" s="56"/>
    </row>
    <row r="47" spans="1:23" ht="10.5" customHeight="1">
      <c r="A47" s="12" t="s">
        <v>56</v>
      </c>
      <c r="B47" s="97">
        <v>130291</v>
      </c>
      <c r="C47" s="95">
        <v>4495764655</v>
      </c>
      <c r="D47" s="36">
        <f t="shared" si="8"/>
        <v>54902.726412329335</v>
      </c>
      <c r="E47" s="36">
        <v>6787805</v>
      </c>
      <c r="F47" s="36">
        <v>665928217</v>
      </c>
      <c r="G47" s="36">
        <v>81886</v>
      </c>
      <c r="H47" s="72">
        <f t="shared" si="9"/>
        <v>0.6284854671466179</v>
      </c>
      <c r="I47" s="51">
        <v>505948230</v>
      </c>
      <c r="J47" s="51">
        <f t="shared" si="10"/>
        <v>6178.690252301981</v>
      </c>
      <c r="K47" s="36">
        <v>240359</v>
      </c>
      <c r="L47" s="36">
        <v>598386516</v>
      </c>
      <c r="M47" s="36">
        <v>2732289497</v>
      </c>
      <c r="N47" s="36">
        <v>2549722478</v>
      </c>
      <c r="O47" s="75">
        <f t="shared" si="11"/>
        <v>0.9331816708293704</v>
      </c>
      <c r="P47" s="77">
        <f t="shared" si="12"/>
        <v>0.6077474482480445</v>
      </c>
      <c r="Q47" s="36">
        <v>166397006</v>
      </c>
      <c r="R47" s="36">
        <f t="shared" si="15"/>
        <v>11730610</v>
      </c>
      <c r="S47" s="36">
        <v>154666396</v>
      </c>
      <c r="T47" s="38">
        <f t="shared" si="13"/>
        <v>1888.80145568229</v>
      </c>
      <c r="U47" s="37">
        <f t="shared" si="14"/>
        <v>0.03440268961320886</v>
      </c>
      <c r="V47" s="56"/>
      <c r="W47" s="56"/>
    </row>
    <row r="48" spans="1:23" ht="10.5" customHeight="1">
      <c r="A48" s="12" t="s">
        <v>55</v>
      </c>
      <c r="B48" s="97">
        <v>131473</v>
      </c>
      <c r="C48" s="95">
        <v>4520737428</v>
      </c>
      <c r="D48" s="36">
        <f t="shared" si="8"/>
        <v>64832.02965724939</v>
      </c>
      <c r="E48" s="36">
        <v>5334957</v>
      </c>
      <c r="F48" s="36">
        <v>699161345</v>
      </c>
      <c r="G48" s="36">
        <v>69730</v>
      </c>
      <c r="H48" s="72">
        <f t="shared" si="9"/>
        <v>0.5303750579966989</v>
      </c>
      <c r="I48" s="51">
        <v>431723940</v>
      </c>
      <c r="J48" s="51">
        <f t="shared" si="10"/>
        <v>6191.365839667288</v>
      </c>
      <c r="K48" s="36">
        <v>198184</v>
      </c>
      <c r="L48" s="36">
        <v>492773554</v>
      </c>
      <c r="M48" s="36">
        <v>2902413546</v>
      </c>
      <c r="N48" s="36">
        <v>2701761113</v>
      </c>
      <c r="O48" s="75">
        <f t="shared" si="11"/>
        <v>0.9308670422667604</v>
      </c>
      <c r="P48" s="77">
        <f t="shared" si="12"/>
        <v>0.6420221462152126</v>
      </c>
      <c r="Q48" s="36">
        <v>178204727</v>
      </c>
      <c r="R48" s="36">
        <f t="shared" si="15"/>
        <v>10320575</v>
      </c>
      <c r="S48" s="36">
        <v>167884152</v>
      </c>
      <c r="T48" s="38">
        <f t="shared" si="13"/>
        <v>2407.631607629428</v>
      </c>
      <c r="U48" s="37">
        <f t="shared" si="14"/>
        <v>0.037136452774314946</v>
      </c>
      <c r="V48" s="56"/>
      <c r="W48" s="56"/>
    </row>
    <row r="49" spans="1:23" ht="10.5" customHeight="1">
      <c r="A49" s="12" t="s">
        <v>54</v>
      </c>
      <c r="B49" s="97">
        <v>125465</v>
      </c>
      <c r="C49" s="95">
        <v>4032635360.88</v>
      </c>
      <c r="D49" s="36">
        <f t="shared" si="8"/>
        <v>74753.18579468358</v>
      </c>
      <c r="E49" s="36">
        <v>5844039</v>
      </c>
      <c r="F49" s="36">
        <v>676482995</v>
      </c>
      <c r="G49" s="36">
        <v>53946</v>
      </c>
      <c r="H49" s="72">
        <f t="shared" si="9"/>
        <v>0.4299685171163273</v>
      </c>
      <c r="I49" s="51">
        <v>335592542</v>
      </c>
      <c r="J49" s="51">
        <f t="shared" si="10"/>
        <v>6220.897601305009</v>
      </c>
      <c r="K49" s="36">
        <v>149959</v>
      </c>
      <c r="L49" s="36">
        <v>373217661</v>
      </c>
      <c r="M49" s="36">
        <v>2653186201.88</v>
      </c>
      <c r="N49" s="36">
        <v>2452703031</v>
      </c>
      <c r="O49" s="75">
        <f t="shared" si="11"/>
        <v>0.9244368259046646</v>
      </c>
      <c r="P49" s="77">
        <f t="shared" si="12"/>
        <v>0.6579286160157617</v>
      </c>
      <c r="Q49" s="36">
        <v>162989271</v>
      </c>
      <c r="R49" s="36">
        <f t="shared" si="15"/>
        <v>8269473</v>
      </c>
      <c r="S49" s="36">
        <v>154719798</v>
      </c>
      <c r="T49" s="38">
        <f t="shared" si="13"/>
        <v>2868.049493938383</v>
      </c>
      <c r="U49" s="37">
        <f t="shared" si="14"/>
        <v>0.038366919930553085</v>
      </c>
      <c r="V49" s="56"/>
      <c r="W49" s="56"/>
    </row>
    <row r="50" spans="1:23" ht="10.5" customHeight="1">
      <c r="A50" s="12" t="s">
        <v>53</v>
      </c>
      <c r="B50" s="97">
        <v>113316</v>
      </c>
      <c r="C50" s="95">
        <v>3237487046</v>
      </c>
      <c r="D50" s="36">
        <f t="shared" si="8"/>
        <v>84726.57208657193</v>
      </c>
      <c r="E50" s="36">
        <v>5553993</v>
      </c>
      <c r="F50" s="36">
        <v>619393783</v>
      </c>
      <c r="G50" s="36">
        <v>38211</v>
      </c>
      <c r="H50" s="72">
        <f t="shared" si="9"/>
        <v>0.33720745525786294</v>
      </c>
      <c r="I50" s="51">
        <v>239715287</v>
      </c>
      <c r="J50" s="51">
        <f t="shared" si="10"/>
        <v>6273.46279867054</v>
      </c>
      <c r="K50" s="36">
        <v>103945</v>
      </c>
      <c r="L50" s="36">
        <v>258224842</v>
      </c>
      <c r="M50" s="36">
        <v>2125707127</v>
      </c>
      <c r="N50" s="36">
        <v>1938451541</v>
      </c>
      <c r="O50" s="75">
        <f t="shared" si="11"/>
        <v>0.9119090378813036</v>
      </c>
      <c r="P50" s="77">
        <f t="shared" si="12"/>
        <v>0.6565917011548715</v>
      </c>
      <c r="Q50" s="36">
        <v>129650353</v>
      </c>
      <c r="R50" s="36">
        <f t="shared" si="15"/>
        <v>5985900</v>
      </c>
      <c r="S50" s="36">
        <v>123664453</v>
      </c>
      <c r="T50" s="38">
        <f t="shared" si="13"/>
        <v>3236.3574101698464</v>
      </c>
      <c r="U50" s="37">
        <f t="shared" si="14"/>
        <v>0.03819766727801758</v>
      </c>
      <c r="V50" s="56"/>
      <c r="W50" s="56"/>
    </row>
    <row r="51" spans="1:23" ht="10.5" customHeight="1">
      <c r="A51" s="12" t="s">
        <v>52</v>
      </c>
      <c r="B51" s="97">
        <v>97708</v>
      </c>
      <c r="C51" s="95">
        <v>2467840128</v>
      </c>
      <c r="D51" s="36">
        <f t="shared" si="8"/>
        <v>94633.02891326022</v>
      </c>
      <c r="E51" s="36">
        <v>4666794</v>
      </c>
      <c r="F51" s="36">
        <v>493841717.6</v>
      </c>
      <c r="G51" s="36">
        <v>26078</v>
      </c>
      <c r="H51" s="72">
        <f t="shared" si="9"/>
        <v>0.266897285790314</v>
      </c>
      <c r="I51" s="51">
        <v>164636614</v>
      </c>
      <c r="J51" s="51">
        <f t="shared" si="10"/>
        <v>6313.237748293581</v>
      </c>
      <c r="K51" s="36">
        <v>69767</v>
      </c>
      <c r="L51" s="36">
        <v>173577397</v>
      </c>
      <c r="M51" s="36">
        <v>1640451193.4</v>
      </c>
      <c r="N51" s="36">
        <v>1474031454</v>
      </c>
      <c r="O51" s="75">
        <f t="shared" si="11"/>
        <v>0.8985524591834528</v>
      </c>
      <c r="P51" s="77">
        <f t="shared" si="12"/>
        <v>0.6647315499847485</v>
      </c>
      <c r="Q51" s="36">
        <v>98962889</v>
      </c>
      <c r="R51" s="36">
        <f t="shared" si="15"/>
        <v>4351444</v>
      </c>
      <c r="S51" s="36">
        <v>94611445</v>
      </c>
      <c r="T51" s="38">
        <f t="shared" si="13"/>
        <v>3628.0176777360225</v>
      </c>
      <c r="U51" s="37">
        <f t="shared" si="14"/>
        <v>0.038337752890287714</v>
      </c>
      <c r="V51" s="56"/>
      <c r="W51" s="56"/>
    </row>
    <row r="52" spans="1:23" ht="10.5" customHeight="1">
      <c r="A52" s="12" t="s">
        <v>51</v>
      </c>
      <c r="B52" s="97">
        <v>268970</v>
      </c>
      <c r="C52" s="95">
        <v>5226653079</v>
      </c>
      <c r="D52" s="36">
        <f t="shared" si="8"/>
        <v>117458.15719807631</v>
      </c>
      <c r="E52" s="36">
        <v>13568991</v>
      </c>
      <c r="F52" s="36">
        <v>1045418763</v>
      </c>
      <c r="G52" s="36">
        <v>44498</v>
      </c>
      <c r="H52" s="72">
        <f t="shared" si="9"/>
        <v>0.16543852474253634</v>
      </c>
      <c r="I52" s="51">
        <v>282554649</v>
      </c>
      <c r="J52" s="51">
        <f t="shared" si="10"/>
        <v>6349.828059688076</v>
      </c>
      <c r="K52" s="36">
        <v>117366</v>
      </c>
      <c r="L52" s="36">
        <v>233988153</v>
      </c>
      <c r="M52" s="36">
        <v>3678260505</v>
      </c>
      <c r="N52" s="36">
        <v>3182693956</v>
      </c>
      <c r="O52" s="75">
        <f t="shared" si="11"/>
        <v>0.8652714922376059</v>
      </c>
      <c r="P52" s="77">
        <f t="shared" si="12"/>
        <v>0.7037506506369753</v>
      </c>
      <c r="Q52" s="36">
        <v>216327964</v>
      </c>
      <c r="R52" s="36">
        <f t="shared" si="15"/>
        <v>6077127</v>
      </c>
      <c r="S52" s="36">
        <v>210250837</v>
      </c>
      <c r="T52" s="38">
        <f t="shared" si="13"/>
        <v>4724.950267427749</v>
      </c>
      <c r="U52" s="37">
        <f t="shared" si="14"/>
        <v>0.04022666777803945</v>
      </c>
      <c r="V52" s="56"/>
      <c r="W52" s="56"/>
    </row>
    <row r="53" spans="1:23" ht="10.5" customHeight="1">
      <c r="A53" s="12" t="s">
        <v>50</v>
      </c>
      <c r="B53" s="97">
        <v>101427</v>
      </c>
      <c r="C53" s="95">
        <v>1482051990</v>
      </c>
      <c r="D53" s="36">
        <f t="shared" si="8"/>
        <v>169901.6381978677</v>
      </c>
      <c r="E53" s="36">
        <v>6736087</v>
      </c>
      <c r="F53" s="36">
        <v>223052820</v>
      </c>
      <c r="G53" s="36">
        <v>8723</v>
      </c>
      <c r="H53" s="72">
        <f t="shared" si="9"/>
        <v>0.08600274088753487</v>
      </c>
      <c r="I53" s="51">
        <v>55149882</v>
      </c>
      <c r="J53" s="51">
        <f t="shared" si="10"/>
        <v>6322.352630975582</v>
      </c>
      <c r="K53" s="36">
        <v>23262</v>
      </c>
      <c r="L53" s="36">
        <v>46306227</v>
      </c>
      <c r="M53" s="36">
        <v>1164279148</v>
      </c>
      <c r="N53" s="36">
        <v>921084764</v>
      </c>
      <c r="O53" s="75">
        <f t="shared" si="11"/>
        <v>0.791120209944703</v>
      </c>
      <c r="P53" s="77">
        <f t="shared" si="12"/>
        <v>0.7855859010722019</v>
      </c>
      <c r="Q53" s="36">
        <v>64683673</v>
      </c>
      <c r="R53" s="36">
        <f t="shared" si="15"/>
        <v>2256929</v>
      </c>
      <c r="S53" s="36">
        <v>62426744</v>
      </c>
      <c r="T53" s="38">
        <f t="shared" si="13"/>
        <v>7156.568153158317</v>
      </c>
      <c r="U53" s="37">
        <f t="shared" si="14"/>
        <v>0.042121831367062906</v>
      </c>
      <c r="V53" s="56"/>
      <c r="W53" s="56"/>
    </row>
    <row r="54" spans="1:23" ht="10.5" customHeight="1">
      <c r="A54" s="12" t="s">
        <v>49</v>
      </c>
      <c r="B54" s="97">
        <v>109020</v>
      </c>
      <c r="C54" s="95">
        <v>1596614520</v>
      </c>
      <c r="D54" s="36">
        <f t="shared" si="8"/>
        <v>272134.74007158686</v>
      </c>
      <c r="E54" s="36">
        <v>12350201</v>
      </c>
      <c r="F54" s="36">
        <v>150398235</v>
      </c>
      <c r="G54" s="36">
        <v>5867</v>
      </c>
      <c r="H54" s="72">
        <f t="shared" si="9"/>
        <v>0.053815813612181254</v>
      </c>
      <c r="I54" s="51">
        <v>37646310</v>
      </c>
      <c r="J54" s="51">
        <f t="shared" si="10"/>
        <v>6416.620078404636</v>
      </c>
      <c r="K54" s="36">
        <v>16268</v>
      </c>
      <c r="L54" s="36">
        <v>33118300</v>
      </c>
      <c r="M54" s="36">
        <v>1387801876</v>
      </c>
      <c r="N54" s="36">
        <v>1022938259</v>
      </c>
      <c r="O54" s="75">
        <f t="shared" si="11"/>
        <v>0.7370924313406823</v>
      </c>
      <c r="P54" s="77">
        <f t="shared" si="12"/>
        <v>0.8692153670254734</v>
      </c>
      <c r="Q54" s="36">
        <v>74807173</v>
      </c>
      <c r="R54" s="36">
        <f t="shared" si="15"/>
        <v>4931283</v>
      </c>
      <c r="S54" s="36">
        <v>69875890</v>
      </c>
      <c r="T54" s="38">
        <f t="shared" si="13"/>
        <v>11909.986364411114</v>
      </c>
      <c r="U54" s="37">
        <f t="shared" si="14"/>
        <v>0.04376503478121945</v>
      </c>
      <c r="V54" s="56"/>
      <c r="W54" s="56"/>
    </row>
    <row r="55" spans="1:23" ht="10.5" customHeight="1">
      <c r="A55" s="12" t="s">
        <v>48</v>
      </c>
      <c r="B55" s="97">
        <v>22890</v>
      </c>
      <c r="C55" s="95">
        <v>376928303</v>
      </c>
      <c r="D55" s="36">
        <f t="shared" si="8"/>
        <v>668312.5939716313</v>
      </c>
      <c r="E55" s="36">
        <v>4436649</v>
      </c>
      <c r="F55" s="36">
        <v>19371512</v>
      </c>
      <c r="G55" s="36">
        <v>564</v>
      </c>
      <c r="H55" s="72">
        <f t="shared" si="9"/>
        <v>0.024639580602883356</v>
      </c>
      <c r="I55" s="51">
        <v>3520600</v>
      </c>
      <c r="J55" s="51">
        <f t="shared" si="10"/>
        <v>6242.198581560284</v>
      </c>
      <c r="K55" s="36">
        <v>1577</v>
      </c>
      <c r="L55" s="36">
        <v>3129500</v>
      </c>
      <c r="M55" s="36">
        <v>355343340</v>
      </c>
      <c r="N55" s="36">
        <v>224559683</v>
      </c>
      <c r="O55" s="75">
        <f t="shared" si="11"/>
        <v>0.6319512925161338</v>
      </c>
      <c r="P55" s="77">
        <f t="shared" si="12"/>
        <v>0.9427345656237441</v>
      </c>
      <c r="Q55" s="36">
        <v>17007591</v>
      </c>
      <c r="R55" s="36">
        <f t="shared" si="15"/>
        <v>2050932</v>
      </c>
      <c r="S55" s="36">
        <v>14956659</v>
      </c>
      <c r="T55" s="38">
        <f t="shared" si="13"/>
        <v>26518.89893617021</v>
      </c>
      <c r="U55" s="37">
        <f t="shared" si="14"/>
        <v>0.039680381868272704</v>
      </c>
      <c r="V55" s="56"/>
      <c r="W55" s="56"/>
    </row>
    <row r="56" spans="1:23" ht="10.5" customHeight="1">
      <c r="A56" s="8" t="s">
        <v>13</v>
      </c>
      <c r="B56" s="97">
        <v>18211</v>
      </c>
      <c r="C56" s="95">
        <v>547699433</v>
      </c>
      <c r="D56" s="36">
        <f t="shared" si="8"/>
        <v>2512382.720183486</v>
      </c>
      <c r="E56" s="36">
        <v>14206143</v>
      </c>
      <c r="F56" s="36">
        <v>22197127</v>
      </c>
      <c r="G56" s="36">
        <v>218</v>
      </c>
      <c r="H56" s="72">
        <f t="shared" si="9"/>
        <v>0.011970786887046291</v>
      </c>
      <c r="I56" s="51">
        <v>1374728</v>
      </c>
      <c r="J56" s="51">
        <f t="shared" si="10"/>
        <v>6306.091743119266</v>
      </c>
      <c r="K56" s="36">
        <v>597</v>
      </c>
      <c r="L56" s="36">
        <v>1199000</v>
      </c>
      <c r="M56" s="36">
        <v>537134721</v>
      </c>
      <c r="N56" s="36">
        <v>195549963</v>
      </c>
      <c r="O56" s="75">
        <f t="shared" si="11"/>
        <v>0.36406129664442227</v>
      </c>
      <c r="P56" s="77">
        <f t="shared" si="12"/>
        <v>0.9807107487000083</v>
      </c>
      <c r="Q56" s="36">
        <v>15025371</v>
      </c>
      <c r="R56" s="36">
        <f t="shared" si="15"/>
        <v>1471408</v>
      </c>
      <c r="S56" s="36">
        <v>13553963</v>
      </c>
      <c r="T56" s="38">
        <f t="shared" si="13"/>
        <v>62174.14220183486</v>
      </c>
      <c r="U56" s="37">
        <f t="shared" si="14"/>
        <v>0.024747082402037105</v>
      </c>
      <c r="V56" s="56"/>
      <c r="W56" s="56"/>
    </row>
    <row r="57" spans="1:23" ht="10.5" customHeight="1" thickBot="1">
      <c r="A57" s="24" t="s">
        <v>1</v>
      </c>
      <c r="B57" s="98">
        <f>SUM(B38:B56)</f>
        <v>1719628</v>
      </c>
      <c r="C57" s="90">
        <f>SUM(C38:C56)</f>
        <v>39654219223.39</v>
      </c>
      <c r="D57" s="83">
        <f t="shared" si="8"/>
        <v>49150.730084470764</v>
      </c>
      <c r="E57" s="30">
        <f>SUM(E38:E56)</f>
        <v>443100311</v>
      </c>
      <c r="F57" s="30">
        <f aca="true" t="shared" si="16" ref="F57:S57">SUM(F38:F56)</f>
        <v>6903293595.370001</v>
      </c>
      <c r="G57" s="30">
        <f t="shared" si="16"/>
        <v>806788</v>
      </c>
      <c r="H57" s="73">
        <f t="shared" si="9"/>
        <v>0.46916426110763493</v>
      </c>
      <c r="I57" s="30">
        <f>SUM(I38:I56)</f>
        <v>5051208631.34</v>
      </c>
      <c r="J57" s="82">
        <f t="shared" si="10"/>
        <v>6260.88716160875</v>
      </c>
      <c r="K57" s="30">
        <f t="shared" si="16"/>
        <v>2353215</v>
      </c>
      <c r="L57" s="30">
        <f>SUM(L38:L56)</f>
        <v>5774974014</v>
      </c>
      <c r="M57" s="30">
        <f t="shared" si="16"/>
        <v>22367843293.68</v>
      </c>
      <c r="N57" s="30">
        <f t="shared" si="16"/>
        <v>19899776342</v>
      </c>
      <c r="O57" s="80">
        <f t="shared" si="11"/>
        <v>0.8896600392234799</v>
      </c>
      <c r="P57" s="81">
        <f t="shared" si="12"/>
        <v>0.5640722155610204</v>
      </c>
      <c r="Q57" s="30">
        <f t="shared" si="16"/>
        <v>1424777197</v>
      </c>
      <c r="R57" s="30">
        <f t="shared" si="16"/>
        <v>108878836</v>
      </c>
      <c r="S57" s="30">
        <f t="shared" si="16"/>
        <v>1315898361</v>
      </c>
      <c r="T57" s="64">
        <f t="shared" si="13"/>
        <v>1631.0336308918825</v>
      </c>
      <c r="U57" s="34">
        <f t="shared" si="14"/>
        <v>0.033184321536806824</v>
      </c>
      <c r="V57" s="56"/>
      <c r="W57" s="56"/>
    </row>
    <row r="58" spans="1:23" ht="10.5" customHeight="1">
      <c r="A58" s="105" t="s">
        <v>97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  <c r="S58" s="108"/>
      <c r="T58" s="107"/>
      <c r="U58" s="108"/>
      <c r="V58" s="56"/>
      <c r="W58" s="56"/>
    </row>
    <row r="59" spans="1:23" ht="10.5" customHeight="1">
      <c r="A59" s="105" t="s">
        <v>98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7"/>
      <c r="S59" s="108"/>
      <c r="T59" s="107"/>
      <c r="U59" s="108"/>
      <c r="V59" s="56"/>
      <c r="W59" s="56"/>
    </row>
    <row r="60" spans="1:23" ht="10.5" customHeight="1">
      <c r="A60" s="105" t="s">
        <v>114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7"/>
      <c r="V60" s="56"/>
      <c r="W60" s="56"/>
    </row>
    <row r="61" spans="1:21" ht="10.5" customHeight="1">
      <c r="A61" s="105" t="s">
        <v>129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</row>
    <row r="62" spans="1:21" ht="10.5" customHeight="1">
      <c r="A62" s="111" t="s">
        <v>91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0.5" customHeight="1">
      <c r="A63" s="111" t="s">
        <v>92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0.5" customHeight="1">
      <c r="A64" s="111" t="s">
        <v>95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0.5" customHeight="1">
      <c r="A65" s="112" t="s">
        <v>131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0.5" customHeight="1">
      <c r="A66" s="112" t="s">
        <v>96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0.5" customHeight="1">
      <c r="A67" s="112" t="s">
        <v>128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0.5" customHeight="1">
      <c r="A68" s="111" t="s">
        <v>132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2:21" ht="10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H36 D57 H57 J57 D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2014-12-02T14:38:53Z</cp:lastPrinted>
  <dcterms:created xsi:type="dcterms:W3CDTF">2005-06-27T11:45:55Z</dcterms:created>
  <dcterms:modified xsi:type="dcterms:W3CDTF">2015-02-04T13:28:05Z</dcterms:modified>
  <cp:category/>
  <cp:version/>
  <cp:contentType/>
  <cp:contentStatus/>
</cp:coreProperties>
</file>