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MFJ ID Ded" sheetId="1" r:id="rId1"/>
  </sheets>
  <definedNames>
    <definedName name="_xlnm.Print_Area" localSheetId="0">' 2012 Calculation MFJ ID Ded'!$A$1:$U$68</definedName>
  </definedNames>
  <calcPr fullCalcOnLoad="1"/>
</workbook>
</file>

<file path=xl/sharedStrings.xml><?xml version="1.0" encoding="utf-8"?>
<sst xmlns="http://schemas.openxmlformats.org/spreadsheetml/2006/main" count="174" uniqueCount="135">
  <si>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</si>
  <si>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</si>
  <si>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</si>
  <si>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</si>
  <si>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</si>
  <si>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</si>
  <si>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</si>
  <si>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</si>
  <si>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</si>
  <si>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</si>
  <si>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</si>
  <si>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</si>
  <si>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</si>
  <si>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</si>
  <si>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</si>
  <si>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</si>
  <si>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</si>
  <si>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</si>
  <si>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</si>
  <si>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</si>
  <si>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</si>
  <si>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</si>
  <si>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</si>
  <si>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</si>
  <si>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</si>
  <si>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</si>
  <si>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</si>
  <si>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</si>
  <si>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</si>
  <si>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</si>
  <si>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</si>
  <si>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</si>
  <si>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</si>
  <si>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</si>
  <si>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</si>
  <si>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</si>
  <si>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</si>
  <si>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</si>
  <si>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</si>
  <si>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</si>
  <si>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</si>
  <si>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</si>
  <si>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</si>
  <si>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</si>
  <si>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</si>
  <si>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</si>
  <si>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</si>
  <si>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</si>
  <si>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</si>
  <si>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</si>
  <si>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</si>
  <si>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</si>
  <si>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</si>
  <si>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</si>
  <si>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</si>
  <si>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</si>
  <si>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</si>
  <si>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</si>
  <si>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</si>
  <si>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</si>
  <si>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</si>
  <si>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</si>
  <si>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</si>
  <si>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</si>
  <si>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</si>
  <si>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</si>
  <si>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</si>
  <si>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</si>
  <si>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</si>
  <si>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</si>
  <si>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</si>
  <si>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</si>
  <si>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</si>
  <si>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</si>
  <si>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</si>
  <si>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</si>
  <si>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</si>
  <si>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</si>
  <si>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</si>
  <si>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</si>
  <si>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</si>
  <si>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</si>
  <si>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</si>
  <si>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</si>
  <si>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</si>
  <si>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</si>
  <si>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</si>
  <si>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</si>
  <si>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</si>
  <si>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</si>
  <si>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</si>
  <si>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</si>
  <si>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</si>
  <si>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</si>
  <si>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</si>
  <si>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</si>
  <si>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Amounts shown include a total value of $721,899 in NC-EITC used as offset to reduce computed tax liability.  Any portion of NC-EITC that exceeds tax liability is refundable to the taxpayer.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</si>
  <si>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</si>
  <si>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</si>
  <si>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</si>
  <si>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</si>
  <si>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</si>
  <si>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</si>
  <si>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</si>
  <si>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</si>
  <si>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</si>
  <si>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</si>
  <si>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</si>
  <si>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</si>
  <si>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</si>
  <si>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</si>
  <si>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QW]</t>
  </si>
  <si>
    <t>[MFJ-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</si>
  <si>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</si>
  <si>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</si>
  <si>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                                                               MARRIED FILING JOINTLY OR QUALIFYING WIDOW(ER) WITH DEPENDENT CHILD:  ITEMIZED DEDUCTIONS</t>
  </si>
  <si>
    <t>as a %</t>
  </si>
  <si>
    <t>of All</t>
  </si>
  <si>
    <t>MFJ/</t>
  </si>
  <si>
    <t>QW Re-</t>
  </si>
  <si>
    <t>a</t>
  </si>
  <si>
    <t xml:space="preserve">Net Tax </t>
  </si>
  <si>
    <t>Per Return</t>
  </si>
  <si>
    <t>[All MFJ/</t>
  </si>
  <si>
    <t>Returns]</t>
  </si>
  <si>
    <t>QW-ID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</si>
  <si>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</si>
  <si>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</si>
  <si>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Gross</t>
  </si>
  <si>
    <t>Factor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</si>
  <si>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</si>
  <si>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MFJ/QW filing status with FAGI&lt;=$100,000: $2,500; MFJ/QW filing status with FAGI&gt;$100,000: $2,000.</t>
  </si>
  <si>
    <t>NCTI Level</t>
  </si>
  <si>
    <t>FAGI Level</t>
  </si>
  <si>
    <t xml:space="preserve">TABLE 4B.   TAX YEAR 2012 INDIVIDUAL INCOME TAX CALCULATION BY INCOME LEVEL BY DEDUCTION TYPE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</si>
</sst>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165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10" fontId="2" fillId="33" borderId="2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41" fontId="2" fillId="33" borderId="15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5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21" xfId="0" applyFont="1" applyFill="1" applyBorder="1" applyAlignment="1">
      <alignment horizontal="center"/>
    </xf>
    <xf numFmtId="165" fontId="2" fillId="35" borderId="22" xfId="0" applyNumberFormat="1" applyFont="1" applyFill="1" applyBorder="1" applyAlignment="1">
      <alignment horizontal="center"/>
    </xf>
    <xf numFmtId="0" fontId="2" fillId="35" borderId="22" xfId="0" applyFont="1" applyFill="1" applyBorder="1" applyAlignment="1">
      <alignment horizontal="left"/>
    </xf>
    <xf numFmtId="165" fontId="2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2" fillId="35" borderId="21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centerContinuous"/>
    </xf>
    <xf numFmtId="165" fontId="2" fillId="35" borderId="21" xfId="0" applyNumberFormat="1" applyFont="1" applyFill="1" applyBorder="1" applyAlignment="1">
      <alignment horizontal="centerContinuous"/>
    </xf>
    <xf numFmtId="37" fontId="2" fillId="35" borderId="2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7" fontId="2" fillId="33" borderId="14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1" fontId="2" fillId="33" borderId="14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9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27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4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165" fontId="2" fillId="33" borderId="2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37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A2" sqref="A2"/>
    </sheetView>
  </sheetViews>
  <sheetFormatPr defaultColWidth="9.140625" defaultRowHeight="10.5" customHeight="1"/>
  <cols>
    <col min="1" max="1" width="12.7109375" style="11" customWidth="1"/>
    <col min="2" max="2" width="6.421875" style="11" customWidth="1"/>
    <col min="3" max="3" width="10.57421875" style="11" customWidth="1"/>
    <col min="4" max="4" width="7.57421875" style="11" customWidth="1"/>
    <col min="5" max="5" width="9.28125" style="11" customWidth="1"/>
    <col min="6" max="6" width="10.140625" style="11" customWidth="1"/>
    <col min="7" max="7" width="6.421875" style="11" customWidth="1"/>
    <col min="8" max="8" width="5.421875" style="11" customWidth="1"/>
    <col min="9" max="9" width="9.7109375" style="11" customWidth="1"/>
    <col min="10" max="11" width="6.421875" style="11" customWidth="1"/>
    <col min="12" max="12" width="9.7109375" style="11" customWidth="1"/>
    <col min="13" max="14" width="10.7109375" style="11" customWidth="1"/>
    <col min="15" max="15" width="6.57421875" style="11" customWidth="1"/>
    <col min="16" max="16" width="6.421875" style="11" customWidth="1"/>
    <col min="17" max="17" width="10.00390625" style="11" customWidth="1"/>
    <col min="18" max="18" width="7.8515625" style="11" customWidth="1"/>
    <col min="19" max="19" width="9.7109375" style="11" customWidth="1"/>
    <col min="20" max="20" width="7.00390625" style="11" customWidth="1"/>
    <col min="21" max="21" width="5.8515625" style="11" customWidth="1"/>
    <col min="22" max="16384" width="9.140625" style="11" customWidth="1"/>
  </cols>
  <sheetData>
    <row r="1" spans="1:21" ht="10.5" customHeight="1">
      <c r="A1" s="41" t="s">
        <v>134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  <c r="M1" s="28"/>
      <c r="N1" s="28"/>
      <c r="O1" s="28"/>
      <c r="P1" s="28"/>
      <c r="Q1" s="28"/>
      <c r="R1" s="28"/>
      <c r="S1" s="3"/>
      <c r="T1" s="3"/>
      <c r="U1" s="3"/>
    </row>
    <row r="2" spans="1:21" ht="10.5" customHeight="1">
      <c r="A2" s="41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  <c r="M2" s="28"/>
      <c r="N2" s="28"/>
      <c r="O2" s="28"/>
      <c r="P2" s="28"/>
      <c r="Q2" s="28"/>
      <c r="R2" s="28"/>
      <c r="S2" s="3"/>
      <c r="T2" s="3"/>
      <c r="U2" s="3"/>
    </row>
    <row r="3" spans="3:21" ht="11.25" customHeight="1" thickBot="1">
      <c r="C3" s="43" t="s">
        <v>115</v>
      </c>
      <c r="F3" s="9"/>
      <c r="G3" s="9"/>
      <c r="H3" s="9"/>
      <c r="I3" s="1"/>
      <c r="J3" s="5"/>
      <c r="K3" s="5"/>
      <c r="L3" s="1"/>
      <c r="M3" s="43"/>
      <c r="N3" s="43"/>
      <c r="O3" s="43"/>
      <c r="P3" s="43"/>
      <c r="Q3" s="9"/>
      <c r="R3" s="4"/>
      <c r="S3" s="2"/>
      <c r="T3" s="2"/>
      <c r="U3" s="2"/>
    </row>
    <row r="4" spans="1:21" ht="10.5" customHeight="1">
      <c r="A4" s="14"/>
      <c r="B4" s="87" t="s">
        <v>83</v>
      </c>
      <c r="C4" s="55"/>
      <c r="D4" s="72"/>
      <c r="E4" s="54" t="s">
        <v>100</v>
      </c>
      <c r="F4" s="55"/>
      <c r="G4" s="60" t="s">
        <v>95</v>
      </c>
      <c r="H4" s="60"/>
      <c r="I4" s="60"/>
      <c r="J4" s="60"/>
      <c r="K4" s="54" t="s">
        <v>73</v>
      </c>
      <c r="L4" s="55"/>
      <c r="M4" s="54" t="s">
        <v>90</v>
      </c>
      <c r="N4" s="72"/>
      <c r="O4" s="55"/>
      <c r="P4" s="16" t="s">
        <v>85</v>
      </c>
      <c r="Q4" s="15"/>
      <c r="R4" s="15"/>
      <c r="S4" s="17"/>
      <c r="T4" s="16" t="s">
        <v>76</v>
      </c>
      <c r="U4" s="42"/>
    </row>
    <row r="5" spans="1:21" ht="10.5" customHeight="1">
      <c r="A5" s="2"/>
      <c r="B5" s="88" t="s">
        <v>84</v>
      </c>
      <c r="C5" s="69" t="s">
        <v>101</v>
      </c>
      <c r="D5" s="6"/>
      <c r="E5" s="77" t="s">
        <v>102</v>
      </c>
      <c r="F5" s="69"/>
      <c r="G5" s="57"/>
      <c r="H5" s="61" t="s">
        <v>116</v>
      </c>
      <c r="I5" s="70"/>
      <c r="J5" s="61"/>
      <c r="K5" s="68" t="s">
        <v>74</v>
      </c>
      <c r="L5" s="69"/>
      <c r="M5" s="56" t="s">
        <v>91</v>
      </c>
      <c r="N5" s="79"/>
      <c r="O5" s="69"/>
      <c r="P5" s="69" t="s">
        <v>88</v>
      </c>
      <c r="Q5" s="7"/>
      <c r="R5" s="7"/>
      <c r="S5" s="19" t="s">
        <v>103</v>
      </c>
      <c r="T5" s="18" t="s">
        <v>77</v>
      </c>
      <c r="U5" s="31"/>
    </row>
    <row r="6" spans="1:21" ht="10.5" customHeight="1">
      <c r="A6" s="2"/>
      <c r="B6" s="88" t="s">
        <v>25</v>
      </c>
      <c r="C6" s="69" t="s">
        <v>104</v>
      </c>
      <c r="D6" s="6" t="s">
        <v>76</v>
      </c>
      <c r="E6" s="77" t="s">
        <v>105</v>
      </c>
      <c r="F6" s="69"/>
      <c r="G6" s="77"/>
      <c r="H6" s="18" t="s">
        <v>117</v>
      </c>
      <c r="I6" s="6"/>
      <c r="J6" s="18"/>
      <c r="K6" s="61"/>
      <c r="L6" s="73"/>
      <c r="M6" s="61"/>
      <c r="N6" s="61"/>
      <c r="O6" s="101" t="s">
        <v>107</v>
      </c>
      <c r="P6" s="69" t="s">
        <v>120</v>
      </c>
      <c r="Q6" s="7"/>
      <c r="R6" s="20"/>
      <c r="S6" s="19" t="s">
        <v>6</v>
      </c>
      <c r="T6" s="18" t="s">
        <v>121</v>
      </c>
      <c r="U6" s="6"/>
    </row>
    <row r="7" spans="1:21" ht="10.5" customHeight="1">
      <c r="A7" s="2"/>
      <c r="B7" s="88" t="s">
        <v>26</v>
      </c>
      <c r="C7" s="69" t="s">
        <v>16</v>
      </c>
      <c r="D7" s="6" t="s">
        <v>77</v>
      </c>
      <c r="E7" s="6" t="s">
        <v>106</v>
      </c>
      <c r="F7" s="69"/>
      <c r="G7" s="18"/>
      <c r="H7" s="6" t="s">
        <v>118</v>
      </c>
      <c r="I7" s="6"/>
      <c r="J7" s="18" t="s">
        <v>76</v>
      </c>
      <c r="K7" s="6" t="s">
        <v>25</v>
      </c>
      <c r="L7" s="18"/>
      <c r="M7" s="7"/>
      <c r="N7" s="7"/>
      <c r="O7" s="6" t="s">
        <v>110</v>
      </c>
      <c r="P7" s="18" t="s">
        <v>89</v>
      </c>
      <c r="Q7" s="7" t="s">
        <v>9</v>
      </c>
      <c r="R7" s="7"/>
      <c r="S7" s="19" t="s">
        <v>78</v>
      </c>
      <c r="T7" s="18" t="s">
        <v>122</v>
      </c>
      <c r="U7" s="20" t="s">
        <v>107</v>
      </c>
    </row>
    <row r="8" spans="1:21" ht="10.5" customHeight="1">
      <c r="A8" s="2"/>
      <c r="B8" s="88" t="s">
        <v>28</v>
      </c>
      <c r="C8" s="69" t="s">
        <v>17</v>
      </c>
      <c r="D8" s="6" t="s">
        <v>108</v>
      </c>
      <c r="E8" s="98"/>
      <c r="F8" s="73"/>
      <c r="G8" s="6" t="s">
        <v>25</v>
      </c>
      <c r="H8" s="18" t="s">
        <v>119</v>
      </c>
      <c r="I8" s="6"/>
      <c r="J8" s="18" t="s">
        <v>77</v>
      </c>
      <c r="K8" s="6" t="s">
        <v>26</v>
      </c>
      <c r="L8" s="23"/>
      <c r="M8" s="6" t="s">
        <v>18</v>
      </c>
      <c r="N8" s="6" t="s">
        <v>19</v>
      </c>
      <c r="O8" s="7" t="s">
        <v>86</v>
      </c>
      <c r="P8" s="7" t="s">
        <v>26</v>
      </c>
      <c r="Q8" s="7" t="s">
        <v>128</v>
      </c>
      <c r="R8" s="20" t="s">
        <v>7</v>
      </c>
      <c r="S8" s="19" t="s">
        <v>79</v>
      </c>
      <c r="T8" s="18" t="s">
        <v>123</v>
      </c>
      <c r="U8" s="20" t="s">
        <v>110</v>
      </c>
    </row>
    <row r="9" spans="1:21" ht="10.5" customHeight="1">
      <c r="A9" s="2"/>
      <c r="B9" s="88" t="s">
        <v>82</v>
      </c>
      <c r="C9" s="69" t="s">
        <v>20</v>
      </c>
      <c r="D9" s="10" t="s">
        <v>104</v>
      </c>
      <c r="E9" s="6"/>
      <c r="F9" s="99"/>
      <c r="G9" s="22" t="s">
        <v>26</v>
      </c>
      <c r="H9" s="23" t="s">
        <v>109</v>
      </c>
      <c r="I9" s="6" t="s">
        <v>72</v>
      </c>
      <c r="J9" s="18" t="s">
        <v>92</v>
      </c>
      <c r="K9" s="6" t="s">
        <v>63</v>
      </c>
      <c r="L9" s="18" t="s">
        <v>27</v>
      </c>
      <c r="M9" s="21" t="s">
        <v>21</v>
      </c>
      <c r="N9" s="7" t="s">
        <v>21</v>
      </c>
      <c r="O9" s="6" t="s">
        <v>87</v>
      </c>
      <c r="P9" s="7" t="s">
        <v>108</v>
      </c>
      <c r="Q9" s="7" t="s">
        <v>29</v>
      </c>
      <c r="R9" s="7" t="s">
        <v>10</v>
      </c>
      <c r="S9" s="19" t="s">
        <v>80</v>
      </c>
      <c r="T9" s="18" t="s">
        <v>125</v>
      </c>
      <c r="U9" s="20" t="s">
        <v>6</v>
      </c>
    </row>
    <row r="10" spans="1:21" ht="10.5" customHeight="1">
      <c r="A10" s="2"/>
      <c r="B10" s="88" t="s">
        <v>112</v>
      </c>
      <c r="C10" s="69" t="s">
        <v>22</v>
      </c>
      <c r="D10" s="10" t="s">
        <v>75</v>
      </c>
      <c r="E10" s="71" t="s">
        <v>11</v>
      </c>
      <c r="F10" s="23" t="s">
        <v>2</v>
      </c>
      <c r="G10" s="10" t="s">
        <v>28</v>
      </c>
      <c r="H10" s="23" t="s">
        <v>82</v>
      </c>
      <c r="I10" s="71" t="s">
        <v>66</v>
      </c>
      <c r="J10" s="18" t="s">
        <v>75</v>
      </c>
      <c r="K10" s="71" t="s">
        <v>64</v>
      </c>
      <c r="L10" s="23" t="s">
        <v>66</v>
      </c>
      <c r="M10" s="6" t="s">
        <v>23</v>
      </c>
      <c r="N10" s="6" t="s">
        <v>23</v>
      </c>
      <c r="O10" s="6" t="s">
        <v>129</v>
      </c>
      <c r="P10" s="6" t="s">
        <v>104</v>
      </c>
      <c r="Q10" s="7" t="s">
        <v>78</v>
      </c>
      <c r="R10" s="7" t="s">
        <v>24</v>
      </c>
      <c r="S10" s="19" t="s">
        <v>81</v>
      </c>
      <c r="T10" s="18" t="s">
        <v>124</v>
      </c>
      <c r="U10" s="20" t="s">
        <v>8</v>
      </c>
    </row>
    <row r="11" spans="1:21" ht="10.5" customHeight="1" thickBot="1">
      <c r="A11" s="100" t="s">
        <v>113</v>
      </c>
      <c r="B11" s="89" t="s">
        <v>111</v>
      </c>
      <c r="C11" s="69" t="s">
        <v>3</v>
      </c>
      <c r="D11" s="10" t="s">
        <v>3</v>
      </c>
      <c r="E11" s="6" t="s">
        <v>3</v>
      </c>
      <c r="F11" s="18" t="s">
        <v>3</v>
      </c>
      <c r="G11" s="25" t="s">
        <v>82</v>
      </c>
      <c r="H11" s="19" t="s">
        <v>12</v>
      </c>
      <c r="I11" s="24" t="s">
        <v>3</v>
      </c>
      <c r="J11" s="25" t="s">
        <v>3</v>
      </c>
      <c r="K11" s="6" t="s">
        <v>65</v>
      </c>
      <c r="L11" s="18" t="s">
        <v>3</v>
      </c>
      <c r="M11" s="6" t="s">
        <v>3</v>
      </c>
      <c r="N11" s="7" t="s">
        <v>3</v>
      </c>
      <c r="O11" s="19" t="s">
        <v>12</v>
      </c>
      <c r="P11" s="19" t="s">
        <v>12</v>
      </c>
      <c r="Q11" s="7" t="s">
        <v>3</v>
      </c>
      <c r="R11" s="7" t="s">
        <v>3</v>
      </c>
      <c r="S11" s="19" t="s">
        <v>3</v>
      </c>
      <c r="T11" s="19" t="s">
        <v>3</v>
      </c>
      <c r="U11" s="19" t="s">
        <v>12</v>
      </c>
    </row>
    <row r="12" spans="1:21" ht="11.25" customHeight="1" thickBot="1">
      <c r="A12" s="44" t="s">
        <v>132</v>
      </c>
      <c r="B12" s="50"/>
      <c r="C12" s="50"/>
      <c r="D12" s="50"/>
      <c r="E12" s="44"/>
      <c r="F12" s="45"/>
      <c r="G12" s="45"/>
      <c r="H12" s="45"/>
      <c r="I12" s="46" t="s">
        <v>15</v>
      </c>
      <c r="J12" s="46"/>
      <c r="K12" s="46"/>
      <c r="L12" s="45"/>
      <c r="M12" s="47"/>
      <c r="N12" s="48"/>
      <c r="O12" s="48"/>
      <c r="P12" s="48"/>
      <c r="Q12" s="48"/>
      <c r="R12" s="47"/>
      <c r="S12" s="47"/>
      <c r="T12" s="45"/>
      <c r="U12" s="47"/>
    </row>
    <row r="13" spans="1:23" ht="10.5" customHeight="1">
      <c r="A13" s="2" t="s">
        <v>0</v>
      </c>
      <c r="B13" s="90">
        <v>290901</v>
      </c>
      <c r="C13" s="35">
        <v>47163527689</v>
      </c>
      <c r="D13" s="35">
        <f aca="true" t="shared" si="0" ref="D13:D36">C13/G13</f>
        <v>395338.8351033957</v>
      </c>
      <c r="E13" s="35">
        <v>2631108234</v>
      </c>
      <c r="F13" s="35">
        <v>4097051226.1</v>
      </c>
      <c r="G13" s="35">
        <v>119299</v>
      </c>
      <c r="H13" s="74">
        <f aca="true" t="shared" si="1" ref="H13:H36">G13/B13</f>
        <v>0.41010171845404453</v>
      </c>
      <c r="I13" s="35">
        <v>8421237421</v>
      </c>
      <c r="J13" s="35">
        <f aca="true" t="shared" si="2" ref="J13:J36">I13/G13</f>
        <v>70589.3378905104</v>
      </c>
      <c r="K13" s="35">
        <v>321174</v>
      </c>
      <c r="L13" s="35">
        <v>753668156</v>
      </c>
      <c r="M13" s="35">
        <v>36522679119.9</v>
      </c>
      <c r="N13" s="59">
        <v>-2930942097</v>
      </c>
      <c r="O13" s="81">
        <f>N13/M13</f>
        <v>-0.08024992053233648</v>
      </c>
      <c r="P13" s="74">
        <f>M13/C13</f>
        <v>0.7743839553464578</v>
      </c>
      <c r="Q13" s="13">
        <v>0</v>
      </c>
      <c r="R13" s="62">
        <v>0</v>
      </c>
      <c r="S13" s="62">
        <v>0</v>
      </c>
      <c r="T13" s="37">
        <v>0</v>
      </c>
      <c r="U13" s="37">
        <v>0</v>
      </c>
      <c r="W13" s="58"/>
    </row>
    <row r="14" spans="1:23" ht="10.5" customHeight="1">
      <c r="A14" s="2" t="s">
        <v>67</v>
      </c>
      <c r="B14" s="91">
        <v>50373</v>
      </c>
      <c r="C14" s="63">
        <v>5594459660</v>
      </c>
      <c r="D14" s="53">
        <f t="shared" si="0"/>
        <v>292154.1417306387</v>
      </c>
      <c r="E14" s="53">
        <v>109502702</v>
      </c>
      <c r="F14" s="53">
        <v>393763059.12</v>
      </c>
      <c r="G14" s="53">
        <v>19149</v>
      </c>
      <c r="H14" s="75">
        <f t="shared" si="1"/>
        <v>0.3801441248287773</v>
      </c>
      <c r="I14" s="53">
        <v>864292995</v>
      </c>
      <c r="J14" s="53">
        <f t="shared" si="2"/>
        <v>45135.15039949867</v>
      </c>
      <c r="K14" s="53">
        <v>55706</v>
      </c>
      <c r="L14" s="53">
        <v>124899841</v>
      </c>
      <c r="M14" s="53">
        <v>4321006466.88</v>
      </c>
      <c r="N14" s="53">
        <v>16805538</v>
      </c>
      <c r="O14" s="78">
        <f aca="true" t="shared" si="3" ref="O14:O36">N14/M14</f>
        <v>0.003889264718489187</v>
      </c>
      <c r="P14" s="75">
        <f aca="true" t="shared" si="4" ref="P14:P36">M14/C14</f>
        <v>0.7723724415737409</v>
      </c>
      <c r="Q14" s="64">
        <v>1008780</v>
      </c>
      <c r="R14" s="63">
        <f>Q14-S14</f>
        <v>148169</v>
      </c>
      <c r="S14" s="63">
        <v>860611</v>
      </c>
      <c r="T14" s="30">
        <f aca="true" t="shared" si="5" ref="T14:T36">S14/G14</f>
        <v>44.94286907932529</v>
      </c>
      <c r="U14" s="29">
        <f aca="true" t="shared" si="6" ref="U14:U35">S14/N14</f>
        <v>0.05120996423916926</v>
      </c>
      <c r="V14" s="58"/>
      <c r="W14" s="58"/>
    </row>
    <row r="15" spans="1:23" ht="10.5" customHeight="1">
      <c r="A15" s="2" t="s">
        <v>68</v>
      </c>
      <c r="B15" s="91">
        <v>41780</v>
      </c>
      <c r="C15" s="63">
        <v>3924414008.01</v>
      </c>
      <c r="D15" s="53">
        <f t="shared" si="0"/>
        <v>292038.5479989582</v>
      </c>
      <c r="E15" s="53">
        <v>54609376</v>
      </c>
      <c r="F15" s="53">
        <v>263653789</v>
      </c>
      <c r="G15" s="53">
        <v>13438</v>
      </c>
      <c r="H15" s="75">
        <f t="shared" si="1"/>
        <v>0.32163714696026807</v>
      </c>
      <c r="I15" s="53">
        <v>617283142</v>
      </c>
      <c r="J15" s="53">
        <f t="shared" si="2"/>
        <v>45935.64086917696</v>
      </c>
      <c r="K15" s="53">
        <v>38003</v>
      </c>
      <c r="L15" s="53">
        <v>87818464</v>
      </c>
      <c r="M15" s="53">
        <v>3010267989.01</v>
      </c>
      <c r="N15" s="53">
        <v>39897499</v>
      </c>
      <c r="O15" s="78">
        <f t="shared" si="3"/>
        <v>0.013253803032042094</v>
      </c>
      <c r="P15" s="75">
        <f t="shared" si="4"/>
        <v>0.7670617786160775</v>
      </c>
      <c r="Q15" s="64">
        <v>2397471</v>
      </c>
      <c r="R15" s="63">
        <f aca="true" t="shared" si="7" ref="R15:R35">Q15-S15</f>
        <v>379756</v>
      </c>
      <c r="S15" s="63">
        <v>2017715</v>
      </c>
      <c r="T15" s="30">
        <f t="shared" si="5"/>
        <v>150.149947908915</v>
      </c>
      <c r="U15" s="29">
        <f t="shared" si="6"/>
        <v>0.050572468214110364</v>
      </c>
      <c r="V15" s="58"/>
      <c r="W15" s="58"/>
    </row>
    <row r="16" spans="1:23" ht="10.5" customHeight="1">
      <c r="A16" s="2" t="s">
        <v>69</v>
      </c>
      <c r="B16" s="91">
        <v>37893</v>
      </c>
      <c r="C16" s="63">
        <v>2863970359</v>
      </c>
      <c r="D16" s="53">
        <f t="shared" si="0"/>
        <v>249910.1534904014</v>
      </c>
      <c r="E16" s="53">
        <v>43537228</v>
      </c>
      <c r="F16" s="53">
        <v>219436327</v>
      </c>
      <c r="G16" s="53">
        <v>11460</v>
      </c>
      <c r="H16" s="75">
        <f t="shared" si="1"/>
        <v>0.3024305280658697</v>
      </c>
      <c r="I16" s="53">
        <v>388703077</v>
      </c>
      <c r="J16" s="53">
        <f t="shared" si="2"/>
        <v>33918.244066317624</v>
      </c>
      <c r="K16" s="53">
        <v>32165</v>
      </c>
      <c r="L16" s="53">
        <v>75521560</v>
      </c>
      <c r="M16" s="53">
        <v>2223846623</v>
      </c>
      <c r="N16" s="53">
        <v>57183501</v>
      </c>
      <c r="O16" s="78">
        <f t="shared" si="3"/>
        <v>0.025713779182693214</v>
      </c>
      <c r="P16" s="75">
        <f t="shared" si="4"/>
        <v>0.7764907957275405</v>
      </c>
      <c r="Q16" s="64">
        <v>3437155</v>
      </c>
      <c r="R16" s="63">
        <f t="shared" si="7"/>
        <v>531314</v>
      </c>
      <c r="S16" s="63">
        <v>2905841</v>
      </c>
      <c r="T16" s="30">
        <f t="shared" si="5"/>
        <v>253.56378708551483</v>
      </c>
      <c r="U16" s="29">
        <f t="shared" si="6"/>
        <v>0.05081607367831501</v>
      </c>
      <c r="V16" s="58"/>
      <c r="W16" s="58"/>
    </row>
    <row r="17" spans="1:23" ht="10.5" customHeight="1">
      <c r="A17" s="2" t="s">
        <v>47</v>
      </c>
      <c r="B17" s="91">
        <v>73328</v>
      </c>
      <c r="C17" s="63">
        <v>4962800001</v>
      </c>
      <c r="D17" s="53">
        <f t="shared" si="0"/>
        <v>229982.85374669818</v>
      </c>
      <c r="E17" s="53">
        <v>69385181</v>
      </c>
      <c r="F17" s="53">
        <v>422970181</v>
      </c>
      <c r="G17" s="53">
        <v>21579</v>
      </c>
      <c r="H17" s="75">
        <f t="shared" si="1"/>
        <v>0.29428049312677285</v>
      </c>
      <c r="I17" s="53">
        <v>807860263</v>
      </c>
      <c r="J17" s="53">
        <f t="shared" si="2"/>
        <v>37437.335511376805</v>
      </c>
      <c r="K17" s="53">
        <v>61006</v>
      </c>
      <c r="L17" s="53">
        <v>144407768</v>
      </c>
      <c r="M17" s="53">
        <v>3656946970</v>
      </c>
      <c r="N17" s="53">
        <v>172314100</v>
      </c>
      <c r="O17" s="78">
        <f t="shared" si="3"/>
        <v>0.047119660583976146</v>
      </c>
      <c r="P17" s="75">
        <f t="shared" si="4"/>
        <v>0.7368717194452987</v>
      </c>
      <c r="Q17" s="64">
        <v>10350198</v>
      </c>
      <c r="R17" s="63">
        <f t="shared" si="7"/>
        <v>1337040</v>
      </c>
      <c r="S17" s="63">
        <v>9013158</v>
      </c>
      <c r="T17" s="30">
        <f t="shared" si="5"/>
        <v>417.681912970944</v>
      </c>
      <c r="U17" s="29">
        <f t="shared" si="6"/>
        <v>0.052306561099759105</v>
      </c>
      <c r="V17" s="58"/>
      <c r="W17" s="58"/>
    </row>
    <row r="18" spans="1:23" ht="10.5" customHeight="1">
      <c r="A18" s="2" t="s">
        <v>46</v>
      </c>
      <c r="B18" s="91">
        <v>10891</v>
      </c>
      <c r="C18" s="63">
        <v>831309088</v>
      </c>
      <c r="D18" s="53">
        <f t="shared" si="0"/>
        <v>258330.9782473586</v>
      </c>
      <c r="E18" s="53">
        <v>9868997</v>
      </c>
      <c r="F18" s="53">
        <v>62818884</v>
      </c>
      <c r="G18" s="53">
        <v>3218</v>
      </c>
      <c r="H18" s="75">
        <f t="shared" si="1"/>
        <v>0.2954733265999449</v>
      </c>
      <c r="I18" s="53">
        <v>116086360</v>
      </c>
      <c r="J18" s="53">
        <f t="shared" si="2"/>
        <v>36074.070851460536</v>
      </c>
      <c r="K18" s="53">
        <v>9104</v>
      </c>
      <c r="L18" s="53">
        <v>21675100</v>
      </c>
      <c r="M18" s="53">
        <v>640597741</v>
      </c>
      <c r="N18" s="53">
        <v>33175309</v>
      </c>
      <c r="O18" s="78">
        <f t="shared" si="3"/>
        <v>0.05178805180956765</v>
      </c>
      <c r="P18" s="75">
        <f t="shared" si="4"/>
        <v>0.7705891229231936</v>
      </c>
      <c r="Q18" s="64">
        <v>1992214</v>
      </c>
      <c r="R18" s="63">
        <f t="shared" si="7"/>
        <v>221863</v>
      </c>
      <c r="S18" s="63">
        <v>1770351</v>
      </c>
      <c r="T18" s="30">
        <f t="shared" si="5"/>
        <v>550.1401491609696</v>
      </c>
      <c r="U18" s="29">
        <f t="shared" si="6"/>
        <v>0.05336351200225445</v>
      </c>
      <c r="V18" s="58"/>
      <c r="W18" s="58"/>
    </row>
    <row r="19" spans="1:23" ht="10.5" customHeight="1">
      <c r="A19" s="2" t="s">
        <v>45</v>
      </c>
      <c r="B19" s="91">
        <v>37175</v>
      </c>
      <c r="C19" s="63">
        <v>2268745214</v>
      </c>
      <c r="D19" s="53">
        <f t="shared" si="0"/>
        <v>209758.24833579882</v>
      </c>
      <c r="E19" s="53">
        <v>28759777</v>
      </c>
      <c r="F19" s="53">
        <v>211400260</v>
      </c>
      <c r="G19" s="53">
        <v>10816</v>
      </c>
      <c r="H19" s="75">
        <f t="shared" si="1"/>
        <v>0.29094821788836583</v>
      </c>
      <c r="I19" s="53">
        <v>390865410</v>
      </c>
      <c r="J19" s="53">
        <f t="shared" si="2"/>
        <v>36137.70432692308</v>
      </c>
      <c r="K19" s="53">
        <v>30965</v>
      </c>
      <c r="L19" s="53">
        <v>73990901</v>
      </c>
      <c r="M19" s="53">
        <v>1621248420</v>
      </c>
      <c r="N19" s="53">
        <v>126219394</v>
      </c>
      <c r="O19" s="78">
        <f t="shared" si="3"/>
        <v>0.07785321018231123</v>
      </c>
      <c r="P19" s="75">
        <f t="shared" si="4"/>
        <v>0.7146013620196666</v>
      </c>
      <c r="Q19" s="64">
        <v>7578656</v>
      </c>
      <c r="R19" s="63">
        <f t="shared" si="7"/>
        <v>833282</v>
      </c>
      <c r="S19" s="63">
        <v>6745374</v>
      </c>
      <c r="T19" s="30">
        <f t="shared" si="5"/>
        <v>623.6477440828403</v>
      </c>
      <c r="U19" s="29">
        <f t="shared" si="6"/>
        <v>0.05344166047889598</v>
      </c>
      <c r="V19" s="58"/>
      <c r="W19" s="58"/>
    </row>
    <row r="20" spans="1:23" ht="10.5" customHeight="1">
      <c r="A20" s="2" t="s">
        <v>44</v>
      </c>
      <c r="B20" s="91">
        <v>38840</v>
      </c>
      <c r="C20" s="63">
        <v>2046924684</v>
      </c>
      <c r="D20" s="53">
        <f t="shared" si="0"/>
        <v>180234.62921546184</v>
      </c>
      <c r="E20" s="53">
        <v>21422806</v>
      </c>
      <c r="F20" s="53">
        <v>224201056.1</v>
      </c>
      <c r="G20" s="53">
        <v>11357</v>
      </c>
      <c r="H20" s="75">
        <f t="shared" si="1"/>
        <v>0.2924047373841401</v>
      </c>
      <c r="I20" s="53">
        <v>353161253</v>
      </c>
      <c r="J20" s="53">
        <f t="shared" si="2"/>
        <v>31096.3505327111</v>
      </c>
      <c r="K20" s="53">
        <v>32396</v>
      </c>
      <c r="L20" s="53">
        <v>77621026</v>
      </c>
      <c r="M20" s="53">
        <v>1413364154.9</v>
      </c>
      <c r="N20" s="53">
        <v>157530883</v>
      </c>
      <c r="O20" s="78">
        <f t="shared" si="3"/>
        <v>0.11145809977835881</v>
      </c>
      <c r="P20" s="75">
        <f t="shared" si="4"/>
        <v>0.6904817582921874</v>
      </c>
      <c r="Q20" s="64">
        <v>9457953</v>
      </c>
      <c r="R20" s="63">
        <f t="shared" si="7"/>
        <v>922583</v>
      </c>
      <c r="S20" s="63">
        <v>8535370</v>
      </c>
      <c r="T20" s="30">
        <f t="shared" si="5"/>
        <v>751.5514660561768</v>
      </c>
      <c r="U20" s="29">
        <f t="shared" si="6"/>
        <v>0.054182201213205924</v>
      </c>
      <c r="V20" s="58"/>
      <c r="W20" s="58"/>
    </row>
    <row r="21" spans="1:23" ht="10.5" customHeight="1">
      <c r="A21" s="2" t="s">
        <v>43</v>
      </c>
      <c r="B21" s="91">
        <v>33806</v>
      </c>
      <c r="C21" s="63">
        <v>1554186321</v>
      </c>
      <c r="D21" s="53">
        <f t="shared" si="0"/>
        <v>150935.8377197242</v>
      </c>
      <c r="E21" s="53">
        <v>15933809</v>
      </c>
      <c r="F21" s="53">
        <v>192080259</v>
      </c>
      <c r="G21" s="53">
        <v>10297</v>
      </c>
      <c r="H21" s="75">
        <f t="shared" si="1"/>
        <v>0.30459090102348696</v>
      </c>
      <c r="I21" s="53">
        <v>281477375</v>
      </c>
      <c r="J21" s="53">
        <f t="shared" si="2"/>
        <v>27335.86238710304</v>
      </c>
      <c r="K21" s="53">
        <v>29494</v>
      </c>
      <c r="L21" s="53">
        <v>70717824</v>
      </c>
      <c r="M21" s="53">
        <v>1025844672</v>
      </c>
      <c r="N21" s="53">
        <v>164786822</v>
      </c>
      <c r="O21" s="78">
        <f t="shared" si="3"/>
        <v>0.16063525648452168</v>
      </c>
      <c r="P21" s="75">
        <f t="shared" si="4"/>
        <v>0.6600525677899078</v>
      </c>
      <c r="Q21" s="64">
        <v>9892226</v>
      </c>
      <c r="R21" s="63">
        <f t="shared" si="7"/>
        <v>875815</v>
      </c>
      <c r="S21" s="63">
        <v>9016411</v>
      </c>
      <c r="T21" s="30">
        <f t="shared" si="5"/>
        <v>875.6347479848499</v>
      </c>
      <c r="U21" s="29">
        <f t="shared" si="6"/>
        <v>0.05471560705260764</v>
      </c>
      <c r="V21" s="58"/>
      <c r="W21" s="58"/>
    </row>
    <row r="22" spans="1:23" ht="10.5" customHeight="1">
      <c r="A22" s="2" t="s">
        <v>42</v>
      </c>
      <c r="B22" s="91">
        <v>49221</v>
      </c>
      <c r="C22" s="63">
        <v>2309562755</v>
      </c>
      <c r="D22" s="53">
        <f t="shared" si="0"/>
        <v>149864.56135228084</v>
      </c>
      <c r="E22" s="53">
        <v>32341547</v>
      </c>
      <c r="F22" s="53">
        <v>285809398</v>
      </c>
      <c r="G22" s="53">
        <v>15411</v>
      </c>
      <c r="H22" s="75">
        <f t="shared" si="1"/>
        <v>0.3130980678978485</v>
      </c>
      <c r="I22" s="53">
        <v>439548086</v>
      </c>
      <c r="J22" s="53">
        <f t="shared" si="2"/>
        <v>28521.710855882164</v>
      </c>
      <c r="K22" s="53">
        <v>44837</v>
      </c>
      <c r="L22" s="53">
        <v>107976224</v>
      </c>
      <c r="M22" s="53">
        <v>1508570594</v>
      </c>
      <c r="N22" s="53">
        <v>285275793</v>
      </c>
      <c r="O22" s="78">
        <f t="shared" si="3"/>
        <v>0.18910337649071263</v>
      </c>
      <c r="P22" s="75">
        <f t="shared" si="4"/>
        <v>0.6531845002843406</v>
      </c>
      <c r="Q22" s="64">
        <v>17123756</v>
      </c>
      <c r="R22" s="63">
        <f t="shared" si="7"/>
        <v>1414604</v>
      </c>
      <c r="S22" s="63">
        <v>15709152</v>
      </c>
      <c r="T22" s="30">
        <f t="shared" si="5"/>
        <v>1019.3467004087989</v>
      </c>
      <c r="U22" s="29">
        <f t="shared" si="6"/>
        <v>0.055066543974167485</v>
      </c>
      <c r="V22" s="58"/>
      <c r="W22" s="58"/>
    </row>
    <row r="23" spans="1:23" ht="10.5" customHeight="1">
      <c r="A23" s="2" t="s">
        <v>41</v>
      </c>
      <c r="B23" s="91">
        <v>20096</v>
      </c>
      <c r="C23" s="63">
        <v>1208197301</v>
      </c>
      <c r="D23" s="53">
        <f t="shared" si="0"/>
        <v>185933.71822099108</v>
      </c>
      <c r="E23" s="53">
        <v>12991936</v>
      </c>
      <c r="F23" s="53">
        <v>122205834</v>
      </c>
      <c r="G23" s="53">
        <v>6498</v>
      </c>
      <c r="H23" s="75">
        <f t="shared" si="1"/>
        <v>0.32334792993630573</v>
      </c>
      <c r="I23" s="53">
        <v>215035361</v>
      </c>
      <c r="J23" s="53">
        <f t="shared" si="2"/>
        <v>33092.545552477684</v>
      </c>
      <c r="K23" s="53">
        <v>18898</v>
      </c>
      <c r="L23" s="53">
        <v>45460200</v>
      </c>
      <c r="M23" s="53">
        <v>838487842</v>
      </c>
      <c r="N23" s="53">
        <v>134070727</v>
      </c>
      <c r="O23" s="78">
        <f t="shared" si="3"/>
        <v>0.1598958509406747</v>
      </c>
      <c r="P23" s="75">
        <f t="shared" si="4"/>
        <v>0.6939991020556004</v>
      </c>
      <c r="Q23" s="64">
        <v>8047608</v>
      </c>
      <c r="R23" s="63">
        <f t="shared" si="7"/>
        <v>605158</v>
      </c>
      <c r="S23" s="63">
        <v>7442450</v>
      </c>
      <c r="T23" s="30">
        <f t="shared" si="5"/>
        <v>1145.3447214527546</v>
      </c>
      <c r="U23" s="29">
        <f t="shared" si="6"/>
        <v>0.05551137199397748</v>
      </c>
      <c r="V23" s="58"/>
      <c r="W23" s="58"/>
    </row>
    <row r="24" spans="1:23" ht="10.5" customHeight="1">
      <c r="A24" s="2" t="s">
        <v>40</v>
      </c>
      <c r="B24" s="91">
        <v>58356</v>
      </c>
      <c r="C24" s="63">
        <v>2391327401</v>
      </c>
      <c r="D24" s="53">
        <f t="shared" si="0"/>
        <v>120554.9203972575</v>
      </c>
      <c r="E24" s="53">
        <v>32178380</v>
      </c>
      <c r="F24" s="53">
        <v>346840805.12</v>
      </c>
      <c r="G24" s="53">
        <v>19836</v>
      </c>
      <c r="H24" s="75">
        <f t="shared" si="1"/>
        <v>0.33991363355953114</v>
      </c>
      <c r="I24" s="53">
        <v>456533369</v>
      </c>
      <c r="J24" s="53">
        <f t="shared" si="2"/>
        <v>23015.394686428717</v>
      </c>
      <c r="K24" s="53">
        <v>58294</v>
      </c>
      <c r="L24" s="53">
        <v>140519336</v>
      </c>
      <c r="M24" s="53">
        <v>1479612270.8799999</v>
      </c>
      <c r="N24" s="53">
        <v>459250312</v>
      </c>
      <c r="O24" s="78">
        <f t="shared" si="3"/>
        <v>0.31038557941051725</v>
      </c>
      <c r="P24" s="75">
        <f t="shared" si="4"/>
        <v>0.6187409847188883</v>
      </c>
      <c r="Q24" s="64">
        <v>27932972</v>
      </c>
      <c r="R24" s="63">
        <f t="shared" si="7"/>
        <v>1970958</v>
      </c>
      <c r="S24" s="63">
        <v>25962014</v>
      </c>
      <c r="T24" s="30">
        <f t="shared" si="5"/>
        <v>1308.8331316797742</v>
      </c>
      <c r="U24" s="29">
        <f t="shared" si="6"/>
        <v>0.0565312931131988</v>
      </c>
      <c r="V24" s="58"/>
      <c r="W24" s="58"/>
    </row>
    <row r="25" spans="1:23" ht="10.5" customHeight="1">
      <c r="A25" s="2" t="s">
        <v>39</v>
      </c>
      <c r="B25" s="91">
        <v>72926</v>
      </c>
      <c r="C25" s="63">
        <v>3903132315</v>
      </c>
      <c r="D25" s="53">
        <f t="shared" si="0"/>
        <v>143931.42248690905</v>
      </c>
      <c r="E25" s="53">
        <v>43224737</v>
      </c>
      <c r="F25" s="53">
        <v>449413400</v>
      </c>
      <c r="G25" s="53">
        <v>27118</v>
      </c>
      <c r="H25" s="75">
        <f t="shared" si="1"/>
        <v>0.3718564023804953</v>
      </c>
      <c r="I25" s="53">
        <v>681494309</v>
      </c>
      <c r="J25" s="53">
        <f t="shared" si="2"/>
        <v>25130.699498488088</v>
      </c>
      <c r="K25" s="53">
        <v>80375</v>
      </c>
      <c r="L25" s="53">
        <v>193717573</v>
      </c>
      <c r="M25" s="53">
        <v>2621731770</v>
      </c>
      <c r="N25" s="53">
        <v>746451088</v>
      </c>
      <c r="O25" s="78">
        <f t="shared" si="3"/>
        <v>0.28471680304656033</v>
      </c>
      <c r="P25" s="75">
        <f t="shared" si="4"/>
        <v>0.6716994348166236</v>
      </c>
      <c r="Q25" s="64">
        <v>46489782</v>
      </c>
      <c r="R25" s="63">
        <f t="shared" si="7"/>
        <v>2999496</v>
      </c>
      <c r="S25" s="63">
        <v>43490286</v>
      </c>
      <c r="T25" s="30">
        <f t="shared" si="5"/>
        <v>1603.7423851316469</v>
      </c>
      <c r="U25" s="29">
        <f t="shared" si="6"/>
        <v>0.058262740451655685</v>
      </c>
      <c r="V25" s="58"/>
      <c r="W25" s="58"/>
    </row>
    <row r="26" spans="1:23" ht="10.5" customHeight="1">
      <c r="A26" s="2" t="s">
        <v>38</v>
      </c>
      <c r="B26" s="91">
        <v>135069</v>
      </c>
      <c r="C26" s="63">
        <v>7496224933</v>
      </c>
      <c r="D26" s="53">
        <f t="shared" si="0"/>
        <v>131084.96717728116</v>
      </c>
      <c r="E26" s="53">
        <v>58742857</v>
      </c>
      <c r="F26" s="53">
        <v>828770314.46</v>
      </c>
      <c r="G26" s="53">
        <v>57186</v>
      </c>
      <c r="H26" s="75">
        <f t="shared" si="1"/>
        <v>0.4233836039357662</v>
      </c>
      <c r="I26" s="53">
        <v>1227433163</v>
      </c>
      <c r="J26" s="53">
        <f t="shared" si="2"/>
        <v>21463.875126779283</v>
      </c>
      <c r="K26" s="53">
        <v>261317</v>
      </c>
      <c r="L26" s="53">
        <v>415217196</v>
      </c>
      <c r="M26" s="53">
        <v>5083547116.54</v>
      </c>
      <c r="N26" s="53">
        <v>2005358168</v>
      </c>
      <c r="O26" s="78">
        <f t="shared" si="3"/>
        <v>0.3944800986451565</v>
      </c>
      <c r="P26" s="75">
        <f t="shared" si="4"/>
        <v>0.6781476225668107</v>
      </c>
      <c r="Q26" s="64">
        <v>128225085</v>
      </c>
      <c r="R26" s="63">
        <f t="shared" si="7"/>
        <v>7403081</v>
      </c>
      <c r="S26" s="63">
        <v>120822004</v>
      </c>
      <c r="T26" s="30">
        <f t="shared" si="5"/>
        <v>2112.7899136152205</v>
      </c>
      <c r="U26" s="29">
        <f t="shared" si="6"/>
        <v>0.06024958829200031</v>
      </c>
      <c r="V26" s="58"/>
      <c r="W26" s="58"/>
    </row>
    <row r="27" spans="1:23" ht="10.5" customHeight="1">
      <c r="A27" s="2" t="s">
        <v>37</v>
      </c>
      <c r="B27" s="91">
        <v>125515</v>
      </c>
      <c r="C27" s="63">
        <v>8440783640</v>
      </c>
      <c r="D27" s="53">
        <f t="shared" si="0"/>
        <v>134251.3263244954</v>
      </c>
      <c r="E27" s="53">
        <v>77704854</v>
      </c>
      <c r="F27" s="53">
        <v>758662927</v>
      </c>
      <c r="G27" s="53">
        <v>62873</v>
      </c>
      <c r="H27" s="75">
        <f t="shared" si="1"/>
        <v>0.5009202087399912</v>
      </c>
      <c r="I27" s="53">
        <v>1259441515</v>
      </c>
      <c r="J27" s="53">
        <f t="shared" si="2"/>
        <v>20031.516151607208</v>
      </c>
      <c r="K27" s="53">
        <v>191747</v>
      </c>
      <c r="L27" s="53">
        <v>460976575</v>
      </c>
      <c r="M27" s="53">
        <v>6039407477</v>
      </c>
      <c r="N27" s="53">
        <v>2833725632</v>
      </c>
      <c r="O27" s="78">
        <f t="shared" si="3"/>
        <v>0.4692059018689724</v>
      </c>
      <c r="P27" s="75">
        <f t="shared" si="4"/>
        <v>0.7155031729968617</v>
      </c>
      <c r="Q27" s="64">
        <v>185002645</v>
      </c>
      <c r="R27" s="63">
        <f t="shared" si="7"/>
        <v>10084460</v>
      </c>
      <c r="S27" s="63">
        <v>174918185</v>
      </c>
      <c r="T27" s="30">
        <f t="shared" si="5"/>
        <v>2782.087462026625</v>
      </c>
      <c r="U27" s="29">
        <f t="shared" si="6"/>
        <v>0.06172728334201693</v>
      </c>
      <c r="V27" s="58"/>
      <c r="W27" s="58"/>
    </row>
    <row r="28" spans="1:23" ht="10.5" customHeight="1">
      <c r="A28" s="2" t="s">
        <v>36</v>
      </c>
      <c r="B28" s="91">
        <v>113015</v>
      </c>
      <c r="C28" s="63">
        <v>7626447143</v>
      </c>
      <c r="D28" s="53">
        <f t="shared" si="0"/>
        <v>116074.56498181209</v>
      </c>
      <c r="E28" s="53">
        <v>48884195</v>
      </c>
      <c r="F28" s="53">
        <v>653245742</v>
      </c>
      <c r="G28" s="53">
        <v>65703</v>
      </c>
      <c r="H28" s="75">
        <f t="shared" si="1"/>
        <v>0.5813653054904216</v>
      </c>
      <c r="I28" s="53">
        <v>1161032737</v>
      </c>
      <c r="J28" s="53">
        <f t="shared" si="2"/>
        <v>17670.92426525425</v>
      </c>
      <c r="K28" s="53">
        <v>201339</v>
      </c>
      <c r="L28" s="53">
        <v>482324620</v>
      </c>
      <c r="M28" s="53">
        <v>5378728239</v>
      </c>
      <c r="N28" s="53">
        <v>3614452601</v>
      </c>
      <c r="O28" s="78">
        <f t="shared" si="3"/>
        <v>0.6719901880880285</v>
      </c>
      <c r="P28" s="75">
        <f t="shared" si="4"/>
        <v>0.7052731289086441</v>
      </c>
      <c r="Q28" s="64">
        <v>239052272</v>
      </c>
      <c r="R28" s="63">
        <f t="shared" si="7"/>
        <v>11730937</v>
      </c>
      <c r="S28" s="63">
        <v>227321335</v>
      </c>
      <c r="T28" s="30">
        <f t="shared" si="5"/>
        <v>3459.8318950428443</v>
      </c>
      <c r="U28" s="29">
        <f t="shared" si="6"/>
        <v>0.06289232702542777</v>
      </c>
      <c r="V28" s="58"/>
      <c r="W28" s="58"/>
    </row>
    <row r="29" spans="1:23" ht="10.5" customHeight="1">
      <c r="A29" s="2" t="s">
        <v>35</v>
      </c>
      <c r="B29" s="91">
        <v>136039</v>
      </c>
      <c r="C29" s="63">
        <v>10990452136</v>
      </c>
      <c r="D29" s="53">
        <f t="shared" si="0"/>
        <v>118397.1488467795</v>
      </c>
      <c r="E29" s="53">
        <v>245109311</v>
      </c>
      <c r="F29" s="53">
        <v>1049852927</v>
      </c>
      <c r="G29" s="53">
        <v>92827</v>
      </c>
      <c r="H29" s="75">
        <f t="shared" si="1"/>
        <v>0.6823557950293666</v>
      </c>
      <c r="I29" s="53">
        <v>1588705278</v>
      </c>
      <c r="J29" s="53">
        <f t="shared" si="2"/>
        <v>17114.689454576794</v>
      </c>
      <c r="K29" s="53">
        <v>283752</v>
      </c>
      <c r="L29" s="53">
        <v>661586936</v>
      </c>
      <c r="M29" s="53">
        <v>7935416306</v>
      </c>
      <c r="N29" s="53">
        <v>6246277393</v>
      </c>
      <c r="O29" s="78">
        <f t="shared" si="3"/>
        <v>0.7871392189313577</v>
      </c>
      <c r="P29" s="75">
        <f t="shared" si="4"/>
        <v>0.7220281939090554</v>
      </c>
      <c r="Q29" s="64">
        <v>417515655</v>
      </c>
      <c r="R29" s="63">
        <f t="shared" si="7"/>
        <v>17398504</v>
      </c>
      <c r="S29" s="63">
        <v>400117151</v>
      </c>
      <c r="T29" s="30">
        <f t="shared" si="5"/>
        <v>4310.3531407887795</v>
      </c>
      <c r="U29" s="29">
        <f t="shared" si="6"/>
        <v>0.06405689754483179</v>
      </c>
      <c r="V29" s="58"/>
      <c r="W29" s="58"/>
    </row>
    <row r="30" spans="1:23" ht="10.5" customHeight="1">
      <c r="A30" s="2" t="s">
        <v>34</v>
      </c>
      <c r="B30" s="91">
        <v>35775</v>
      </c>
      <c r="C30" s="63">
        <v>3722599737</v>
      </c>
      <c r="D30" s="53">
        <f t="shared" si="0"/>
        <v>137971.155146214</v>
      </c>
      <c r="E30" s="53">
        <v>15966044</v>
      </c>
      <c r="F30" s="53">
        <v>246980873</v>
      </c>
      <c r="G30" s="53">
        <v>26981</v>
      </c>
      <c r="H30" s="75">
        <f t="shared" si="1"/>
        <v>0.7541858839972048</v>
      </c>
      <c r="I30" s="53">
        <v>508704932</v>
      </c>
      <c r="J30" s="53">
        <f t="shared" si="2"/>
        <v>18854.191171565177</v>
      </c>
      <c r="K30" s="53">
        <v>81940</v>
      </c>
      <c r="L30" s="53">
        <v>178121421</v>
      </c>
      <c r="M30" s="53">
        <v>2804758555</v>
      </c>
      <c r="N30" s="53">
        <v>2090592688</v>
      </c>
      <c r="O30" s="78">
        <f t="shared" si="3"/>
        <v>0.7453734954380057</v>
      </c>
      <c r="P30" s="75">
        <f t="shared" si="4"/>
        <v>0.7534408083476422</v>
      </c>
      <c r="Q30" s="64">
        <v>140608146</v>
      </c>
      <c r="R30" s="63">
        <f t="shared" si="7"/>
        <v>4637861</v>
      </c>
      <c r="S30" s="63">
        <v>135970285</v>
      </c>
      <c r="T30" s="30">
        <f t="shared" si="5"/>
        <v>5039.482784181461</v>
      </c>
      <c r="U30" s="29">
        <f t="shared" si="6"/>
        <v>0.06503910866065366</v>
      </c>
      <c r="V30" s="58"/>
      <c r="W30" s="58"/>
    </row>
    <row r="31" spans="1:23" ht="10.5" customHeight="1">
      <c r="A31" s="2" t="s">
        <v>33</v>
      </c>
      <c r="B31" s="91">
        <v>110476</v>
      </c>
      <c r="C31" s="63">
        <v>12796596453</v>
      </c>
      <c r="D31" s="53">
        <f t="shared" si="0"/>
        <v>141171.1101758489</v>
      </c>
      <c r="E31" s="53">
        <v>61138391</v>
      </c>
      <c r="F31" s="53">
        <v>790008099</v>
      </c>
      <c r="G31" s="53">
        <v>90646</v>
      </c>
      <c r="H31" s="75">
        <f t="shared" si="1"/>
        <v>0.820504000868967</v>
      </c>
      <c r="I31" s="53">
        <v>1650670137</v>
      </c>
      <c r="J31" s="53">
        <f t="shared" si="2"/>
        <v>18210.07145378726</v>
      </c>
      <c r="K31" s="53">
        <v>280866</v>
      </c>
      <c r="L31" s="53">
        <v>566874718</v>
      </c>
      <c r="M31" s="53">
        <v>9850181890</v>
      </c>
      <c r="N31" s="53">
        <v>8109818089</v>
      </c>
      <c r="O31" s="78">
        <f t="shared" si="3"/>
        <v>0.8233165823296285</v>
      </c>
      <c r="P31" s="75">
        <f t="shared" si="4"/>
        <v>0.7697501383417268</v>
      </c>
      <c r="Q31" s="64">
        <v>548425242</v>
      </c>
      <c r="R31" s="63">
        <f t="shared" si="7"/>
        <v>15451302</v>
      </c>
      <c r="S31" s="63">
        <v>532973940</v>
      </c>
      <c r="T31" s="30">
        <f t="shared" si="5"/>
        <v>5879.729276526267</v>
      </c>
      <c r="U31" s="29">
        <f t="shared" si="6"/>
        <v>0.06571959249282244</v>
      </c>
      <c r="V31" s="58"/>
      <c r="W31" s="58"/>
    </row>
    <row r="32" spans="1:23" ht="10.5" customHeight="1">
      <c r="A32" s="1" t="s">
        <v>32</v>
      </c>
      <c r="B32" s="91">
        <v>69545</v>
      </c>
      <c r="C32" s="63">
        <v>10164821884</v>
      </c>
      <c r="D32" s="53">
        <f t="shared" si="0"/>
        <v>167581.473951464</v>
      </c>
      <c r="E32" s="53">
        <v>50924350</v>
      </c>
      <c r="F32" s="53">
        <v>568712946</v>
      </c>
      <c r="G32" s="53">
        <v>60656</v>
      </c>
      <c r="H32" s="75">
        <f t="shared" si="1"/>
        <v>0.8721834783233877</v>
      </c>
      <c r="I32" s="53">
        <v>1185501550</v>
      </c>
      <c r="J32" s="53">
        <f t="shared" si="2"/>
        <v>19544.67076628858</v>
      </c>
      <c r="K32" s="53">
        <v>189249</v>
      </c>
      <c r="L32" s="53">
        <v>377424027</v>
      </c>
      <c r="M32" s="53">
        <v>8084107711</v>
      </c>
      <c r="N32" s="53">
        <v>6627533580</v>
      </c>
      <c r="O32" s="78">
        <f t="shared" si="3"/>
        <v>0.8198225230203146</v>
      </c>
      <c r="P32" s="75">
        <f t="shared" si="4"/>
        <v>0.7953024463443712</v>
      </c>
      <c r="Q32" s="64">
        <v>455252504</v>
      </c>
      <c r="R32" s="63">
        <f t="shared" si="7"/>
        <v>12791633</v>
      </c>
      <c r="S32" s="63">
        <v>442460871</v>
      </c>
      <c r="T32" s="30">
        <f t="shared" si="5"/>
        <v>7294.593626351886</v>
      </c>
      <c r="U32" s="29">
        <f t="shared" si="6"/>
        <v>0.06676101533988757</v>
      </c>
      <c r="V32" s="58"/>
      <c r="W32" s="58"/>
    </row>
    <row r="33" spans="1:23" ht="10.5" customHeight="1">
      <c r="A33" s="2" t="s">
        <v>31</v>
      </c>
      <c r="B33" s="91">
        <v>73666</v>
      </c>
      <c r="C33" s="63">
        <v>14859661725</v>
      </c>
      <c r="D33" s="53">
        <f t="shared" si="0"/>
        <v>221709.8865314892</v>
      </c>
      <c r="E33" s="53">
        <v>77187024</v>
      </c>
      <c r="F33" s="53">
        <v>743712675</v>
      </c>
      <c r="G33" s="53">
        <v>67023</v>
      </c>
      <c r="H33" s="75">
        <f t="shared" si="1"/>
        <v>0.9098227133277225</v>
      </c>
      <c r="I33" s="53">
        <v>1592058988</v>
      </c>
      <c r="J33" s="53">
        <f t="shared" si="2"/>
        <v>23753.92011697477</v>
      </c>
      <c r="K33" s="53">
        <v>210387</v>
      </c>
      <c r="L33" s="53">
        <v>419745609</v>
      </c>
      <c r="M33" s="53">
        <v>12181331477</v>
      </c>
      <c r="N33" s="53">
        <v>9214795444</v>
      </c>
      <c r="O33" s="78">
        <f t="shared" si="3"/>
        <v>0.7564686554502502</v>
      </c>
      <c r="P33" s="75">
        <f t="shared" si="4"/>
        <v>0.8197583297946844</v>
      </c>
      <c r="Q33" s="64">
        <v>649637056</v>
      </c>
      <c r="R33" s="63">
        <f t="shared" si="7"/>
        <v>17971256</v>
      </c>
      <c r="S33" s="63">
        <v>631665800</v>
      </c>
      <c r="T33" s="30">
        <f t="shared" si="5"/>
        <v>9424.612446473599</v>
      </c>
      <c r="U33" s="29">
        <f t="shared" si="6"/>
        <v>0.06854908541798337</v>
      </c>
      <c r="V33" s="58"/>
      <c r="W33" s="58"/>
    </row>
    <row r="34" spans="1:23" ht="10.5" customHeight="1">
      <c r="A34" s="2" t="s">
        <v>30</v>
      </c>
      <c r="B34" s="91">
        <v>35031</v>
      </c>
      <c r="C34" s="63">
        <v>8993424967</v>
      </c>
      <c r="D34" s="53">
        <f t="shared" si="0"/>
        <v>275297.6909207787</v>
      </c>
      <c r="E34" s="53">
        <v>82129534</v>
      </c>
      <c r="F34" s="53">
        <v>444965587</v>
      </c>
      <c r="G34" s="53">
        <v>32668</v>
      </c>
      <c r="H34" s="75">
        <f t="shared" si="1"/>
        <v>0.9325454597356627</v>
      </c>
      <c r="I34" s="53">
        <v>905595654</v>
      </c>
      <c r="J34" s="53">
        <f t="shared" si="2"/>
        <v>27721.1844618587</v>
      </c>
      <c r="K34" s="53">
        <v>103973</v>
      </c>
      <c r="L34" s="53">
        <v>207671598</v>
      </c>
      <c r="M34" s="53">
        <v>7517321662</v>
      </c>
      <c r="N34" s="53">
        <v>5807533410</v>
      </c>
      <c r="O34" s="78">
        <f t="shared" si="3"/>
        <v>0.7725535331761888</v>
      </c>
      <c r="P34" s="75">
        <f t="shared" si="4"/>
        <v>0.8358686139689455</v>
      </c>
      <c r="Q34" s="64">
        <v>418640997</v>
      </c>
      <c r="R34" s="63">
        <f t="shared" si="7"/>
        <v>12198062</v>
      </c>
      <c r="S34" s="63">
        <v>406442935</v>
      </c>
      <c r="T34" s="30">
        <f t="shared" si="5"/>
        <v>12441.62284192482</v>
      </c>
      <c r="U34" s="29">
        <f t="shared" si="6"/>
        <v>0.06998546651494855</v>
      </c>
      <c r="V34" s="58"/>
      <c r="W34" s="58"/>
    </row>
    <row r="35" spans="1:23" ht="10.5" customHeight="1">
      <c r="A35" s="8" t="s">
        <v>4</v>
      </c>
      <c r="B35" s="91">
        <v>69911</v>
      </c>
      <c r="C35" s="63">
        <v>57926487926</v>
      </c>
      <c r="D35" s="53">
        <f t="shared" si="0"/>
        <v>867150.0116165925</v>
      </c>
      <c r="E35" s="53">
        <v>1449449336</v>
      </c>
      <c r="F35" s="53">
        <v>2344251197</v>
      </c>
      <c r="G35" s="53">
        <v>66801</v>
      </c>
      <c r="H35" s="75">
        <f t="shared" si="1"/>
        <v>0.9555148689047503</v>
      </c>
      <c r="I35" s="53">
        <v>4287682490</v>
      </c>
      <c r="J35" s="53">
        <f t="shared" si="2"/>
        <v>64185.902755946765</v>
      </c>
      <c r="K35" s="53">
        <v>219288</v>
      </c>
      <c r="L35" s="53">
        <v>438178700</v>
      </c>
      <c r="M35" s="53">
        <v>52305824875</v>
      </c>
      <c r="N35" s="53">
        <v>36468989126</v>
      </c>
      <c r="O35" s="78">
        <f t="shared" si="3"/>
        <v>0.6972261543174831</v>
      </c>
      <c r="P35" s="82">
        <f t="shared" si="4"/>
        <v>0.9029690345083532</v>
      </c>
      <c r="Q35" s="64">
        <v>2762050792</v>
      </c>
      <c r="R35" s="63">
        <f t="shared" si="7"/>
        <v>229908630</v>
      </c>
      <c r="S35" s="63">
        <v>2532142162</v>
      </c>
      <c r="T35" s="30">
        <f t="shared" si="5"/>
        <v>37905.752339036844</v>
      </c>
      <c r="U35" s="29">
        <f t="shared" si="6"/>
        <v>0.06943274882809265</v>
      </c>
      <c r="V35" s="58"/>
      <c r="W35" s="58"/>
    </row>
    <row r="36" spans="1:23" ht="10.5" customHeight="1" thickBot="1">
      <c r="A36" s="26" t="s">
        <v>1</v>
      </c>
      <c r="B36" s="94">
        <f>SUM(B13:B35)</f>
        <v>1719628</v>
      </c>
      <c r="C36" s="32">
        <f>SUM(C13:C35)</f>
        <v>224040057340.01</v>
      </c>
      <c r="D36" s="85">
        <f t="shared" si="0"/>
        <v>245431.90191053197</v>
      </c>
      <c r="E36" s="32">
        <f>SUM(E13:E35)</f>
        <v>5272100606</v>
      </c>
      <c r="F36" s="32">
        <f>SUM(F13:F35)</f>
        <v>15720807765.900002</v>
      </c>
      <c r="G36" s="32">
        <f aca="true" t="shared" si="8" ref="G36:S36">SUM(G13:G35)</f>
        <v>912840</v>
      </c>
      <c r="H36" s="76">
        <f t="shared" si="1"/>
        <v>0.5308357388923651</v>
      </c>
      <c r="I36" s="32">
        <f t="shared" si="8"/>
        <v>29400404865</v>
      </c>
      <c r="J36" s="32">
        <f t="shared" si="2"/>
        <v>32207.621121992903</v>
      </c>
      <c r="K36" s="32">
        <f t="shared" si="8"/>
        <v>2836275</v>
      </c>
      <c r="L36" s="32">
        <f t="shared" si="8"/>
        <v>6126115373</v>
      </c>
      <c r="M36" s="32">
        <f t="shared" si="8"/>
        <v>178064829942.11</v>
      </c>
      <c r="N36" s="32">
        <f t="shared" si="8"/>
        <v>82481095000</v>
      </c>
      <c r="O36" s="76">
        <f t="shared" si="3"/>
        <v>0.46320823166941577</v>
      </c>
      <c r="P36" s="76">
        <f t="shared" si="4"/>
        <v>0.7947901462633237</v>
      </c>
      <c r="Q36" s="32">
        <f t="shared" si="8"/>
        <v>6090119165</v>
      </c>
      <c r="R36" s="32">
        <f t="shared" si="8"/>
        <v>351815764</v>
      </c>
      <c r="S36" s="32">
        <f t="shared" si="8"/>
        <v>5738303401</v>
      </c>
      <c r="T36" s="33">
        <f t="shared" si="5"/>
        <v>6286.209413478813</v>
      </c>
      <c r="U36" s="34">
        <f>S36/SUM(N14:N35)</f>
        <v>0.0671837787276186</v>
      </c>
      <c r="V36" s="58"/>
      <c r="W36" s="58"/>
    </row>
    <row r="37" spans="1:21" ht="11.25" customHeight="1" thickBot="1">
      <c r="A37" s="44" t="s">
        <v>133</v>
      </c>
      <c r="B37" s="95"/>
      <c r="C37" s="48"/>
      <c r="D37" s="48"/>
      <c r="E37" s="48"/>
      <c r="F37" s="48"/>
      <c r="G37" s="48"/>
      <c r="H37" s="48"/>
      <c r="I37" s="49" t="s">
        <v>14</v>
      </c>
      <c r="J37" s="49"/>
      <c r="K37" s="49"/>
      <c r="L37" s="50"/>
      <c r="M37" s="50"/>
      <c r="N37" s="51"/>
      <c r="O37" s="51"/>
      <c r="P37" s="51"/>
      <c r="Q37" s="48"/>
      <c r="R37" s="52"/>
      <c r="S37" s="52"/>
      <c r="T37" s="44"/>
      <c r="U37" s="44"/>
    </row>
    <row r="38" spans="1:23" ht="10.5" customHeight="1">
      <c r="A38" s="2" t="s">
        <v>5</v>
      </c>
      <c r="B38" s="92">
        <v>20938</v>
      </c>
      <c r="C38" s="65">
        <v>-8238994023</v>
      </c>
      <c r="D38" s="65">
        <f aca="true" t="shared" si="9" ref="D38:D57">C38/G38</f>
        <v>-824394.038723234</v>
      </c>
      <c r="E38" s="38">
        <v>2033853151</v>
      </c>
      <c r="F38" s="38">
        <v>325733227</v>
      </c>
      <c r="G38" s="38">
        <v>9994</v>
      </c>
      <c r="H38" s="74">
        <f aca="true" t="shared" si="10" ref="H38:H57">G38/B38</f>
        <v>0.47731397459165154</v>
      </c>
      <c r="I38" s="35">
        <v>629700874</v>
      </c>
      <c r="J38" s="53">
        <f aca="true" t="shared" si="11" ref="J38:J57">I38/G38</f>
        <v>63007.89213528117</v>
      </c>
      <c r="K38" s="38">
        <v>27101</v>
      </c>
      <c r="L38" s="38">
        <v>65412821</v>
      </c>
      <c r="M38" s="65">
        <v>-7225987794</v>
      </c>
      <c r="N38" s="65">
        <v>-1542001201</v>
      </c>
      <c r="O38" s="80">
        <f aca="true" t="shared" si="12" ref="O38:O57">N38/M38</f>
        <v>0.21339659641833045</v>
      </c>
      <c r="P38" s="80">
        <f aca="true" t="shared" si="13" ref="P38:P57">M38/C38</f>
        <v>0.8770473402247788</v>
      </c>
      <c r="Q38" s="38">
        <v>866228</v>
      </c>
      <c r="R38" s="38">
        <f>Q38-S38</f>
        <v>83884</v>
      </c>
      <c r="S38" s="38">
        <v>782344</v>
      </c>
      <c r="T38" s="66">
        <f aca="true" t="shared" si="14" ref="T38:T57">S38/G38</f>
        <v>78.28136882129277</v>
      </c>
      <c r="U38" s="39">
        <f aca="true" t="shared" si="15" ref="U38:U57">S38/C38</f>
        <v>-9.495625288912775E-05</v>
      </c>
      <c r="V38" s="58"/>
      <c r="W38" s="58"/>
    </row>
    <row r="39" spans="1:23" ht="10.5" customHeight="1">
      <c r="A39" s="12" t="s">
        <v>70</v>
      </c>
      <c r="B39" s="93">
        <v>15518</v>
      </c>
      <c r="C39" s="38">
        <v>4485479</v>
      </c>
      <c r="D39" s="38">
        <f t="shared" si="9"/>
        <v>1918.511120615911</v>
      </c>
      <c r="E39" s="38">
        <v>2904679</v>
      </c>
      <c r="F39" s="38">
        <v>8457754</v>
      </c>
      <c r="G39" s="38">
        <v>2338</v>
      </c>
      <c r="H39" s="75">
        <f t="shared" si="10"/>
        <v>0.1506637453280062</v>
      </c>
      <c r="I39" s="53">
        <v>45392671</v>
      </c>
      <c r="J39" s="53">
        <f t="shared" si="11"/>
        <v>19415.171514114627</v>
      </c>
      <c r="K39" s="38">
        <v>5500</v>
      </c>
      <c r="L39" s="38">
        <v>12974172</v>
      </c>
      <c r="M39" s="65">
        <v>-59434439</v>
      </c>
      <c r="N39" s="65">
        <v>-57324144</v>
      </c>
      <c r="O39" s="78">
        <f t="shared" si="12"/>
        <v>0.9644937340116898</v>
      </c>
      <c r="P39" s="80">
        <f>M39/C39</f>
        <v>-13.250410714218036</v>
      </c>
      <c r="Q39" s="38">
        <v>20246</v>
      </c>
      <c r="R39" s="38">
        <f>Q39-S39</f>
        <v>782</v>
      </c>
      <c r="S39" s="38">
        <v>19464</v>
      </c>
      <c r="T39" s="40">
        <f t="shared" si="14"/>
        <v>8.325064157399487</v>
      </c>
      <c r="U39" s="39">
        <f t="shared" si="15"/>
        <v>0.004339335888095787</v>
      </c>
      <c r="V39" s="58"/>
      <c r="W39" s="58"/>
    </row>
    <row r="40" spans="1:23" ht="10.5" customHeight="1">
      <c r="A40" s="12" t="s">
        <v>71</v>
      </c>
      <c r="B40" s="93">
        <v>39210</v>
      </c>
      <c r="C40" s="38">
        <v>37502504</v>
      </c>
      <c r="D40" s="38">
        <f t="shared" si="9"/>
        <v>7259.485869144406</v>
      </c>
      <c r="E40" s="38">
        <v>12790097</v>
      </c>
      <c r="F40" s="38">
        <v>23415371</v>
      </c>
      <c r="G40" s="38">
        <v>5166</v>
      </c>
      <c r="H40" s="75">
        <f t="shared" si="10"/>
        <v>0.131752104055088</v>
      </c>
      <c r="I40" s="53">
        <v>100234816</v>
      </c>
      <c r="J40" s="53">
        <f t="shared" si="11"/>
        <v>19402.790553619823</v>
      </c>
      <c r="K40" s="38">
        <v>12091</v>
      </c>
      <c r="L40" s="38">
        <v>29649653</v>
      </c>
      <c r="M40" s="65">
        <v>-103007239</v>
      </c>
      <c r="N40" s="65">
        <v>-106310057</v>
      </c>
      <c r="O40" s="78">
        <f t="shared" si="12"/>
        <v>1.0320639406711989</v>
      </c>
      <c r="P40" s="80">
        <f t="shared" si="13"/>
        <v>-2.7466763019343987</v>
      </c>
      <c r="Q40" s="38">
        <v>70700</v>
      </c>
      <c r="R40" s="38">
        <f aca="true" t="shared" si="16" ref="R40:R56">Q40-S40</f>
        <v>2459</v>
      </c>
      <c r="S40" s="38">
        <v>68241</v>
      </c>
      <c r="T40" s="40">
        <f t="shared" si="14"/>
        <v>13.209639953542393</v>
      </c>
      <c r="U40" s="39">
        <f t="shared" si="15"/>
        <v>0.0018196384966721155</v>
      </c>
      <c r="V40" s="58"/>
      <c r="W40" s="58"/>
    </row>
    <row r="41" spans="1:23" ht="10.5" customHeight="1">
      <c r="A41" s="12" t="s">
        <v>62</v>
      </c>
      <c r="B41" s="93">
        <v>53176</v>
      </c>
      <c r="C41" s="38">
        <v>86157162</v>
      </c>
      <c r="D41" s="38">
        <f t="shared" si="9"/>
        <v>12688.830927835052</v>
      </c>
      <c r="E41" s="38">
        <v>3954142</v>
      </c>
      <c r="F41" s="38">
        <v>33302341.12</v>
      </c>
      <c r="G41" s="38">
        <v>6790</v>
      </c>
      <c r="H41" s="75">
        <f t="shared" si="10"/>
        <v>0.12768918309011584</v>
      </c>
      <c r="I41" s="53">
        <v>125744202</v>
      </c>
      <c r="J41" s="53">
        <f t="shared" si="11"/>
        <v>18519.02827687776</v>
      </c>
      <c r="K41" s="38">
        <v>16342</v>
      </c>
      <c r="L41" s="38">
        <v>39997539</v>
      </c>
      <c r="M41" s="65">
        <v>-108932778.12</v>
      </c>
      <c r="N41" s="65">
        <v>-105794864</v>
      </c>
      <c r="O41" s="78">
        <f t="shared" si="12"/>
        <v>0.971194032006204</v>
      </c>
      <c r="P41" s="80">
        <f t="shared" si="13"/>
        <v>-1.2643496558069078</v>
      </c>
      <c r="Q41" s="38">
        <v>77700</v>
      </c>
      <c r="R41" s="38">
        <f t="shared" si="16"/>
        <v>8969</v>
      </c>
      <c r="S41" s="38">
        <v>68731</v>
      </c>
      <c r="T41" s="40">
        <f t="shared" si="14"/>
        <v>10.122385861561119</v>
      </c>
      <c r="U41" s="39">
        <f t="shared" si="15"/>
        <v>0.0007977398327024746</v>
      </c>
      <c r="V41" s="58"/>
      <c r="W41" s="58"/>
    </row>
    <row r="42" spans="1:23" ht="10.5" customHeight="1">
      <c r="A42" s="12" t="s">
        <v>61</v>
      </c>
      <c r="B42" s="93">
        <v>64358</v>
      </c>
      <c r="C42" s="38">
        <v>156032103</v>
      </c>
      <c r="D42" s="38">
        <f t="shared" si="9"/>
        <v>17545.496795232204</v>
      </c>
      <c r="E42" s="38">
        <v>5720610</v>
      </c>
      <c r="F42" s="38">
        <v>54778716</v>
      </c>
      <c r="G42" s="38">
        <v>8893</v>
      </c>
      <c r="H42" s="75">
        <f t="shared" si="10"/>
        <v>0.13818017962024923</v>
      </c>
      <c r="I42" s="53">
        <v>158840263</v>
      </c>
      <c r="J42" s="53">
        <f t="shared" si="11"/>
        <v>17861.2687507028</v>
      </c>
      <c r="K42" s="38">
        <v>21661</v>
      </c>
      <c r="L42" s="38">
        <v>53365163</v>
      </c>
      <c r="M42" s="65">
        <v>-105231429</v>
      </c>
      <c r="N42" s="65">
        <v>-101533656</v>
      </c>
      <c r="O42" s="78">
        <f t="shared" si="12"/>
        <v>0.9648605646132583</v>
      </c>
      <c r="P42" s="80">
        <f t="shared" si="13"/>
        <v>-0.6744216541130642</v>
      </c>
      <c r="Q42" s="38">
        <v>336369</v>
      </c>
      <c r="R42" s="38">
        <f t="shared" si="16"/>
        <v>35974</v>
      </c>
      <c r="S42" s="38">
        <v>300395</v>
      </c>
      <c r="T42" s="40">
        <f t="shared" si="14"/>
        <v>33.77881479815585</v>
      </c>
      <c r="U42" s="39">
        <f t="shared" si="15"/>
        <v>0.0019252127877812427</v>
      </c>
      <c r="V42" s="58"/>
      <c r="W42" s="58"/>
    </row>
    <row r="43" spans="1:23" ht="10.5" customHeight="1">
      <c r="A43" s="12" t="s">
        <v>60</v>
      </c>
      <c r="B43" s="93">
        <v>69913</v>
      </c>
      <c r="C43" s="38">
        <v>247345892</v>
      </c>
      <c r="D43" s="38">
        <f t="shared" si="9"/>
        <v>22570.115156492382</v>
      </c>
      <c r="E43" s="38">
        <v>4896988</v>
      </c>
      <c r="F43" s="38">
        <v>79698415</v>
      </c>
      <c r="G43" s="38">
        <v>10959</v>
      </c>
      <c r="H43" s="75">
        <f t="shared" si="10"/>
        <v>0.15675196315420595</v>
      </c>
      <c r="I43" s="53">
        <v>196869896</v>
      </c>
      <c r="J43" s="53">
        <f t="shared" si="11"/>
        <v>17964.220823067797</v>
      </c>
      <c r="K43" s="38">
        <v>27535</v>
      </c>
      <c r="L43" s="38">
        <v>68005808</v>
      </c>
      <c r="M43" s="65">
        <v>-92331239</v>
      </c>
      <c r="N43" s="65">
        <v>-89134552</v>
      </c>
      <c r="O43" s="78">
        <f t="shared" si="12"/>
        <v>0.9653780558495484</v>
      </c>
      <c r="P43" s="80">
        <f t="shared" si="13"/>
        <v>-0.373287942053228</v>
      </c>
      <c r="Q43" s="38">
        <v>762244</v>
      </c>
      <c r="R43" s="38">
        <f t="shared" si="16"/>
        <v>109409</v>
      </c>
      <c r="S43" s="38">
        <v>652835</v>
      </c>
      <c r="T43" s="40">
        <f t="shared" si="14"/>
        <v>59.570672506615566</v>
      </c>
      <c r="U43" s="39">
        <f t="shared" si="15"/>
        <v>0.0026393605922511135</v>
      </c>
      <c r="V43" s="58"/>
      <c r="W43" s="58"/>
    </row>
    <row r="44" spans="1:23" ht="10.5" customHeight="1">
      <c r="A44" s="12" t="s">
        <v>59</v>
      </c>
      <c r="B44" s="93">
        <v>69027</v>
      </c>
      <c r="C44" s="38">
        <v>344025575</v>
      </c>
      <c r="D44" s="38">
        <f t="shared" si="9"/>
        <v>27552.90525388435</v>
      </c>
      <c r="E44" s="38">
        <v>4557758</v>
      </c>
      <c r="F44" s="38">
        <v>107749134</v>
      </c>
      <c r="G44" s="38">
        <v>12486</v>
      </c>
      <c r="H44" s="75">
        <f t="shared" si="10"/>
        <v>0.18088574036246685</v>
      </c>
      <c r="I44" s="53">
        <v>224652814</v>
      </c>
      <c r="J44" s="53">
        <f t="shared" si="11"/>
        <v>17992.376581771583</v>
      </c>
      <c r="K44" s="38">
        <v>32079</v>
      </c>
      <c r="L44" s="38">
        <v>79665453</v>
      </c>
      <c r="M44" s="65">
        <v>-63484068</v>
      </c>
      <c r="N44" s="65">
        <v>-63425282</v>
      </c>
      <c r="O44" s="78">
        <f t="shared" si="12"/>
        <v>0.9990740038902359</v>
      </c>
      <c r="P44" s="80">
        <f t="shared" si="13"/>
        <v>-0.18453299002552354</v>
      </c>
      <c r="Q44" s="38">
        <v>1735405</v>
      </c>
      <c r="R44" s="38">
        <f t="shared" si="16"/>
        <v>289799</v>
      </c>
      <c r="S44" s="38">
        <v>1445606</v>
      </c>
      <c r="T44" s="40">
        <f t="shared" si="14"/>
        <v>115.77815152971328</v>
      </c>
      <c r="U44" s="39">
        <f t="shared" si="15"/>
        <v>0.00420203061938055</v>
      </c>
      <c r="V44" s="58"/>
      <c r="W44" s="58"/>
    </row>
    <row r="45" spans="1:23" ht="10.5" customHeight="1">
      <c r="A45" s="12" t="s">
        <v>58</v>
      </c>
      <c r="B45" s="93">
        <v>137397</v>
      </c>
      <c r="C45" s="38">
        <v>1043605632.01</v>
      </c>
      <c r="D45" s="38">
        <f t="shared" si="9"/>
        <v>35160.73016441495</v>
      </c>
      <c r="E45" s="38">
        <v>10182290</v>
      </c>
      <c r="F45" s="38">
        <v>291826791</v>
      </c>
      <c r="G45" s="38">
        <v>29681</v>
      </c>
      <c r="H45" s="75">
        <f t="shared" si="10"/>
        <v>0.2160236395263361</v>
      </c>
      <c r="I45" s="53">
        <v>529380313</v>
      </c>
      <c r="J45" s="53">
        <f t="shared" si="11"/>
        <v>17835.66298305313</v>
      </c>
      <c r="K45" s="38">
        <v>81544</v>
      </c>
      <c r="L45" s="38">
        <v>202580449</v>
      </c>
      <c r="M45" s="38">
        <v>30000369.01</v>
      </c>
      <c r="N45" s="38">
        <v>24443248</v>
      </c>
      <c r="O45" s="78">
        <f t="shared" si="12"/>
        <v>0.8147649114533341</v>
      </c>
      <c r="P45" s="80">
        <f t="shared" si="13"/>
        <v>0.028746844679458892</v>
      </c>
      <c r="Q45" s="38">
        <v>10844039</v>
      </c>
      <c r="R45" s="38">
        <f t="shared" si="16"/>
        <v>1691572</v>
      </c>
      <c r="S45" s="38">
        <v>9152467</v>
      </c>
      <c r="T45" s="40">
        <f t="shared" si="14"/>
        <v>308.3611401233112</v>
      </c>
      <c r="U45" s="39">
        <f t="shared" si="15"/>
        <v>0.00877004370163489</v>
      </c>
      <c r="V45" s="58"/>
      <c r="W45" s="58"/>
    </row>
    <row r="46" spans="1:23" ht="10.5" customHeight="1">
      <c r="A46" s="12" t="s">
        <v>57</v>
      </c>
      <c r="B46" s="93">
        <v>131320</v>
      </c>
      <c r="C46" s="38">
        <v>1693151580</v>
      </c>
      <c r="D46" s="38">
        <f t="shared" si="9"/>
        <v>45171.18640450337</v>
      </c>
      <c r="E46" s="38">
        <v>10204787</v>
      </c>
      <c r="F46" s="38">
        <v>398508202</v>
      </c>
      <c r="G46" s="38">
        <v>37483</v>
      </c>
      <c r="H46" s="75">
        <f t="shared" si="10"/>
        <v>0.2854325312214438</v>
      </c>
      <c r="I46" s="53">
        <v>646457309</v>
      </c>
      <c r="J46" s="53">
        <f t="shared" si="11"/>
        <v>17246.680068297628</v>
      </c>
      <c r="K46" s="38">
        <v>108227</v>
      </c>
      <c r="L46" s="38">
        <v>269064406</v>
      </c>
      <c r="M46" s="38">
        <v>389326450</v>
      </c>
      <c r="N46" s="38">
        <v>368356906</v>
      </c>
      <c r="O46" s="78">
        <f t="shared" si="12"/>
        <v>0.9461389176101443</v>
      </c>
      <c r="P46" s="80">
        <f t="shared" si="13"/>
        <v>0.22994187561163307</v>
      </c>
      <c r="Q46" s="38">
        <v>30090325</v>
      </c>
      <c r="R46" s="38">
        <f t="shared" si="16"/>
        <v>3048115</v>
      </c>
      <c r="S46" s="38">
        <v>27042210</v>
      </c>
      <c r="T46" s="40">
        <f t="shared" si="14"/>
        <v>721.4526585385374</v>
      </c>
      <c r="U46" s="39">
        <f t="shared" si="15"/>
        <v>0.015971523352917995</v>
      </c>
      <c r="V46" s="58"/>
      <c r="W46" s="58"/>
    </row>
    <row r="47" spans="1:23" ht="10.5" customHeight="1">
      <c r="A47" s="12" t="s">
        <v>56</v>
      </c>
      <c r="B47" s="93">
        <v>130291</v>
      </c>
      <c r="C47" s="38">
        <v>2672709445</v>
      </c>
      <c r="D47" s="38">
        <f t="shared" si="9"/>
        <v>55215.56543745481</v>
      </c>
      <c r="E47" s="38">
        <v>12816350</v>
      </c>
      <c r="F47" s="38">
        <v>527616993.2</v>
      </c>
      <c r="G47" s="38">
        <v>48405</v>
      </c>
      <c r="H47" s="75">
        <f t="shared" si="10"/>
        <v>0.37151453285338204</v>
      </c>
      <c r="I47" s="53">
        <v>808846811</v>
      </c>
      <c r="J47" s="53">
        <f t="shared" si="11"/>
        <v>16709.98473298213</v>
      </c>
      <c r="K47" s="38">
        <v>142656</v>
      </c>
      <c r="L47" s="38">
        <v>354801057</v>
      </c>
      <c r="M47" s="38">
        <v>994260933.8</v>
      </c>
      <c r="N47" s="38">
        <v>944240842</v>
      </c>
      <c r="O47" s="78">
        <f t="shared" si="12"/>
        <v>0.9496911825663044</v>
      </c>
      <c r="P47" s="80">
        <f t="shared" si="13"/>
        <v>0.3720048715583448</v>
      </c>
      <c r="Q47" s="38">
        <v>65947342</v>
      </c>
      <c r="R47" s="38">
        <f t="shared" si="16"/>
        <v>4915762</v>
      </c>
      <c r="S47" s="38">
        <v>61031580</v>
      </c>
      <c r="T47" s="40">
        <f t="shared" si="14"/>
        <v>1260.852804462349</v>
      </c>
      <c r="U47" s="39">
        <f t="shared" si="15"/>
        <v>0.022835097213494526</v>
      </c>
      <c r="V47" s="58"/>
      <c r="W47" s="58"/>
    </row>
    <row r="48" spans="1:23" ht="10.5" customHeight="1">
      <c r="A48" s="12" t="s">
        <v>55</v>
      </c>
      <c r="B48" s="93">
        <v>131473</v>
      </c>
      <c r="C48" s="38">
        <v>4023424925</v>
      </c>
      <c r="D48" s="38">
        <f t="shared" si="9"/>
        <v>65164.06596699221</v>
      </c>
      <c r="E48" s="38">
        <v>15394736</v>
      </c>
      <c r="F48" s="38">
        <v>675927557</v>
      </c>
      <c r="G48" s="38">
        <v>61743</v>
      </c>
      <c r="H48" s="75">
        <f t="shared" si="10"/>
        <v>0.46962494200330107</v>
      </c>
      <c r="I48" s="53">
        <v>1000038353</v>
      </c>
      <c r="J48" s="53">
        <f t="shared" si="11"/>
        <v>16196.78915828515</v>
      </c>
      <c r="K48" s="38">
        <v>183420</v>
      </c>
      <c r="L48" s="38">
        <v>456387710</v>
      </c>
      <c r="M48" s="38">
        <v>1906466041</v>
      </c>
      <c r="N48" s="38">
        <v>1813112804</v>
      </c>
      <c r="O48" s="78">
        <f t="shared" si="12"/>
        <v>0.9510333596338105</v>
      </c>
      <c r="P48" s="80">
        <f t="shared" si="13"/>
        <v>0.47384158435614404</v>
      </c>
      <c r="Q48" s="38">
        <v>122486920</v>
      </c>
      <c r="R48" s="38">
        <f t="shared" si="16"/>
        <v>7782443</v>
      </c>
      <c r="S48" s="38">
        <v>114704477</v>
      </c>
      <c r="T48" s="40">
        <f t="shared" si="14"/>
        <v>1857.7729783133311</v>
      </c>
      <c r="U48" s="39">
        <f t="shared" si="15"/>
        <v>0.02850916299873546</v>
      </c>
      <c r="V48" s="58"/>
      <c r="W48" s="58"/>
    </row>
    <row r="49" spans="1:23" ht="10.5" customHeight="1">
      <c r="A49" s="12" t="s">
        <v>54</v>
      </c>
      <c r="B49" s="93">
        <v>125465</v>
      </c>
      <c r="C49" s="38">
        <v>5369896167</v>
      </c>
      <c r="D49" s="38">
        <f t="shared" si="9"/>
        <v>75083.49063885122</v>
      </c>
      <c r="E49" s="38">
        <v>15678586</v>
      </c>
      <c r="F49" s="38">
        <v>793229850.1</v>
      </c>
      <c r="G49" s="38">
        <v>71519</v>
      </c>
      <c r="H49" s="75">
        <f t="shared" si="10"/>
        <v>0.5700314828836728</v>
      </c>
      <c r="I49" s="53">
        <v>1136126147</v>
      </c>
      <c r="J49" s="53">
        <f t="shared" si="11"/>
        <v>15885.654818999146</v>
      </c>
      <c r="K49" s="38">
        <v>213011</v>
      </c>
      <c r="L49" s="38">
        <v>530238320</v>
      </c>
      <c r="M49" s="38">
        <v>2925980435.9</v>
      </c>
      <c r="N49" s="38">
        <v>2787026309</v>
      </c>
      <c r="O49" s="78">
        <f t="shared" si="12"/>
        <v>0.9525102337681013</v>
      </c>
      <c r="P49" s="80">
        <f t="shared" si="13"/>
        <v>0.5448858497267104</v>
      </c>
      <c r="Q49" s="38">
        <v>186893520</v>
      </c>
      <c r="R49" s="38">
        <f t="shared" si="16"/>
        <v>10396891</v>
      </c>
      <c r="S49" s="38">
        <v>176496629</v>
      </c>
      <c r="T49" s="40">
        <f t="shared" si="14"/>
        <v>2467.8285350745955</v>
      </c>
      <c r="U49" s="39">
        <f t="shared" si="15"/>
        <v>0.03286779176190354</v>
      </c>
      <c r="V49" s="58"/>
      <c r="W49" s="58"/>
    </row>
    <row r="50" spans="1:23" ht="10.5" customHeight="1">
      <c r="A50" s="12" t="s">
        <v>53</v>
      </c>
      <c r="B50" s="93">
        <v>113316</v>
      </c>
      <c r="C50" s="38">
        <v>6384240887</v>
      </c>
      <c r="D50" s="38">
        <f t="shared" si="9"/>
        <v>85004.20593835297</v>
      </c>
      <c r="E50" s="38">
        <v>17553375</v>
      </c>
      <c r="F50" s="38">
        <v>887822067.74</v>
      </c>
      <c r="G50" s="38">
        <v>75105</v>
      </c>
      <c r="H50" s="75">
        <f t="shared" si="10"/>
        <v>0.662792544742137</v>
      </c>
      <c r="I50" s="53">
        <v>1201136015</v>
      </c>
      <c r="J50" s="53">
        <f t="shared" si="11"/>
        <v>15992.757006857068</v>
      </c>
      <c r="K50" s="38">
        <v>314195</v>
      </c>
      <c r="L50" s="38">
        <v>560634424</v>
      </c>
      <c r="M50" s="38">
        <v>3752201755.26</v>
      </c>
      <c r="N50" s="38">
        <v>3566318320</v>
      </c>
      <c r="O50" s="78">
        <f t="shared" si="12"/>
        <v>0.9504601704853901</v>
      </c>
      <c r="P50" s="80">
        <f t="shared" si="13"/>
        <v>0.5877287247886391</v>
      </c>
      <c r="Q50" s="38">
        <v>239815464</v>
      </c>
      <c r="R50" s="38">
        <f t="shared" si="16"/>
        <v>12253766</v>
      </c>
      <c r="S50" s="38">
        <v>227561698</v>
      </c>
      <c r="T50" s="40">
        <f t="shared" si="14"/>
        <v>3029.91409360229</v>
      </c>
      <c r="U50" s="39">
        <f t="shared" si="15"/>
        <v>0.03564428442281614</v>
      </c>
      <c r="V50" s="58"/>
      <c r="W50" s="58"/>
    </row>
    <row r="51" spans="1:23" ht="10.5" customHeight="1">
      <c r="A51" s="12" t="s">
        <v>52</v>
      </c>
      <c r="B51" s="93">
        <v>97708</v>
      </c>
      <c r="C51" s="38">
        <v>6800032533</v>
      </c>
      <c r="D51" s="38">
        <f t="shared" si="9"/>
        <v>94932.74512075946</v>
      </c>
      <c r="E51" s="38">
        <v>22719141</v>
      </c>
      <c r="F51" s="38">
        <v>893594909.46</v>
      </c>
      <c r="G51" s="38">
        <v>71630</v>
      </c>
      <c r="H51" s="75">
        <f t="shared" si="10"/>
        <v>0.733102714209686</v>
      </c>
      <c r="I51" s="53">
        <v>1165987229</v>
      </c>
      <c r="J51" s="53">
        <f t="shared" si="11"/>
        <v>16277.917478710038</v>
      </c>
      <c r="K51" s="38">
        <v>214951</v>
      </c>
      <c r="L51" s="38">
        <v>535746543</v>
      </c>
      <c r="M51" s="38">
        <v>4227422992.54</v>
      </c>
      <c r="N51" s="38">
        <v>4002175035</v>
      </c>
      <c r="O51" s="78">
        <f t="shared" si="12"/>
        <v>0.9467174309413825</v>
      </c>
      <c r="P51" s="80">
        <f t="shared" si="13"/>
        <v>0.6216768775773738</v>
      </c>
      <c r="Q51" s="38">
        <v>269701469</v>
      </c>
      <c r="R51" s="38">
        <f t="shared" si="16"/>
        <v>13113131</v>
      </c>
      <c r="S51" s="38">
        <v>256588338</v>
      </c>
      <c r="T51" s="40">
        <f t="shared" si="14"/>
        <v>3582.1351109870166</v>
      </c>
      <c r="U51" s="39">
        <f t="shared" si="15"/>
        <v>0.03773339859107994</v>
      </c>
      <c r="V51" s="58"/>
      <c r="W51" s="58"/>
    </row>
    <row r="52" spans="1:23" ht="10.5" customHeight="1">
      <c r="A52" s="12" t="s">
        <v>51</v>
      </c>
      <c r="B52" s="93">
        <v>268970</v>
      </c>
      <c r="C52" s="38">
        <v>27188881970</v>
      </c>
      <c r="D52" s="38">
        <f t="shared" si="9"/>
        <v>121123.71240065576</v>
      </c>
      <c r="E52" s="38">
        <v>82672508</v>
      </c>
      <c r="F52" s="38">
        <v>3207749326.2799997</v>
      </c>
      <c r="G52" s="38">
        <v>224472</v>
      </c>
      <c r="H52" s="75">
        <f t="shared" si="10"/>
        <v>0.8345614752574636</v>
      </c>
      <c r="I52" s="53">
        <v>4030454033</v>
      </c>
      <c r="J52" s="53">
        <f t="shared" si="11"/>
        <v>17955.264055205105</v>
      </c>
      <c r="K52" s="38">
        <v>683383</v>
      </c>
      <c r="L52" s="38">
        <v>1364643202</v>
      </c>
      <c r="M52" s="38">
        <v>18668707916.72</v>
      </c>
      <c r="N52" s="38">
        <v>17381373220</v>
      </c>
      <c r="O52" s="78">
        <f t="shared" si="12"/>
        <v>0.9310431818601091</v>
      </c>
      <c r="P52" s="80">
        <f t="shared" si="13"/>
        <v>0.6866302166201209</v>
      </c>
      <c r="Q52" s="38">
        <v>1184020556</v>
      </c>
      <c r="R52" s="38">
        <f t="shared" si="16"/>
        <v>32614154</v>
      </c>
      <c r="S52" s="38">
        <v>1151406402</v>
      </c>
      <c r="T52" s="40">
        <f t="shared" si="14"/>
        <v>5129.398775793863</v>
      </c>
      <c r="U52" s="39">
        <f t="shared" si="15"/>
        <v>0.042348427687113166</v>
      </c>
      <c r="V52" s="58"/>
      <c r="W52" s="58"/>
    </row>
    <row r="53" spans="1:23" ht="10.5" customHeight="1">
      <c r="A53" s="12" t="s">
        <v>50</v>
      </c>
      <c r="B53" s="93">
        <v>101427</v>
      </c>
      <c r="C53" s="38">
        <v>15904301556</v>
      </c>
      <c r="D53" s="38">
        <f t="shared" si="9"/>
        <v>171560.03576976183</v>
      </c>
      <c r="E53" s="38">
        <v>80769398</v>
      </c>
      <c r="F53" s="38">
        <v>1608428871</v>
      </c>
      <c r="G53" s="38">
        <v>92704</v>
      </c>
      <c r="H53" s="75">
        <f t="shared" si="10"/>
        <v>0.9139972591124651</v>
      </c>
      <c r="I53" s="53">
        <v>2052417241</v>
      </c>
      <c r="J53" s="53">
        <f t="shared" si="11"/>
        <v>22139.467994908526</v>
      </c>
      <c r="K53" s="38">
        <v>287630</v>
      </c>
      <c r="L53" s="38">
        <v>574209253</v>
      </c>
      <c r="M53" s="38">
        <v>11750015589</v>
      </c>
      <c r="N53" s="38">
        <v>10518098334</v>
      </c>
      <c r="O53" s="78">
        <f t="shared" si="12"/>
        <v>0.8951561173967052</v>
      </c>
      <c r="P53" s="80">
        <f t="shared" si="13"/>
        <v>0.7387948189757023</v>
      </c>
      <c r="Q53" s="38">
        <v>738305177</v>
      </c>
      <c r="R53" s="38">
        <f t="shared" si="16"/>
        <v>20104746</v>
      </c>
      <c r="S53" s="38">
        <v>718200431</v>
      </c>
      <c r="T53" s="40">
        <f t="shared" si="14"/>
        <v>7747.243171815671</v>
      </c>
      <c r="U53" s="39">
        <f t="shared" si="15"/>
        <v>0.04515762156993648</v>
      </c>
      <c r="V53" s="58"/>
      <c r="W53" s="58"/>
    </row>
    <row r="54" spans="1:23" ht="10.5" customHeight="1">
      <c r="A54" s="12" t="s">
        <v>49</v>
      </c>
      <c r="B54" s="93">
        <v>109020</v>
      </c>
      <c r="C54" s="38">
        <v>29792371054</v>
      </c>
      <c r="D54" s="38">
        <f t="shared" si="9"/>
        <v>288817.30103826354</v>
      </c>
      <c r="E54" s="38">
        <v>284251690</v>
      </c>
      <c r="F54" s="38">
        <v>2490035712</v>
      </c>
      <c r="G54" s="38">
        <v>103153</v>
      </c>
      <c r="H54" s="75">
        <f t="shared" si="10"/>
        <v>0.9461841863878188</v>
      </c>
      <c r="I54" s="53">
        <v>3271681435</v>
      </c>
      <c r="J54" s="53">
        <f t="shared" si="11"/>
        <v>31716.784145880392</v>
      </c>
      <c r="K54" s="38">
        <v>331159</v>
      </c>
      <c r="L54" s="38">
        <v>661219700</v>
      </c>
      <c r="M54" s="38">
        <v>23653685897</v>
      </c>
      <c r="N54" s="38">
        <v>19080215235</v>
      </c>
      <c r="O54" s="78">
        <f t="shared" si="12"/>
        <v>0.806648710821849</v>
      </c>
      <c r="P54" s="80">
        <f t="shared" si="13"/>
        <v>0.7939511042651369</v>
      </c>
      <c r="Q54" s="38">
        <v>1395943337</v>
      </c>
      <c r="R54" s="38">
        <f t="shared" si="16"/>
        <v>52866373</v>
      </c>
      <c r="S54" s="38">
        <v>1343076964</v>
      </c>
      <c r="T54" s="40">
        <f t="shared" si="14"/>
        <v>13020.241427782032</v>
      </c>
      <c r="U54" s="39">
        <f t="shared" si="15"/>
        <v>0.045081237796267146</v>
      </c>
      <c r="V54" s="58"/>
      <c r="W54" s="58"/>
    </row>
    <row r="55" spans="1:23" ht="10.5" customHeight="1">
      <c r="A55" s="12" t="s">
        <v>48</v>
      </c>
      <c r="B55" s="93">
        <v>22890</v>
      </c>
      <c r="C55" s="38">
        <v>15308559761</v>
      </c>
      <c r="D55" s="38">
        <f t="shared" si="9"/>
        <v>685683.049404282</v>
      </c>
      <c r="E55" s="38">
        <v>280706541</v>
      </c>
      <c r="F55" s="38">
        <v>921564190</v>
      </c>
      <c r="G55" s="38">
        <v>22326</v>
      </c>
      <c r="H55" s="75">
        <f t="shared" si="10"/>
        <v>0.9753604193971166</v>
      </c>
      <c r="I55" s="53">
        <v>1366343968</v>
      </c>
      <c r="J55" s="53">
        <f t="shared" si="11"/>
        <v>61199.6760727403</v>
      </c>
      <c r="K55" s="38">
        <v>74666</v>
      </c>
      <c r="L55" s="38">
        <v>149195200</v>
      </c>
      <c r="M55" s="38">
        <v>13152162944</v>
      </c>
      <c r="N55" s="38">
        <v>7937433433</v>
      </c>
      <c r="O55" s="78">
        <f t="shared" si="12"/>
        <v>0.6035078387331756</v>
      </c>
      <c r="P55" s="80">
        <f t="shared" si="13"/>
        <v>0.8591378385252397</v>
      </c>
      <c r="Q55" s="38">
        <v>600746689</v>
      </c>
      <c r="R55" s="38">
        <f t="shared" si="16"/>
        <v>37012489</v>
      </c>
      <c r="S55" s="38">
        <v>563734200</v>
      </c>
      <c r="T55" s="40">
        <f t="shared" si="14"/>
        <v>25250.120935232466</v>
      </c>
      <c r="U55" s="39">
        <f t="shared" si="15"/>
        <v>0.03682477050755396</v>
      </c>
      <c r="V55" s="58"/>
      <c r="W55" s="58"/>
    </row>
    <row r="56" spans="1:23" ht="10.5" customHeight="1">
      <c r="A56" s="8" t="s">
        <v>13</v>
      </c>
      <c r="B56" s="93">
        <v>18211</v>
      </c>
      <c r="C56" s="38">
        <v>115222327138</v>
      </c>
      <c r="D56" s="38">
        <f t="shared" si="9"/>
        <v>6403730.736286334</v>
      </c>
      <c r="E56" s="38">
        <v>2370473779</v>
      </c>
      <c r="F56" s="38">
        <v>2391368338</v>
      </c>
      <c r="G56" s="38">
        <v>17993</v>
      </c>
      <c r="H56" s="75">
        <f t="shared" si="10"/>
        <v>0.9880292131129537</v>
      </c>
      <c r="I56" s="53">
        <v>10710100475</v>
      </c>
      <c r="J56" s="53">
        <f t="shared" si="11"/>
        <v>595237.0630245096</v>
      </c>
      <c r="K56" s="38">
        <v>59124</v>
      </c>
      <c r="L56" s="38">
        <v>118324500</v>
      </c>
      <c r="M56" s="38">
        <v>104373007604</v>
      </c>
      <c r="N56" s="38">
        <v>16123825070</v>
      </c>
      <c r="O56" s="78">
        <f t="shared" si="12"/>
        <v>0.15448271004295624</v>
      </c>
      <c r="P56" s="80">
        <f t="shared" si="13"/>
        <v>0.9058401283545858</v>
      </c>
      <c r="Q56" s="38">
        <v>1241455435</v>
      </c>
      <c r="R56" s="38">
        <f t="shared" si="16"/>
        <v>155485046</v>
      </c>
      <c r="S56" s="38">
        <v>1085970389</v>
      </c>
      <c r="T56" s="40">
        <f t="shared" si="14"/>
        <v>60355.159728783416</v>
      </c>
      <c r="U56" s="39">
        <f t="shared" si="15"/>
        <v>0.009424999615737235</v>
      </c>
      <c r="V56" s="58"/>
      <c r="W56" s="58"/>
    </row>
    <row r="57" spans="1:23" ht="10.5" customHeight="1" thickBot="1">
      <c r="A57" s="26" t="s">
        <v>1</v>
      </c>
      <c r="B57" s="94">
        <f>SUM(B38:B56)</f>
        <v>1719628</v>
      </c>
      <c r="C57" s="32">
        <f>SUM(C38:C56)</f>
        <v>224040057340.01</v>
      </c>
      <c r="D57" s="86">
        <f t="shared" si="9"/>
        <v>245431.90191053197</v>
      </c>
      <c r="E57" s="32">
        <f>SUM(E38:E56)</f>
        <v>5272100606</v>
      </c>
      <c r="F57" s="32">
        <f aca="true" t="shared" si="17" ref="F57:S57">SUM(F38:F56)</f>
        <v>15720807765.9</v>
      </c>
      <c r="G57" s="32">
        <f t="shared" si="17"/>
        <v>912840</v>
      </c>
      <c r="H57" s="76">
        <f t="shared" si="10"/>
        <v>0.5308357388923651</v>
      </c>
      <c r="I57" s="32">
        <f>SUM(I38:I56)</f>
        <v>29400404865</v>
      </c>
      <c r="J57" s="85">
        <f t="shared" si="11"/>
        <v>32207.621121992903</v>
      </c>
      <c r="K57" s="32">
        <f t="shared" si="17"/>
        <v>2836275</v>
      </c>
      <c r="L57" s="32">
        <f>SUM(L38:L56)</f>
        <v>6126115373</v>
      </c>
      <c r="M57" s="32">
        <f t="shared" si="17"/>
        <v>178064829942.11</v>
      </c>
      <c r="N57" s="32">
        <f t="shared" si="17"/>
        <v>82481095000</v>
      </c>
      <c r="O57" s="83">
        <f t="shared" si="12"/>
        <v>0.46320823166941577</v>
      </c>
      <c r="P57" s="84">
        <f t="shared" si="13"/>
        <v>0.7947901462633237</v>
      </c>
      <c r="Q57" s="32">
        <f t="shared" si="17"/>
        <v>6090119165</v>
      </c>
      <c r="R57" s="86">
        <f>Q57-S57</f>
        <v>351815764</v>
      </c>
      <c r="S57" s="32">
        <f t="shared" si="17"/>
        <v>5738303401</v>
      </c>
      <c r="T57" s="67">
        <f t="shared" si="14"/>
        <v>6286.209413478813</v>
      </c>
      <c r="U57" s="36">
        <f t="shared" si="15"/>
        <v>0.025612845618457312</v>
      </c>
      <c r="V57" s="58"/>
      <c r="W57" s="58"/>
    </row>
    <row r="58" spans="1:23" ht="10.5" customHeight="1">
      <c r="A58" s="102" t="s">
        <v>98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  <c r="S58" s="105"/>
      <c r="T58" s="104"/>
      <c r="U58" s="97"/>
      <c r="V58" s="58"/>
      <c r="W58" s="58"/>
    </row>
    <row r="59" spans="1:23" ht="10.5" customHeight="1">
      <c r="A59" s="102" t="s">
        <v>99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  <c r="S59" s="105"/>
      <c r="T59" s="104"/>
      <c r="U59" s="97"/>
      <c r="V59" s="58"/>
      <c r="W59" s="58"/>
    </row>
    <row r="60" spans="1:23" ht="10.5" customHeight="1">
      <c r="A60" s="102" t="s">
        <v>114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96"/>
      <c r="V60" s="58"/>
      <c r="W60" s="58"/>
    </row>
    <row r="61" spans="1:20" ht="10.5" customHeight="1">
      <c r="A61" s="102" t="s">
        <v>126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  <c r="R61" s="107"/>
      <c r="S61" s="107"/>
      <c r="T61" s="107"/>
    </row>
    <row r="62" spans="1:20" ht="10.5" customHeight="1">
      <c r="A62" s="108" t="s">
        <v>93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7"/>
      <c r="N62" s="107"/>
      <c r="O62" s="107"/>
      <c r="P62" s="107"/>
      <c r="Q62" s="107"/>
      <c r="R62" s="107"/>
      <c r="S62" s="107"/>
      <c r="T62" s="107"/>
    </row>
    <row r="63" spans="1:20" ht="10.5" customHeight="1">
      <c r="A63" s="108" t="s">
        <v>94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7"/>
      <c r="N63" s="107"/>
      <c r="O63" s="107"/>
      <c r="P63" s="107"/>
      <c r="Q63" s="107"/>
      <c r="R63" s="107"/>
      <c r="S63" s="107"/>
      <c r="T63" s="107"/>
    </row>
    <row r="64" spans="1:20" ht="10.5" customHeight="1">
      <c r="A64" s="108" t="s">
        <v>96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7"/>
      <c r="N64" s="107"/>
      <c r="O64" s="107"/>
      <c r="P64" s="107"/>
      <c r="Q64" s="107"/>
      <c r="R64" s="107"/>
      <c r="S64" s="107"/>
      <c r="T64" s="107"/>
    </row>
    <row r="65" spans="1:20" ht="10.5" customHeight="1">
      <c r="A65" s="109" t="s">
        <v>130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7"/>
      <c r="N65" s="107"/>
      <c r="O65" s="107"/>
      <c r="P65" s="107"/>
      <c r="Q65" s="107"/>
      <c r="R65" s="107"/>
      <c r="S65" s="107"/>
      <c r="T65" s="107"/>
    </row>
    <row r="66" spans="1:20" ht="10.5" customHeight="1">
      <c r="A66" s="108" t="s">
        <v>97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7"/>
      <c r="N66" s="107"/>
      <c r="O66" s="107"/>
      <c r="P66" s="107"/>
      <c r="Q66" s="107"/>
      <c r="R66" s="107"/>
      <c r="S66" s="107"/>
      <c r="T66" s="107"/>
    </row>
    <row r="67" spans="1:20" ht="10.5" customHeight="1">
      <c r="A67" s="109" t="s">
        <v>127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7"/>
      <c r="N67" s="107"/>
      <c r="O67" s="107"/>
      <c r="P67" s="107"/>
      <c r="Q67" s="107"/>
      <c r="R67" s="107"/>
      <c r="S67" s="107"/>
      <c r="T67" s="107"/>
    </row>
    <row r="68" spans="1:20" ht="10.5" customHeight="1">
      <c r="A68" s="108" t="s">
        <v>131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7"/>
      <c r="N68" s="107"/>
      <c r="O68" s="107"/>
      <c r="P68" s="107"/>
      <c r="Q68" s="107"/>
      <c r="R68" s="107"/>
      <c r="S68" s="107"/>
      <c r="T68" s="107"/>
    </row>
    <row r="69" spans="2:21" ht="10.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R57 D57 H57 J57 D36 H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2014-12-02T14:39:24Z</cp:lastPrinted>
  <dcterms:created xsi:type="dcterms:W3CDTF">2005-06-27T11:45:55Z</dcterms:created>
  <dcterms:modified xsi:type="dcterms:W3CDTF">2015-02-04T13:28:30Z</dcterms:modified>
  <cp:category/>
  <cp:version/>
  <cp:contentType/>
  <cp:contentStatus/>
</cp:coreProperties>
</file>