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95" windowHeight="8835" activeTab="0"/>
  </bookViews>
  <sheets>
    <sheet name="Summary Local S&amp;U ColAllocDist" sheetId="1" r:id="rId1"/>
  </sheets>
  <definedNames>
    <definedName name="_xlnm.Print_Area" localSheetId="0">'Summary Local S&amp;U ColAllocDist'!$A$1:$L$165</definedName>
  </definedNames>
  <calcPr fullCalcOnLoad="1"/>
</workbook>
</file>

<file path=xl/sharedStrings.xml><?xml version="1.0" encoding="utf-8"?>
<sst xmlns="http://schemas.openxmlformats.org/spreadsheetml/2006/main" count="310" uniqueCount="172">
  <si>
    <t xml:space="preserve">  </t>
  </si>
  <si>
    <t>Total</t>
  </si>
  <si>
    <t xml:space="preserve">net </t>
  </si>
  <si>
    <t>distributable</t>
  </si>
  <si>
    <t>net</t>
  </si>
  <si>
    <t xml:space="preserve"> collections</t>
  </si>
  <si>
    <t>County</t>
  </si>
  <si>
    <t>[$]</t>
  </si>
  <si>
    <t>Alamance...........………</t>
  </si>
  <si>
    <t>Hoke.........………………</t>
  </si>
  <si>
    <t>Alleghany........………..</t>
  </si>
  <si>
    <t>Hyde..........……………..</t>
  </si>
  <si>
    <t>Anson.................………</t>
  </si>
  <si>
    <t>Iredell........…………….</t>
  </si>
  <si>
    <t>Ashe...................……….</t>
  </si>
  <si>
    <t>Jackson.......……………</t>
  </si>
  <si>
    <t>Avery.................……….</t>
  </si>
  <si>
    <t>Johnston....…………………</t>
  </si>
  <si>
    <t>Beaufort.............………</t>
  </si>
  <si>
    <t>Jones...........………………..</t>
  </si>
  <si>
    <t>Bertie.........…………….</t>
  </si>
  <si>
    <t>Lenoir.........………………..</t>
  </si>
  <si>
    <t>Brunswick..……………</t>
  </si>
  <si>
    <t>Lincoln......…………………</t>
  </si>
  <si>
    <t>Buncombe.…………….</t>
  </si>
  <si>
    <t>Macon..........………………..</t>
  </si>
  <si>
    <t>Burke.........……………</t>
  </si>
  <si>
    <t>Madison.......……………….</t>
  </si>
  <si>
    <t>Cabarrus...…………….</t>
  </si>
  <si>
    <t>Caldwell.....……………</t>
  </si>
  <si>
    <t>McDowell.....……………….</t>
  </si>
  <si>
    <t>Camden.....…………….</t>
  </si>
  <si>
    <t>Mecklenburg………………</t>
  </si>
  <si>
    <t>Carteret......……………</t>
  </si>
  <si>
    <t>Mitchell........……………….</t>
  </si>
  <si>
    <t>Caswell.......……………</t>
  </si>
  <si>
    <t>Montgomery……………….</t>
  </si>
  <si>
    <t>Moore..........………………..</t>
  </si>
  <si>
    <t>Chatham..……………..</t>
  </si>
  <si>
    <t>Nash.............………………..</t>
  </si>
  <si>
    <t>Cherokee...…………….</t>
  </si>
  <si>
    <t>Chowan......……………</t>
  </si>
  <si>
    <t>Northampton………………</t>
  </si>
  <si>
    <t>Clay............…………….</t>
  </si>
  <si>
    <t>Cleveland...……………</t>
  </si>
  <si>
    <t>Orange.........……………….</t>
  </si>
  <si>
    <t>Columbus..…………….</t>
  </si>
  <si>
    <t>Pamlico.......………………..</t>
  </si>
  <si>
    <t>Craven........……………</t>
  </si>
  <si>
    <t>Pasquotank.………………..</t>
  </si>
  <si>
    <t>Pender.........………………..</t>
  </si>
  <si>
    <t>Currituck...……………</t>
  </si>
  <si>
    <t>Perquimans.……………….</t>
  </si>
  <si>
    <t>Dare...........……………..</t>
  </si>
  <si>
    <t>Person.........………………..</t>
  </si>
  <si>
    <t>Davidson.....……………</t>
  </si>
  <si>
    <t>Davie...........……………</t>
  </si>
  <si>
    <t>Polk.............………………..</t>
  </si>
  <si>
    <t>Durham......……………</t>
  </si>
  <si>
    <t>Richmond....………………..</t>
  </si>
  <si>
    <t>Edgecombe..……………</t>
  </si>
  <si>
    <t>Forsyth.......…………….</t>
  </si>
  <si>
    <t>Rockingham……………….</t>
  </si>
  <si>
    <t>Franklin.....…………….</t>
  </si>
  <si>
    <t>Gaston........……………</t>
  </si>
  <si>
    <t>Rutherford...……………….</t>
  </si>
  <si>
    <t>Gates...........……………</t>
  </si>
  <si>
    <t>Graham.....……………..</t>
  </si>
  <si>
    <t>Scotland......………………..</t>
  </si>
  <si>
    <t>Granville....……………</t>
  </si>
  <si>
    <t>Stanly...........……………….</t>
  </si>
  <si>
    <t>Greene........……………</t>
  </si>
  <si>
    <t>Stokes.........…………………</t>
  </si>
  <si>
    <t>Guilford......……………</t>
  </si>
  <si>
    <t>Halifax........……………</t>
  </si>
  <si>
    <t>Swain............……………….</t>
  </si>
  <si>
    <t>Harnett.......……………</t>
  </si>
  <si>
    <t>Transylvania……………….</t>
  </si>
  <si>
    <t>Tyrrell..........……………….</t>
  </si>
  <si>
    <t>Henderson..……………</t>
  </si>
  <si>
    <t>Union............……………….</t>
  </si>
  <si>
    <t>Vance...........………………………….</t>
  </si>
  <si>
    <t>Wake............……………………….</t>
  </si>
  <si>
    <t>Warren..........………………………</t>
  </si>
  <si>
    <t>Washington.…………………………</t>
  </si>
  <si>
    <t>Watauga.......………………………..</t>
  </si>
  <si>
    <t>Wayne...........………………………….</t>
  </si>
  <si>
    <t>Wilson.........…………………………..</t>
  </si>
  <si>
    <t>Yadkin..........………………………..</t>
  </si>
  <si>
    <t>Yancey ........………………………….</t>
  </si>
  <si>
    <t xml:space="preserve">       Totals...…………………………</t>
  </si>
  <si>
    <t xml:space="preserve">     </t>
  </si>
  <si>
    <t>Bladen………..</t>
  </si>
  <si>
    <t>[excludes food]</t>
  </si>
  <si>
    <t>[county</t>
  </si>
  <si>
    <t>Net</t>
  </si>
  <si>
    <t xml:space="preserve">       Less administrative costs:</t>
  </si>
  <si>
    <t>collections*</t>
  </si>
  <si>
    <t>proceeds*</t>
  </si>
  <si>
    <t>Gross</t>
  </si>
  <si>
    <t>Refunds</t>
  </si>
  <si>
    <t>allocation</t>
  </si>
  <si>
    <t>§ 105-486(a)</t>
  </si>
  <si>
    <t>per capita</t>
  </si>
  <si>
    <t>before</t>
  </si>
  <si>
    <t>Tax</t>
  </si>
  <si>
    <t>adjustments</t>
  </si>
  <si>
    <t xml:space="preserve">       Total net distributable</t>
  </si>
  <si>
    <t xml:space="preserve">            proceeds as % of</t>
  </si>
  <si>
    <t>[%]</t>
  </si>
  <si>
    <t>attributable]</t>
  </si>
  <si>
    <t>food</t>
  </si>
  <si>
    <t>tax</t>
  </si>
  <si>
    <t>2% rate</t>
  </si>
  <si>
    <t>Local</t>
  </si>
  <si>
    <t>Other</t>
  </si>
  <si>
    <t>[County</t>
  </si>
  <si>
    <t xml:space="preserve">             net collections</t>
  </si>
  <si>
    <t xml:space="preserve">                 pursuant to § 105-472…………………………………………………………………………………</t>
  </si>
  <si>
    <t xml:space="preserve">                                                                                                                                      BY COUNTY FOR FISCAL YEAR 2010-2011</t>
  </si>
  <si>
    <t xml:space="preserve">   Allocated net collections</t>
  </si>
  <si>
    <t xml:space="preserve">   [Non-county attributable]*</t>
  </si>
  <si>
    <t xml:space="preserve">                 pursuant to § 105-501………………………………………………………………………………….</t>
  </si>
  <si>
    <t xml:space="preserve">                 pursuant to § 105-507.3……………………………………………………………………………….</t>
  </si>
  <si>
    <t xml:space="preserve">      Distributable to units………………………………………………………………………………………….</t>
  </si>
  <si>
    <t>net proceeds]</t>
  </si>
  <si>
    <t>Article 40</t>
  </si>
  <si>
    <t>[applies to</t>
  </si>
  <si>
    <t>adjustment**</t>
  </si>
  <si>
    <t>Alexander***........………..</t>
  </si>
  <si>
    <t>Catawba***......……………</t>
  </si>
  <si>
    <t>Cumberland***……………</t>
  </si>
  <si>
    <t>Duplin***........…………….</t>
  </si>
  <si>
    <t>Haywood***...……………..</t>
  </si>
  <si>
    <t>Hertford***......……………</t>
  </si>
  <si>
    <t>Lee***…………………………..</t>
  </si>
  <si>
    <t>Martin***..........……………….</t>
  </si>
  <si>
    <t>New Hanover***………………</t>
  </si>
  <si>
    <t>Onslow***.........……………….</t>
  </si>
  <si>
    <t>Pitt***...............………………..</t>
  </si>
  <si>
    <t>Randolph***.....………………..</t>
  </si>
  <si>
    <t>Robeson***......…………………</t>
  </si>
  <si>
    <t>Rowan***..........………………..</t>
  </si>
  <si>
    <t>Sampson***......………………..</t>
  </si>
  <si>
    <t>Surry***.............………………</t>
  </si>
  <si>
    <t>Wilkes***..........………………………..</t>
  </si>
  <si>
    <r>
      <t xml:space="preserve">***Article 46 proceeds are allocated to the seventeen levying counties on a point-of-sale basis.  Refer to </t>
    </r>
    <r>
      <rPr>
        <b/>
        <i/>
        <sz val="8"/>
        <rFont val="Times New Roman"/>
        <family val="1"/>
      </rPr>
      <t>Table 60C</t>
    </r>
    <r>
      <rPr>
        <b/>
        <sz val="8"/>
        <rFont val="Times New Roman"/>
        <family val="1"/>
      </rPr>
      <t xml:space="preserve"> for distribution details of Article 46 proceeds.  </t>
    </r>
  </si>
  <si>
    <r>
      <t xml:space="preserve">      Article 45 proceeds are allocated to Dare County.  Refer to </t>
    </r>
    <r>
      <rPr>
        <b/>
        <i/>
        <sz val="8"/>
        <rFont val="Times New Roman"/>
        <family val="1"/>
      </rPr>
      <t>Table 60B</t>
    </r>
    <r>
      <rPr>
        <b/>
        <sz val="8"/>
        <rFont val="Times New Roman"/>
        <family val="1"/>
      </rPr>
      <t xml:space="preserve"> for distribution details of Article 45 proceeds.  </t>
    </r>
  </si>
  <si>
    <r>
      <t xml:space="preserve">      Article 44 proceeds are allocated to counties on a point-of-sale basis.  Refer to </t>
    </r>
    <r>
      <rPr>
        <b/>
        <i/>
        <sz val="8"/>
        <rFont val="Times New Roman"/>
        <family val="1"/>
      </rPr>
      <t>Table 59</t>
    </r>
    <r>
      <rPr>
        <b/>
        <sz val="8"/>
        <rFont val="Times New Roman"/>
        <family val="1"/>
      </rPr>
      <t xml:space="preserve"> for distribution details of Article 44 proceeds.  </t>
    </r>
  </si>
  <si>
    <r>
      <t xml:space="preserve">      Article 43 proceeds are allocated to Mecklenburg County.  Refer to </t>
    </r>
    <r>
      <rPr>
        <b/>
        <i/>
        <sz val="8"/>
        <rFont val="Times New Roman"/>
        <family val="1"/>
      </rPr>
      <t>Table 60A</t>
    </r>
    <r>
      <rPr>
        <b/>
        <sz val="8"/>
        <rFont val="Times New Roman"/>
        <family val="1"/>
      </rPr>
      <t xml:space="preserve"> for distribution details of Article 43 proceeds.  </t>
    </r>
  </si>
  <si>
    <r>
      <t xml:space="preserve">      Refer to </t>
    </r>
    <r>
      <rPr>
        <b/>
        <i/>
        <sz val="8"/>
        <rFont val="Times New Roman"/>
        <family val="1"/>
      </rPr>
      <t>Table 58B</t>
    </r>
    <r>
      <rPr>
        <b/>
        <sz val="8"/>
        <rFont val="Times New Roman"/>
        <family val="1"/>
      </rPr>
      <t xml:space="preserve"> for distribution details of Article 42 proceeds.</t>
    </r>
  </si>
  <si>
    <t xml:space="preserve">      retained by the State.  § 105-469 requires that one-fourth (1/4) of net proceeds generated from the 2% local food tax be included in the distribution under Article 42. </t>
  </si>
  <si>
    <t xml:space="preserve">      and assesssment training program  (School of Government at UNC-Chapel Hill), Local Government Commission, et al. pursuant to § 105-501 as well as for administrative cost expenses </t>
  </si>
  <si>
    <t xml:space="preserve">      Article 42 proceeds are allocated to counties on a point-of-sale basis.  County allocated amounts are reduced for expenses associated with the Property Tax Commission, a property tax appraisal </t>
  </si>
  <si>
    <r>
      <t xml:space="preserve">      Refer to </t>
    </r>
    <r>
      <rPr>
        <b/>
        <i/>
        <sz val="8"/>
        <rFont val="Times New Roman"/>
        <family val="1"/>
      </rPr>
      <t>Table 58A</t>
    </r>
    <r>
      <rPr>
        <b/>
        <sz val="8"/>
        <rFont val="Times New Roman"/>
        <family val="1"/>
      </rPr>
      <t xml:space="preserve"> for distribution details of Article 40 proceeds.</t>
    </r>
  </si>
  <si>
    <t xml:space="preserve">      specified in § 105-486(b).  § 105-469 requires that one-fourth (1/4) of net proceeds generated from the 2% local food tax be included in the distribution under Article 40.   </t>
  </si>
  <si>
    <t xml:space="preserve">      Article 40 proceeds are allocated to counties based on a county's share of state population.  County allocated per capita amounts are then adjusted by a county's adjustment factor as </t>
  </si>
  <si>
    <r>
      <t xml:space="preserve">      distribution under Article 39.  Refer to </t>
    </r>
    <r>
      <rPr>
        <b/>
        <i/>
        <sz val="8"/>
        <rFont val="Times New Roman"/>
        <family val="1"/>
      </rPr>
      <t xml:space="preserve">Table 57 </t>
    </r>
    <r>
      <rPr>
        <b/>
        <sz val="8"/>
        <rFont val="Times New Roman"/>
        <family val="1"/>
      </rPr>
      <t>for distribution details of Article 39 proceeds.</t>
    </r>
  </si>
  <si>
    <t xml:space="preserve">      Article 39 proceeds are allocated to counties on a point-of-sale basis.  § 105-469 requires that one-half (1/2) of net proceeds generated from the 2% local food tax be included in the </t>
  </si>
  <si>
    <t xml:space="preserve">      40, 42, 43, 44, 45, and 46 collected by the Department of Revenue during the period July 1, 2010 through June 30, 2011 was $15,519,895.07.      </t>
  </si>
  <si>
    <t xml:space="preserve">      deducted from net collections in determining the amount of distributable proceeds to local governments.  The amount of costs associated with local sales and use taxes related to Articles 39, </t>
  </si>
  <si>
    <t xml:space="preserve">      These amounts do not agree with the actual receipts of the local governments in fiscal year 2010-11 due to the lag in the collection/distribution cycle.  Certain administrative costs must be </t>
  </si>
  <si>
    <t xml:space="preserve">      Total net distributable proceeds reflect § 105-486(a), (b) requirements and reduction of administrative costs.</t>
  </si>
  <si>
    <t xml:space="preserve">    *Total net collections amounts are prior to § 105-486(a), (b) requirements and prior to cost of collection reduction adjustments under § 105-472, § 105-501, and § 105-507.3.</t>
  </si>
  <si>
    <t xml:space="preserve">      as being attributable to a particular taxing county is determined according to statutory guidelines specified in § 105-472.  </t>
  </si>
  <si>
    <t xml:space="preserve">      taxing county.  Local food tax collections are allocated to counties according to statutory guidelines specified in § 105-469.  County allocation of local sales or use taxes that are unidentifiable </t>
  </si>
  <si>
    <t xml:space="preserve">    *Allocated net collections consist of tax collections generated from the local food tax (2% rate) as well as local sales or use taxes that cannot be identified as being attributable to a particular </t>
  </si>
  <si>
    <t xml:space="preserve">                                               [§ 105 ARTICLES 39.,40.,42.,43.,44.,45.,46.]</t>
  </si>
  <si>
    <t xml:space="preserve">                                                                                           TABLE  56. - Continued</t>
  </si>
  <si>
    <r>
      <t xml:space="preserve">  **The table above reports Article 40 collections according to the county in which the taxes were collected.  Column </t>
    </r>
    <r>
      <rPr>
        <i/>
        <sz val="8"/>
        <rFont val="Times New Roman"/>
        <family val="1"/>
      </rPr>
      <t xml:space="preserve">§ 105-486(a) per capita adjustment </t>
    </r>
    <r>
      <rPr>
        <b/>
        <sz val="8"/>
        <rFont val="Times New Roman"/>
        <family val="1"/>
      </rPr>
      <t xml:space="preserve">provides each county's overage or underage </t>
    </r>
  </si>
  <si>
    <t xml:space="preserve">      adjustment as result of converting Article 40 net proceeds from point-of-sale to per capita basis for statutory distribution purposes. </t>
  </si>
  <si>
    <t xml:space="preserve">                                                  TABLE  56.  SUMMARY OF LOCAL SALES AND USE TAX COLLECTIONS, TAX ALLOCATIONS, AND DISTRIBUTABLE PROCEEDS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</si>
</sst>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4" fontId="1" fillId="33" borderId="13" xfId="0" applyNumberFormat="1" applyFont="1" applyFill="1" applyBorder="1" applyAlignment="1">
      <alignment/>
    </xf>
    <xf numFmtId="0" fontId="1" fillId="33" borderId="19" xfId="0" applyFont="1" applyFill="1" applyBorder="1" applyAlignment="1" applyProtection="1">
      <alignment horizontal="left"/>
      <protection/>
    </xf>
    <xf numFmtId="4" fontId="1" fillId="33" borderId="16" xfId="0" applyNumberFormat="1" applyFont="1" applyFill="1" applyBorder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4" fontId="1" fillId="33" borderId="11" xfId="0" applyNumberFormat="1" applyFont="1" applyFill="1" applyBorder="1" applyAlignment="1">
      <alignment/>
    </xf>
    <xf numFmtId="10" fontId="1" fillId="33" borderId="14" xfId="0" applyNumberFormat="1" applyFont="1" applyFill="1" applyBorder="1" applyAlignment="1">
      <alignment horizontal="right"/>
    </xf>
    <xf numFmtId="0" fontId="1" fillId="33" borderId="20" xfId="0" applyFont="1" applyFill="1" applyBorder="1" applyAlignment="1" applyProtection="1">
      <alignment horizontal="left"/>
      <protection/>
    </xf>
    <xf numFmtId="4" fontId="1" fillId="33" borderId="21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39" fontId="1" fillId="33" borderId="14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10" fontId="1" fillId="33" borderId="18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39" fontId="1" fillId="33" borderId="0" xfId="0" applyNumberFormat="1" applyFont="1" applyFill="1" applyBorder="1" applyAlignment="1">
      <alignment/>
    </xf>
    <xf numFmtId="39" fontId="1" fillId="33" borderId="13" xfId="0" applyNumberFormat="1" applyFont="1" applyFill="1" applyBorder="1" applyAlignment="1">
      <alignment/>
    </xf>
    <xf numFmtId="39" fontId="1" fillId="33" borderId="16" xfId="0" applyNumberFormat="1" applyFont="1" applyFill="1" applyBorder="1" applyAlignment="1">
      <alignment/>
    </xf>
    <xf numFmtId="39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 quotePrefix="1">
      <alignment horizontal="center"/>
    </xf>
    <xf numFmtId="43" fontId="1" fillId="33" borderId="0" xfId="0" applyNumberFormat="1" applyFont="1" applyFill="1" applyBorder="1" applyAlignment="1" quotePrefix="1">
      <alignment horizontal="center"/>
    </xf>
    <xf numFmtId="0" fontId="1" fillId="33" borderId="20" xfId="0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1" fillId="33" borderId="24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10" fontId="1" fillId="33" borderId="25" xfId="0" applyNumberFormat="1" applyFont="1" applyFill="1" applyBorder="1" applyAlignment="1">
      <alignment horizontal="right"/>
    </xf>
    <xf numFmtId="10" fontId="1" fillId="33" borderId="22" xfId="0" applyNumberFormat="1" applyFont="1" applyFill="1" applyBorder="1" applyAlignment="1">
      <alignment horizontal="right"/>
    </xf>
    <xf numFmtId="39" fontId="1" fillId="33" borderId="19" xfId="0" applyNumberFormat="1" applyFont="1" applyFill="1" applyBorder="1" applyAlignment="1">
      <alignment/>
    </xf>
    <xf numFmtId="10" fontId="1" fillId="33" borderId="26" xfId="0" applyNumberFormat="1" applyFont="1" applyFill="1" applyBorder="1" applyAlignment="1">
      <alignment horizontal="right"/>
    </xf>
    <xf numFmtId="10" fontId="1" fillId="33" borderId="27" xfId="0" applyNumberFormat="1" applyFont="1" applyFill="1" applyBorder="1" applyAlignment="1">
      <alignment horizontal="right"/>
    </xf>
    <xf numFmtId="10" fontId="1" fillId="33" borderId="17" xfId="0" applyNumberFormat="1" applyFont="1" applyFill="1" applyBorder="1" applyAlignment="1">
      <alignment horizontal="right"/>
    </xf>
    <xf numFmtId="39" fontId="1" fillId="33" borderId="21" xfId="0" applyNumberFormat="1" applyFont="1" applyFill="1" applyBorder="1" applyAlignment="1">
      <alignment/>
    </xf>
    <xf numFmtId="10" fontId="1" fillId="33" borderId="23" xfId="0" applyNumberFormat="1" applyFont="1" applyFill="1" applyBorder="1" applyAlignment="1">
      <alignment/>
    </xf>
    <xf numFmtId="10" fontId="1" fillId="33" borderId="28" xfId="0" applyNumberFormat="1" applyFont="1" applyFill="1" applyBorder="1" applyAlignment="1">
      <alignment/>
    </xf>
    <xf numFmtId="0" fontId="1" fillId="33" borderId="14" xfId="0" applyFont="1" applyFill="1" applyBorder="1" applyAlignment="1" quotePrefix="1">
      <alignment horizontal="center"/>
    </xf>
    <xf numFmtId="43" fontId="1" fillId="33" borderId="14" xfId="0" applyNumberFormat="1" applyFont="1" applyFill="1" applyBorder="1" applyAlignment="1" quotePrefix="1">
      <alignment horizontal="center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3" fontId="1" fillId="33" borderId="21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39" fontId="1" fillId="33" borderId="22" xfId="0" applyNumberFormat="1" applyFont="1" applyFill="1" applyBorder="1" applyAlignment="1">
      <alignment/>
    </xf>
    <xf numFmtId="39" fontId="1" fillId="33" borderId="2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PageLayoutView="0" workbookViewId="0" topLeftCell="A1">
      <selection activeCell="A2" sqref="A2"/>
    </sheetView>
  </sheetViews>
  <sheetFormatPr defaultColWidth="9.33203125" defaultRowHeight="11.25"/>
  <cols>
    <col min="1" max="2" width="15" style="1" customWidth="1"/>
    <col min="3" max="3" width="14.66015625" style="1" customWidth="1"/>
    <col min="4" max="4" width="14.83203125" style="1" customWidth="1"/>
    <col min="5" max="5" width="13.33203125" style="1" customWidth="1"/>
    <col min="6" max="6" width="13" style="1" customWidth="1"/>
    <col min="7" max="7" width="15.5" style="1" customWidth="1"/>
    <col min="8" max="8" width="13.66015625" style="1" customWidth="1"/>
    <col min="9" max="9" width="14.83203125" style="1" customWidth="1"/>
    <col min="10" max="10" width="15" style="1" customWidth="1"/>
    <col min="11" max="11" width="13.5" style="1" customWidth="1"/>
    <col min="12" max="12" width="12.33203125" style="1" customWidth="1"/>
    <col min="13" max="13" width="9.33203125" style="1" customWidth="1"/>
    <col min="14" max="14" width="15.33203125" style="2" customWidth="1"/>
    <col min="15" max="15" width="17.66015625" style="1" customWidth="1"/>
    <col min="16" max="16384" width="9.33203125" style="1" customWidth="1"/>
  </cols>
  <sheetData>
    <row r="1" spans="1:6" ht="10.5">
      <c r="A1" s="24" t="s">
        <v>171</v>
      </c>
      <c r="B1" s="24"/>
      <c r="C1" s="24"/>
      <c r="D1" s="24"/>
      <c r="E1" s="24"/>
      <c r="F1" s="24"/>
    </row>
    <row r="2" spans="1:6" ht="10.5">
      <c r="A2" s="24" t="s">
        <v>119</v>
      </c>
      <c r="B2" s="24"/>
      <c r="C2" s="24"/>
      <c r="D2" s="24"/>
      <c r="E2" s="24"/>
      <c r="F2" s="24"/>
    </row>
    <row r="3" spans="1:5" ht="10.5">
      <c r="A3" s="1" t="s">
        <v>0</v>
      </c>
      <c r="D3" s="3" t="s">
        <v>167</v>
      </c>
      <c r="E3" s="3"/>
    </row>
    <row r="4" spans="1:12" ht="10.5">
      <c r="A4" s="4"/>
      <c r="B4" s="5"/>
      <c r="C4" s="5"/>
      <c r="D4" s="5"/>
      <c r="E4" s="68" t="s">
        <v>120</v>
      </c>
      <c r="F4" s="67"/>
      <c r="G4" s="5"/>
      <c r="H4" s="5" t="s">
        <v>102</v>
      </c>
      <c r="I4" s="25"/>
      <c r="J4" s="25"/>
      <c r="K4" s="50" t="s">
        <v>107</v>
      </c>
      <c r="L4" s="45"/>
    </row>
    <row r="5" spans="1:12" ht="10.5">
      <c r="A5" s="6"/>
      <c r="B5" s="7" t="s">
        <v>99</v>
      </c>
      <c r="C5" s="7"/>
      <c r="D5" s="7" t="s">
        <v>95</v>
      </c>
      <c r="E5" s="69" t="s">
        <v>121</v>
      </c>
      <c r="F5" s="42"/>
      <c r="G5" s="7"/>
      <c r="H5" s="7" t="s">
        <v>103</v>
      </c>
      <c r="I5" s="7"/>
      <c r="J5" s="9"/>
      <c r="K5" s="51" t="s">
        <v>108</v>
      </c>
      <c r="L5" s="9"/>
    </row>
    <row r="6" spans="1:12" ht="10.5">
      <c r="A6" s="6"/>
      <c r="B6" s="7" t="s">
        <v>5</v>
      </c>
      <c r="C6" s="7"/>
      <c r="D6" s="7" t="s">
        <v>5</v>
      </c>
      <c r="E6" s="5" t="s">
        <v>114</v>
      </c>
      <c r="F6" s="5"/>
      <c r="G6" s="7"/>
      <c r="H6" s="7" t="s">
        <v>128</v>
      </c>
      <c r="I6" s="7" t="s">
        <v>105</v>
      </c>
      <c r="J6" s="9" t="s">
        <v>1</v>
      </c>
      <c r="K6" s="51" t="s">
        <v>117</v>
      </c>
      <c r="L6" s="9"/>
    </row>
    <row r="7" spans="1:12" ht="10.5">
      <c r="A7" s="6"/>
      <c r="B7" s="7" t="s">
        <v>94</v>
      </c>
      <c r="C7" s="7"/>
      <c r="D7" s="7" t="s">
        <v>94</v>
      </c>
      <c r="E7" s="7" t="s">
        <v>111</v>
      </c>
      <c r="F7" s="7"/>
      <c r="G7" s="7" t="s">
        <v>1</v>
      </c>
      <c r="H7" s="7" t="s">
        <v>127</v>
      </c>
      <c r="I7" s="7" t="s">
        <v>101</v>
      </c>
      <c r="J7" s="9" t="s">
        <v>2</v>
      </c>
      <c r="K7" s="52" t="s">
        <v>116</v>
      </c>
      <c r="L7" s="25" t="s">
        <v>1</v>
      </c>
    </row>
    <row r="8" spans="1:12" ht="10.5">
      <c r="A8" s="6"/>
      <c r="B8" s="7" t="s">
        <v>110</v>
      </c>
      <c r="C8" s="7"/>
      <c r="D8" s="7" t="s">
        <v>110</v>
      </c>
      <c r="E8" s="7" t="s">
        <v>112</v>
      </c>
      <c r="F8" s="7"/>
      <c r="G8" s="7" t="s">
        <v>4</v>
      </c>
      <c r="H8" s="7" t="s">
        <v>126</v>
      </c>
      <c r="I8" s="7" t="s">
        <v>104</v>
      </c>
      <c r="J8" s="9" t="s">
        <v>3</v>
      </c>
      <c r="K8" s="53" t="s">
        <v>110</v>
      </c>
      <c r="L8" s="8" t="s">
        <v>4</v>
      </c>
    </row>
    <row r="9" spans="1:12" ht="10.5">
      <c r="A9" s="6"/>
      <c r="B9" s="7" t="s">
        <v>93</v>
      </c>
      <c r="C9" s="7" t="s">
        <v>100</v>
      </c>
      <c r="D9" s="7" t="s">
        <v>93</v>
      </c>
      <c r="E9" s="7" t="s">
        <v>113</v>
      </c>
      <c r="F9" s="7" t="s">
        <v>115</v>
      </c>
      <c r="G9" s="7" t="s">
        <v>97</v>
      </c>
      <c r="H9" s="7" t="s">
        <v>125</v>
      </c>
      <c r="I9" s="7" t="s">
        <v>106</v>
      </c>
      <c r="J9" s="9" t="s">
        <v>98</v>
      </c>
      <c r="K9" s="53" t="s">
        <v>93</v>
      </c>
      <c r="L9" s="8" t="s">
        <v>97</v>
      </c>
    </row>
    <row r="10" spans="1:12" ht="10.5">
      <c r="A10" s="10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1" t="s">
        <v>7</v>
      </c>
      <c r="G10" s="11" t="s">
        <v>7</v>
      </c>
      <c r="H10" s="11" t="s">
        <v>7</v>
      </c>
      <c r="I10" s="11" t="s">
        <v>7</v>
      </c>
      <c r="J10" s="29" t="s">
        <v>7</v>
      </c>
      <c r="K10" s="12" t="s">
        <v>109</v>
      </c>
      <c r="L10" s="13" t="s">
        <v>109</v>
      </c>
    </row>
    <row r="11" spans="1:12" ht="10.5">
      <c r="A11" s="14" t="s">
        <v>8</v>
      </c>
      <c r="B11" s="15">
        <v>33005925.05</v>
      </c>
      <c r="C11" s="39">
        <v>-2125982.06</v>
      </c>
      <c r="D11" s="15">
        <f>B11+C11</f>
        <v>30879942.990000002</v>
      </c>
      <c r="E11" s="15">
        <v>4248829.36</v>
      </c>
      <c r="F11" s="39">
        <v>523198.46</v>
      </c>
      <c r="G11" s="39">
        <f>D11+E11+F11</f>
        <v>35651970.81</v>
      </c>
      <c r="H11" s="39">
        <v>-939741.52</v>
      </c>
      <c r="I11" s="19">
        <f>G11+H11</f>
        <v>34712229.29</v>
      </c>
      <c r="J11" s="35">
        <v>34648931.15</v>
      </c>
      <c r="K11" s="54">
        <f aca="true" t="shared" si="0" ref="K11:K17">J11/D11</f>
        <v>1.1220529507201658</v>
      </c>
      <c r="L11" s="55">
        <f aca="true" t="shared" si="1" ref="L11:L17">J11/G11</f>
        <v>0.9718658004813955</v>
      </c>
    </row>
    <row r="12" spans="1:12" ht="10.5">
      <c r="A12" s="14" t="s">
        <v>129</v>
      </c>
      <c r="B12" s="15">
        <v>3177402.66</v>
      </c>
      <c r="C12" s="39">
        <v>-119251.53</v>
      </c>
      <c r="D12" s="15">
        <f aca="true" t="shared" si="2" ref="D12:D55">B12+C12</f>
        <v>3058151.1300000004</v>
      </c>
      <c r="E12" s="15">
        <v>901538.82</v>
      </c>
      <c r="F12" s="39">
        <v>18179.66</v>
      </c>
      <c r="G12" s="39">
        <f aca="true" t="shared" si="3" ref="G12:G55">D12+E12+F12</f>
        <v>3977869.6100000003</v>
      </c>
      <c r="H12" s="39">
        <v>1039520.14</v>
      </c>
      <c r="I12" s="15">
        <f aca="true" t="shared" si="4" ref="I12:I55">G12+H12</f>
        <v>5017389.75</v>
      </c>
      <c r="J12" s="23">
        <v>4993056.21</v>
      </c>
      <c r="K12" s="54">
        <f t="shared" si="0"/>
        <v>1.632704205171181</v>
      </c>
      <c r="L12" s="20">
        <f t="shared" si="1"/>
        <v>1.2552086165539247</v>
      </c>
    </row>
    <row r="13" spans="1:12" ht="10.5">
      <c r="A13" s="14" t="s">
        <v>10</v>
      </c>
      <c r="B13" s="15">
        <v>1369449.62</v>
      </c>
      <c r="C13" s="39">
        <v>-105620.06</v>
      </c>
      <c r="D13" s="15">
        <f t="shared" si="2"/>
        <v>1263829.56</v>
      </c>
      <c r="E13" s="15">
        <v>315002.35</v>
      </c>
      <c r="F13" s="39">
        <v>4428.17</v>
      </c>
      <c r="G13" s="39">
        <f t="shared" si="3"/>
        <v>1583260.08</v>
      </c>
      <c r="H13" s="39">
        <v>200204.58</v>
      </c>
      <c r="I13" s="15">
        <f t="shared" si="4"/>
        <v>1783464.6600000001</v>
      </c>
      <c r="J13" s="23">
        <v>1800055.24</v>
      </c>
      <c r="K13" s="54">
        <f t="shared" si="0"/>
        <v>1.424286388743748</v>
      </c>
      <c r="L13" s="20">
        <f t="shared" si="1"/>
        <v>1.1369295940310704</v>
      </c>
    </row>
    <row r="14" spans="1:12" ht="10.5">
      <c r="A14" s="14" t="s">
        <v>12</v>
      </c>
      <c r="B14" s="15">
        <v>2381799.49</v>
      </c>
      <c r="C14" s="39">
        <v>-209506.77</v>
      </c>
      <c r="D14" s="15">
        <f t="shared" si="2"/>
        <v>2172292.72</v>
      </c>
      <c r="E14" s="15">
        <v>602752.67</v>
      </c>
      <c r="F14" s="39">
        <v>16661.65</v>
      </c>
      <c r="G14" s="39">
        <f t="shared" si="3"/>
        <v>2791707.04</v>
      </c>
      <c r="H14" s="39">
        <v>617087.83</v>
      </c>
      <c r="I14" s="15">
        <f t="shared" si="4"/>
        <v>3408794.87</v>
      </c>
      <c r="J14" s="23">
        <v>3390821.65</v>
      </c>
      <c r="K14" s="54">
        <f t="shared" si="0"/>
        <v>1.56094140480294</v>
      </c>
      <c r="L14" s="20">
        <f t="shared" si="1"/>
        <v>1.214605114869073</v>
      </c>
    </row>
    <row r="15" spans="1:12" ht="10.5">
      <c r="A15" s="16" t="s">
        <v>14</v>
      </c>
      <c r="B15" s="17">
        <v>4039621.54</v>
      </c>
      <c r="C15" s="39">
        <v>-258376.65</v>
      </c>
      <c r="D15" s="17">
        <f t="shared" si="2"/>
        <v>3781244.89</v>
      </c>
      <c r="E15" s="17">
        <v>714992.39</v>
      </c>
      <c r="F15" s="40">
        <v>43320.89</v>
      </c>
      <c r="G15" s="39">
        <f t="shared" si="3"/>
        <v>4539558.17</v>
      </c>
      <c r="H15" s="40">
        <v>270935.69</v>
      </c>
      <c r="I15" s="15">
        <f t="shared" si="4"/>
        <v>4810493.86</v>
      </c>
      <c r="J15" s="48">
        <v>4732822.14</v>
      </c>
      <c r="K15" s="54">
        <f t="shared" si="0"/>
        <v>1.2516571334791278</v>
      </c>
      <c r="L15" s="36">
        <f t="shared" si="1"/>
        <v>1.042573299594925</v>
      </c>
    </row>
    <row r="16" spans="1:12" ht="10.5">
      <c r="A16" s="18" t="s">
        <v>16</v>
      </c>
      <c r="B16" s="15">
        <v>3858124.12</v>
      </c>
      <c r="C16" s="41">
        <v>-190726.76</v>
      </c>
      <c r="D16" s="15">
        <f t="shared" si="2"/>
        <v>3667397.3600000003</v>
      </c>
      <c r="E16" s="15">
        <v>617138.14</v>
      </c>
      <c r="F16" s="39">
        <v>61061.62</v>
      </c>
      <c r="G16" s="41">
        <f t="shared" si="3"/>
        <v>4345597.12</v>
      </c>
      <c r="H16" s="39">
        <v>-81407</v>
      </c>
      <c r="I16" s="19">
        <f t="shared" si="4"/>
        <v>4264190.12</v>
      </c>
      <c r="J16" s="35">
        <v>4366511.58</v>
      </c>
      <c r="K16" s="57">
        <f t="shared" si="0"/>
        <v>1.1906295258935344</v>
      </c>
      <c r="L16" s="55">
        <f t="shared" si="1"/>
        <v>1.0048127931380808</v>
      </c>
    </row>
    <row r="17" spans="1:12" ht="10.5">
      <c r="A17" s="18" t="s">
        <v>18</v>
      </c>
      <c r="B17" s="15">
        <v>8181993.54</v>
      </c>
      <c r="C17" s="39">
        <v>-861798.69</v>
      </c>
      <c r="D17" s="15">
        <f t="shared" si="2"/>
        <v>7320194.85</v>
      </c>
      <c r="E17" s="15">
        <v>1451916.22</v>
      </c>
      <c r="F17" s="39">
        <v>71341.14</v>
      </c>
      <c r="G17" s="39">
        <f t="shared" si="3"/>
        <v>8843452.21</v>
      </c>
      <c r="H17" s="39">
        <v>330934.96</v>
      </c>
      <c r="I17" s="15">
        <f t="shared" si="4"/>
        <v>9174387.170000002</v>
      </c>
      <c r="J17" s="37">
        <v>9285830.72</v>
      </c>
      <c r="K17" s="54">
        <f t="shared" si="0"/>
        <v>1.2685223426805368</v>
      </c>
      <c r="L17" s="20">
        <f t="shared" si="1"/>
        <v>1.0500232827062452</v>
      </c>
    </row>
    <row r="18" spans="1:12" ht="10.5">
      <c r="A18" s="18" t="s">
        <v>20</v>
      </c>
      <c r="B18" s="15">
        <v>1361344.23</v>
      </c>
      <c r="C18" s="39">
        <v>-80092.69</v>
      </c>
      <c r="D18" s="15">
        <f t="shared" si="2"/>
        <v>1281251.54</v>
      </c>
      <c r="E18" s="15">
        <v>383026.18</v>
      </c>
      <c r="F18" s="39">
        <v>17800.17</v>
      </c>
      <c r="G18" s="39">
        <f t="shared" si="3"/>
        <v>1682077.89</v>
      </c>
      <c r="H18" s="39">
        <v>608788.22</v>
      </c>
      <c r="I18" s="15">
        <f t="shared" si="4"/>
        <v>2290866.11</v>
      </c>
      <c r="J18" s="37">
        <v>2244013.73</v>
      </c>
      <c r="K18" s="54">
        <f aca="true" t="shared" si="5" ref="K18:K55">J18/D18</f>
        <v>1.751423245118597</v>
      </c>
      <c r="L18" s="20">
        <f aca="true" t="shared" si="6" ref="L18:L55">J18/G18</f>
        <v>1.3340724251479223</v>
      </c>
    </row>
    <row r="19" spans="1:12" ht="10.5">
      <c r="A19" s="18" t="s">
        <v>92</v>
      </c>
      <c r="B19" s="15">
        <v>3578839.12</v>
      </c>
      <c r="C19" s="39">
        <v>-395369.13</v>
      </c>
      <c r="D19" s="15">
        <f t="shared" si="2"/>
        <v>3183469.99</v>
      </c>
      <c r="E19" s="15">
        <v>836715.26</v>
      </c>
      <c r="F19" s="39">
        <v>38016.79</v>
      </c>
      <c r="G19" s="39">
        <f t="shared" si="3"/>
        <v>4058202.04</v>
      </c>
      <c r="H19" s="39">
        <v>672407.59</v>
      </c>
      <c r="I19" s="15">
        <f t="shared" si="4"/>
        <v>4730609.63</v>
      </c>
      <c r="J19" s="37">
        <v>4780941.43</v>
      </c>
      <c r="K19" s="54">
        <f t="shared" si="5"/>
        <v>1.501801947251904</v>
      </c>
      <c r="L19" s="20">
        <f t="shared" si="6"/>
        <v>1.1780934963011354</v>
      </c>
    </row>
    <row r="20" spans="1:12" ht="10.5">
      <c r="A20" s="18" t="s">
        <v>22</v>
      </c>
      <c r="B20" s="15">
        <v>22050896.38</v>
      </c>
      <c r="C20" s="39">
        <v>-1777495.96</v>
      </c>
      <c r="D20" s="17">
        <f t="shared" si="2"/>
        <v>20273400.419999998</v>
      </c>
      <c r="E20" s="15">
        <v>2713751.32</v>
      </c>
      <c r="F20" s="39">
        <v>219563.36</v>
      </c>
      <c r="G20" s="40">
        <f t="shared" si="3"/>
        <v>23206715.099999998</v>
      </c>
      <c r="H20" s="39">
        <v>-190221.62</v>
      </c>
      <c r="I20" s="15">
        <f t="shared" si="4"/>
        <v>23016493.479999997</v>
      </c>
      <c r="J20" s="37">
        <v>23943841.57</v>
      </c>
      <c r="K20" s="54">
        <f t="shared" si="5"/>
        <v>1.1810471393037283</v>
      </c>
      <c r="L20" s="36">
        <f t="shared" si="6"/>
        <v>1.031763498919328</v>
      </c>
    </row>
    <row r="21" spans="1:12" ht="10.5">
      <c r="A21" s="21" t="s">
        <v>24</v>
      </c>
      <c r="B21" s="19">
        <v>68388512.55</v>
      </c>
      <c r="C21" s="41">
        <v>-7586857.57</v>
      </c>
      <c r="D21" s="15">
        <f t="shared" si="2"/>
        <v>60801654.98</v>
      </c>
      <c r="E21" s="19">
        <v>7387186.21</v>
      </c>
      <c r="F21" s="41">
        <v>1027375.63</v>
      </c>
      <c r="G21" s="39">
        <f t="shared" si="3"/>
        <v>69216216.82</v>
      </c>
      <c r="H21" s="41">
        <v>-4691120.14</v>
      </c>
      <c r="I21" s="19">
        <f t="shared" si="4"/>
        <v>64525096.67999999</v>
      </c>
      <c r="J21" s="49">
        <v>64883097.83</v>
      </c>
      <c r="K21" s="57">
        <f t="shared" si="5"/>
        <v>1.067127167037518</v>
      </c>
      <c r="L21" s="55">
        <f t="shared" si="6"/>
        <v>0.9373973443063427</v>
      </c>
    </row>
    <row r="22" spans="1:12" ht="10.5">
      <c r="A22" s="18" t="s">
        <v>26</v>
      </c>
      <c r="B22" s="15">
        <v>10898077.63</v>
      </c>
      <c r="C22" s="39">
        <v>-854748.43</v>
      </c>
      <c r="D22" s="15">
        <f t="shared" si="2"/>
        <v>10043329.200000001</v>
      </c>
      <c r="E22" s="15">
        <v>2649076.95</v>
      </c>
      <c r="F22" s="39">
        <v>88117.39</v>
      </c>
      <c r="G22" s="39">
        <f t="shared" si="3"/>
        <v>12780523.540000003</v>
      </c>
      <c r="H22" s="39">
        <v>1611116.45</v>
      </c>
      <c r="I22" s="15">
        <f t="shared" si="4"/>
        <v>14391639.990000002</v>
      </c>
      <c r="J22" s="23">
        <v>14416036.14</v>
      </c>
      <c r="K22" s="58">
        <f t="shared" si="5"/>
        <v>1.4353842090529103</v>
      </c>
      <c r="L22" s="20">
        <f t="shared" si="6"/>
        <v>1.1279691395177383</v>
      </c>
    </row>
    <row r="23" spans="1:12" ht="10.5">
      <c r="A23" s="18" t="s">
        <v>28</v>
      </c>
      <c r="B23" s="15">
        <v>45805919.02</v>
      </c>
      <c r="C23" s="39">
        <v>-6983645.42</v>
      </c>
      <c r="D23" s="15">
        <f t="shared" si="2"/>
        <v>38822273.6</v>
      </c>
      <c r="E23" s="15">
        <v>4303824.24</v>
      </c>
      <c r="F23" s="39">
        <v>228805.97</v>
      </c>
      <c r="G23" s="39">
        <f t="shared" si="3"/>
        <v>43354903.81</v>
      </c>
      <c r="H23" s="39">
        <v>-1804240.64</v>
      </c>
      <c r="I23" s="15">
        <f t="shared" si="4"/>
        <v>41550663.17</v>
      </c>
      <c r="J23" s="23">
        <v>41775261.89</v>
      </c>
      <c r="K23" s="58">
        <f t="shared" si="5"/>
        <v>1.07606428001682</v>
      </c>
      <c r="L23" s="20">
        <f t="shared" si="6"/>
        <v>0.9635648616146705</v>
      </c>
    </row>
    <row r="24" spans="1:12" ht="10.5">
      <c r="A24" s="18" t="s">
        <v>29</v>
      </c>
      <c r="B24" s="15">
        <v>10107115.85</v>
      </c>
      <c r="C24" s="39">
        <v>-225571.82</v>
      </c>
      <c r="D24" s="15">
        <f t="shared" si="2"/>
        <v>9881544.03</v>
      </c>
      <c r="E24" s="15">
        <v>2266442.51</v>
      </c>
      <c r="F24" s="39">
        <v>115845.91</v>
      </c>
      <c r="G24" s="39">
        <f t="shared" si="3"/>
        <v>12263832.45</v>
      </c>
      <c r="H24" s="39">
        <v>1221769.12</v>
      </c>
      <c r="I24" s="15">
        <f t="shared" si="4"/>
        <v>13485601.57</v>
      </c>
      <c r="J24" s="23">
        <v>13501215.46</v>
      </c>
      <c r="K24" s="58">
        <f t="shared" si="5"/>
        <v>1.36630625932656</v>
      </c>
      <c r="L24" s="20">
        <f t="shared" si="6"/>
        <v>1.1008969272081013</v>
      </c>
    </row>
    <row r="25" spans="1:12" ht="10.5">
      <c r="A25" s="16" t="s">
        <v>31</v>
      </c>
      <c r="B25" s="17">
        <v>1129075.23</v>
      </c>
      <c r="C25" s="39">
        <v>-53899.7</v>
      </c>
      <c r="D25" s="17">
        <f t="shared" si="2"/>
        <v>1075175.53</v>
      </c>
      <c r="E25" s="17">
        <v>171049.35</v>
      </c>
      <c r="F25" s="40">
        <v>11805.15</v>
      </c>
      <c r="G25" s="39">
        <f t="shared" si="3"/>
        <v>1258030.03</v>
      </c>
      <c r="H25" s="40">
        <v>178831.28</v>
      </c>
      <c r="I25" s="15">
        <f t="shared" si="4"/>
        <v>1436861.31</v>
      </c>
      <c r="J25" s="48">
        <v>1381889.88</v>
      </c>
      <c r="K25" s="59">
        <f t="shared" si="5"/>
        <v>1.2852690946193686</v>
      </c>
      <c r="L25" s="36">
        <f t="shared" si="6"/>
        <v>1.098455400146529</v>
      </c>
    </row>
    <row r="26" spans="1:12" ht="10.5">
      <c r="A26" s="14" t="s">
        <v>33</v>
      </c>
      <c r="B26" s="15">
        <v>17813891.77</v>
      </c>
      <c r="C26" s="41">
        <v>-1715049.77</v>
      </c>
      <c r="D26" s="15">
        <f t="shared" si="2"/>
        <v>16098842</v>
      </c>
      <c r="E26" s="15">
        <v>2243180.69</v>
      </c>
      <c r="F26" s="39">
        <v>195820.97</v>
      </c>
      <c r="G26" s="41">
        <f t="shared" si="3"/>
        <v>18537843.66</v>
      </c>
      <c r="H26" s="39">
        <v>-1074232.31</v>
      </c>
      <c r="I26" s="19">
        <f t="shared" si="4"/>
        <v>17463611.35</v>
      </c>
      <c r="J26" s="37">
        <v>17878977.11</v>
      </c>
      <c r="K26" s="54">
        <f t="shared" si="5"/>
        <v>1.1105753513202998</v>
      </c>
      <c r="L26" s="55">
        <f t="shared" si="6"/>
        <v>0.964458296116626</v>
      </c>
    </row>
    <row r="27" spans="1:12" ht="10.5">
      <c r="A27" s="14" t="s">
        <v>35</v>
      </c>
      <c r="B27" s="15">
        <v>1100967.35</v>
      </c>
      <c r="C27" s="39">
        <v>-32373.73</v>
      </c>
      <c r="D27" s="15">
        <f t="shared" si="2"/>
        <v>1068593.62</v>
      </c>
      <c r="E27" s="15">
        <v>460451.66</v>
      </c>
      <c r="F27" s="39">
        <v>11336.62</v>
      </c>
      <c r="G27" s="39">
        <f t="shared" si="3"/>
        <v>1540381.9000000001</v>
      </c>
      <c r="H27" s="39">
        <v>823114.37</v>
      </c>
      <c r="I27" s="15">
        <f t="shared" si="4"/>
        <v>2363496.27</v>
      </c>
      <c r="J27" s="37">
        <v>2283535.23</v>
      </c>
      <c r="K27" s="54">
        <f t="shared" si="5"/>
        <v>2.1369538309614837</v>
      </c>
      <c r="L27" s="20">
        <f t="shared" si="6"/>
        <v>1.4824474566988872</v>
      </c>
    </row>
    <row r="28" spans="1:12" ht="10.5">
      <c r="A28" s="14" t="s">
        <v>130</v>
      </c>
      <c r="B28" s="15">
        <v>39183987.76</v>
      </c>
      <c r="C28" s="39">
        <v>-2739131.97</v>
      </c>
      <c r="D28" s="15">
        <f t="shared" si="2"/>
        <v>36444855.79</v>
      </c>
      <c r="E28" s="15">
        <v>4525287.35</v>
      </c>
      <c r="F28" s="39">
        <v>410812.52</v>
      </c>
      <c r="G28" s="39">
        <f t="shared" si="3"/>
        <v>41380955.660000004</v>
      </c>
      <c r="H28" s="39">
        <v>-938907.07</v>
      </c>
      <c r="I28" s="15">
        <f t="shared" si="4"/>
        <v>40442048.59</v>
      </c>
      <c r="J28" s="37">
        <v>40081516.65</v>
      </c>
      <c r="K28" s="54">
        <f t="shared" si="5"/>
        <v>1.0997852997678166</v>
      </c>
      <c r="L28" s="20">
        <f t="shared" si="6"/>
        <v>0.9685981391856525</v>
      </c>
    </row>
    <row r="29" spans="1:12" ht="10.5">
      <c r="A29" s="18" t="s">
        <v>38</v>
      </c>
      <c r="B29" s="15">
        <v>8184892.75</v>
      </c>
      <c r="C29" s="39">
        <v>-525637.33</v>
      </c>
      <c r="D29" s="15">
        <f t="shared" si="2"/>
        <v>7659255.42</v>
      </c>
      <c r="E29" s="15">
        <v>1330682.59</v>
      </c>
      <c r="F29" s="39">
        <v>129911.12</v>
      </c>
      <c r="G29" s="39">
        <f t="shared" si="3"/>
        <v>9119849.129999999</v>
      </c>
      <c r="H29" s="39">
        <v>954763.81</v>
      </c>
      <c r="I29" s="15">
        <f t="shared" si="4"/>
        <v>10074612.94</v>
      </c>
      <c r="J29" s="37">
        <v>10088548.13</v>
      </c>
      <c r="K29" s="54">
        <f t="shared" si="5"/>
        <v>1.3171708706379714</v>
      </c>
      <c r="L29" s="20">
        <f t="shared" si="6"/>
        <v>1.1062187527657052</v>
      </c>
    </row>
    <row r="30" spans="1:12" ht="10.5">
      <c r="A30" s="18" t="s">
        <v>40</v>
      </c>
      <c r="B30" s="15">
        <v>4884156.23</v>
      </c>
      <c r="C30" s="39">
        <v>-453015.63</v>
      </c>
      <c r="D30" s="17">
        <f t="shared" si="2"/>
        <v>4431140.600000001</v>
      </c>
      <c r="E30" s="17">
        <v>809924.14</v>
      </c>
      <c r="F30" s="39">
        <v>44420.74</v>
      </c>
      <c r="G30" s="40">
        <f t="shared" si="3"/>
        <v>5285485.48</v>
      </c>
      <c r="H30" s="39">
        <v>130117.39</v>
      </c>
      <c r="I30" s="15">
        <f t="shared" si="4"/>
        <v>5415602.87</v>
      </c>
      <c r="J30" s="37">
        <v>5348057.56</v>
      </c>
      <c r="K30" s="54">
        <f t="shared" si="5"/>
        <v>1.2069257202084716</v>
      </c>
      <c r="L30" s="36">
        <f t="shared" si="6"/>
        <v>1.0118384735398043</v>
      </c>
    </row>
    <row r="31" spans="1:12" ht="10.5">
      <c r="A31" s="21" t="s">
        <v>41</v>
      </c>
      <c r="B31" s="19">
        <v>2077582.7</v>
      </c>
      <c r="C31" s="41">
        <v>-192977.49</v>
      </c>
      <c r="D31" s="15">
        <f t="shared" si="2"/>
        <v>1884605.21</v>
      </c>
      <c r="E31" s="15">
        <v>418903.03</v>
      </c>
      <c r="F31" s="41">
        <v>35462.37</v>
      </c>
      <c r="G31" s="39">
        <f t="shared" si="3"/>
        <v>2338970.6100000003</v>
      </c>
      <c r="H31" s="41">
        <v>212522.33</v>
      </c>
      <c r="I31" s="19">
        <f t="shared" si="4"/>
        <v>2551492.9400000004</v>
      </c>
      <c r="J31" s="35">
        <v>2615918.36</v>
      </c>
      <c r="K31" s="57">
        <f t="shared" si="5"/>
        <v>1.3880458072170987</v>
      </c>
      <c r="L31" s="55">
        <f t="shared" si="6"/>
        <v>1.118405827254067</v>
      </c>
    </row>
    <row r="32" spans="1:12" ht="10.5">
      <c r="A32" s="18" t="s">
        <v>43</v>
      </c>
      <c r="B32" s="15">
        <v>1223462.02</v>
      </c>
      <c r="C32" s="39">
        <v>-44999.78</v>
      </c>
      <c r="D32" s="15">
        <f t="shared" si="2"/>
        <v>1178462.24</v>
      </c>
      <c r="E32" s="15">
        <v>248969.13</v>
      </c>
      <c r="F32" s="39">
        <v>13073.02</v>
      </c>
      <c r="G32" s="39">
        <f t="shared" si="3"/>
        <v>1440504.3900000001</v>
      </c>
      <c r="H32" s="39">
        <v>190083.74</v>
      </c>
      <c r="I32" s="15">
        <f t="shared" si="4"/>
        <v>1630588.1300000001</v>
      </c>
      <c r="J32" s="37">
        <v>1595867.33</v>
      </c>
      <c r="K32" s="58">
        <f t="shared" si="5"/>
        <v>1.3541947088605912</v>
      </c>
      <c r="L32" s="20">
        <f t="shared" si="6"/>
        <v>1.107853152741867</v>
      </c>
    </row>
    <row r="33" spans="1:12" ht="10.5">
      <c r="A33" s="18" t="s">
        <v>44</v>
      </c>
      <c r="B33" s="15">
        <v>14388491.7</v>
      </c>
      <c r="C33" s="39">
        <v>-1887501.88</v>
      </c>
      <c r="D33" s="15">
        <f t="shared" si="2"/>
        <v>12500989.82</v>
      </c>
      <c r="E33" s="15">
        <v>2780340.82</v>
      </c>
      <c r="F33" s="39">
        <v>123862.11</v>
      </c>
      <c r="G33" s="39">
        <f t="shared" si="3"/>
        <v>15405192.75</v>
      </c>
      <c r="H33" s="39">
        <v>1386231.49</v>
      </c>
      <c r="I33" s="15">
        <f t="shared" si="4"/>
        <v>16791424.24</v>
      </c>
      <c r="J33" s="37">
        <v>16749480.58</v>
      </c>
      <c r="K33" s="58">
        <f t="shared" si="5"/>
        <v>1.3398523493878023</v>
      </c>
      <c r="L33" s="20">
        <f t="shared" si="6"/>
        <v>1.0872619935248782</v>
      </c>
    </row>
    <row r="34" spans="1:12" ht="10.5">
      <c r="A34" s="18" t="s">
        <v>46</v>
      </c>
      <c r="B34" s="15">
        <v>7005129.1</v>
      </c>
      <c r="C34" s="39">
        <v>-553071.38</v>
      </c>
      <c r="D34" s="15">
        <f t="shared" si="2"/>
        <v>6452057.72</v>
      </c>
      <c r="E34" s="15">
        <v>1441198.39</v>
      </c>
      <c r="F34" s="39">
        <v>84728.5</v>
      </c>
      <c r="G34" s="39">
        <f>D34+E34+F34</f>
        <v>7977984.609999999</v>
      </c>
      <c r="H34" s="39">
        <v>976057.51</v>
      </c>
      <c r="I34" s="15">
        <f t="shared" si="4"/>
        <v>8954042.12</v>
      </c>
      <c r="J34" s="37">
        <v>8263092.22</v>
      </c>
      <c r="K34" s="58">
        <f t="shared" si="5"/>
        <v>1.2806909948102572</v>
      </c>
      <c r="L34" s="20">
        <f t="shared" si="6"/>
        <v>1.0357367961881792</v>
      </c>
    </row>
    <row r="35" spans="1:12" ht="10.5">
      <c r="A35" s="16" t="s">
        <v>48</v>
      </c>
      <c r="B35" s="17">
        <v>18274287.46</v>
      </c>
      <c r="C35" s="39">
        <v>-1583740.55</v>
      </c>
      <c r="D35" s="17">
        <f t="shared" si="2"/>
        <v>16690546.91</v>
      </c>
      <c r="E35" s="17">
        <v>2559316.06</v>
      </c>
      <c r="F35" s="40">
        <v>161946.21</v>
      </c>
      <c r="G35" s="39">
        <f t="shared" si="3"/>
        <v>19411809.18</v>
      </c>
      <c r="H35" s="40">
        <v>421062.7</v>
      </c>
      <c r="I35" s="15">
        <f t="shared" si="4"/>
        <v>19832871.88</v>
      </c>
      <c r="J35" s="37">
        <v>19941948.95</v>
      </c>
      <c r="K35" s="59">
        <f t="shared" si="5"/>
        <v>1.1948050029476236</v>
      </c>
      <c r="L35" s="36">
        <f t="shared" si="6"/>
        <v>1.02731016800568</v>
      </c>
    </row>
    <row r="36" spans="1:12" ht="10.5">
      <c r="A36" s="18" t="s">
        <v>131</v>
      </c>
      <c r="B36" s="15">
        <v>78690706.66</v>
      </c>
      <c r="C36" s="41">
        <v>-6268681.85</v>
      </c>
      <c r="D36" s="15">
        <f t="shared" si="2"/>
        <v>72422024.81</v>
      </c>
      <c r="E36" s="15">
        <v>8439521.93</v>
      </c>
      <c r="F36" s="39">
        <v>907279.45</v>
      </c>
      <c r="G36" s="41">
        <f t="shared" si="3"/>
        <v>81768826.19000001</v>
      </c>
      <c r="H36" s="39">
        <v>-1411092.2</v>
      </c>
      <c r="I36" s="19">
        <f t="shared" si="4"/>
        <v>80357733.99000001</v>
      </c>
      <c r="J36" s="49">
        <v>79443100.7</v>
      </c>
      <c r="K36" s="54">
        <f t="shared" si="5"/>
        <v>1.0969466941641008</v>
      </c>
      <c r="L36" s="55">
        <f t="shared" si="6"/>
        <v>0.9715573085934254</v>
      </c>
    </row>
    <row r="37" spans="1:12" ht="10.5">
      <c r="A37" s="18" t="s">
        <v>51</v>
      </c>
      <c r="B37" s="15">
        <v>7133928.27</v>
      </c>
      <c r="C37" s="39">
        <v>-130122.38</v>
      </c>
      <c r="D37" s="15">
        <f t="shared" si="2"/>
        <v>7003805.89</v>
      </c>
      <c r="E37" s="15">
        <v>604031.04</v>
      </c>
      <c r="F37" s="39">
        <v>104955.77</v>
      </c>
      <c r="G37" s="39">
        <f t="shared" si="3"/>
        <v>7712792.699999999</v>
      </c>
      <c r="H37" s="39">
        <v>-676356.11</v>
      </c>
      <c r="I37" s="15">
        <f t="shared" si="4"/>
        <v>7036436.589999999</v>
      </c>
      <c r="J37" s="23">
        <v>6897027.84</v>
      </c>
      <c r="K37" s="54">
        <f t="shared" si="5"/>
        <v>0.9847542819322767</v>
      </c>
      <c r="L37" s="20">
        <f t="shared" si="6"/>
        <v>0.8942322331572584</v>
      </c>
    </row>
    <row r="38" spans="1:12" ht="10.5">
      <c r="A38" s="18" t="s">
        <v>53</v>
      </c>
      <c r="B38" s="15">
        <v>23378045.23</v>
      </c>
      <c r="C38" s="39">
        <v>-679112.2</v>
      </c>
      <c r="D38" s="15">
        <f t="shared" si="2"/>
        <v>22698933.03</v>
      </c>
      <c r="E38" s="15">
        <v>1599527.95</v>
      </c>
      <c r="F38" s="39">
        <v>368034.85</v>
      </c>
      <c r="G38" s="39">
        <f t="shared" si="3"/>
        <v>24666495.830000002</v>
      </c>
      <c r="H38" s="39">
        <v>-4177611.34</v>
      </c>
      <c r="I38" s="15">
        <f t="shared" si="4"/>
        <v>20488884.490000002</v>
      </c>
      <c r="J38" s="23">
        <v>21321722.97</v>
      </c>
      <c r="K38" s="54">
        <f t="shared" si="5"/>
        <v>0.9393271014906377</v>
      </c>
      <c r="L38" s="20">
        <f t="shared" si="6"/>
        <v>0.8644001611314401</v>
      </c>
    </row>
    <row r="39" spans="1:12" ht="10.5">
      <c r="A39" s="18" t="s">
        <v>55</v>
      </c>
      <c r="B39" s="15">
        <v>18716425.66</v>
      </c>
      <c r="C39" s="39">
        <v>-1221538.54</v>
      </c>
      <c r="D39" s="15">
        <f t="shared" si="2"/>
        <v>17494887.12</v>
      </c>
      <c r="E39" s="15">
        <v>4183450.68</v>
      </c>
      <c r="F39" s="39">
        <v>209107.94</v>
      </c>
      <c r="G39" s="39">
        <f t="shared" si="3"/>
        <v>21887445.740000002</v>
      </c>
      <c r="H39" s="39">
        <v>2983686.46</v>
      </c>
      <c r="I39" s="15">
        <f t="shared" si="4"/>
        <v>24871132.200000003</v>
      </c>
      <c r="J39" s="23">
        <v>24537425.45</v>
      </c>
      <c r="K39" s="54">
        <f t="shared" si="5"/>
        <v>1.4025483720868956</v>
      </c>
      <c r="L39" s="20">
        <f t="shared" si="6"/>
        <v>1.1210730453191746</v>
      </c>
    </row>
    <row r="40" spans="1:15" ht="10.5">
      <c r="A40" s="16" t="s">
        <v>56</v>
      </c>
      <c r="B40" s="15">
        <v>4714735.31</v>
      </c>
      <c r="C40" s="39">
        <v>-276432.1</v>
      </c>
      <c r="D40" s="17">
        <f t="shared" si="2"/>
        <v>4438303.21</v>
      </c>
      <c r="E40" s="15">
        <v>945878.69</v>
      </c>
      <c r="F40" s="39">
        <v>51280.14</v>
      </c>
      <c r="G40" s="40">
        <f t="shared" si="3"/>
        <v>5435462.04</v>
      </c>
      <c r="H40" s="39">
        <v>809703.29</v>
      </c>
      <c r="I40" s="15">
        <f t="shared" si="4"/>
        <v>6245165.33</v>
      </c>
      <c r="J40" s="48">
        <v>6034902.93</v>
      </c>
      <c r="K40" s="54">
        <f t="shared" si="5"/>
        <v>1.3597320066827971</v>
      </c>
      <c r="L40" s="36">
        <f t="shared" si="6"/>
        <v>1.1102833366489668</v>
      </c>
      <c r="M40" s="30"/>
      <c r="O40" s="2"/>
    </row>
    <row r="41" spans="1:15" ht="10.5">
      <c r="A41" s="18" t="s">
        <v>132</v>
      </c>
      <c r="B41" s="19">
        <v>6537227.57</v>
      </c>
      <c r="C41" s="41">
        <v>-413590.68</v>
      </c>
      <c r="D41" s="15">
        <f t="shared" si="2"/>
        <v>6123636.890000001</v>
      </c>
      <c r="E41" s="19">
        <v>1355228.97</v>
      </c>
      <c r="F41" s="41">
        <v>70880.57</v>
      </c>
      <c r="G41" s="39">
        <f t="shared" si="3"/>
        <v>7549746.430000001</v>
      </c>
      <c r="H41" s="41">
        <v>1016672.27</v>
      </c>
      <c r="I41" s="19">
        <f t="shared" si="4"/>
        <v>8566418.700000001</v>
      </c>
      <c r="J41" s="37">
        <v>8582355.38</v>
      </c>
      <c r="K41" s="57">
        <f t="shared" si="5"/>
        <v>1.4015127830350502</v>
      </c>
      <c r="L41" s="55">
        <f t="shared" si="6"/>
        <v>1.1367739909643562</v>
      </c>
      <c r="M41" s="30"/>
      <c r="O41" s="2"/>
    </row>
    <row r="42" spans="1:15" ht="10.5">
      <c r="A42" s="18" t="s">
        <v>58</v>
      </c>
      <c r="B42" s="15">
        <v>89381395.9</v>
      </c>
      <c r="C42" s="39">
        <v>-16245979.65</v>
      </c>
      <c r="D42" s="15">
        <f t="shared" si="2"/>
        <v>73135416.25</v>
      </c>
      <c r="E42" s="15">
        <v>7395659.97</v>
      </c>
      <c r="F42" s="39">
        <v>698126.38</v>
      </c>
      <c r="G42" s="39">
        <f t="shared" si="3"/>
        <v>81229202.6</v>
      </c>
      <c r="H42" s="39">
        <v>-6195823.47</v>
      </c>
      <c r="I42" s="15">
        <f t="shared" si="4"/>
        <v>75033379.13</v>
      </c>
      <c r="J42" s="37">
        <v>76704181.28</v>
      </c>
      <c r="K42" s="58">
        <f t="shared" si="5"/>
        <v>1.048796673526829</v>
      </c>
      <c r="L42" s="20">
        <f t="shared" si="6"/>
        <v>0.9442931707420209</v>
      </c>
      <c r="M42" s="30"/>
      <c r="O42" s="2"/>
    </row>
    <row r="43" spans="1:15" ht="10.5">
      <c r="A43" s="18" t="s">
        <v>60</v>
      </c>
      <c r="B43" s="15">
        <v>6566464.26</v>
      </c>
      <c r="C43" s="39">
        <v>-622340.83</v>
      </c>
      <c r="D43" s="15">
        <f t="shared" si="2"/>
        <v>5944123.43</v>
      </c>
      <c r="E43" s="15">
        <v>1507204.56</v>
      </c>
      <c r="F43" s="39">
        <v>63439.36</v>
      </c>
      <c r="G43" s="39">
        <f t="shared" si="3"/>
        <v>7514767.350000001</v>
      </c>
      <c r="H43" s="39">
        <v>874671.95</v>
      </c>
      <c r="I43" s="15">
        <f t="shared" si="4"/>
        <v>8389439.3</v>
      </c>
      <c r="J43" s="37">
        <v>8401998.89</v>
      </c>
      <c r="K43" s="58">
        <f t="shared" si="5"/>
        <v>1.4134967062754955</v>
      </c>
      <c r="L43" s="20">
        <f t="shared" si="6"/>
        <v>1.1180650709033593</v>
      </c>
      <c r="M43" s="30"/>
      <c r="O43" s="2"/>
    </row>
    <row r="44" spans="1:15" ht="10.5">
      <c r="A44" s="18" t="s">
        <v>61</v>
      </c>
      <c r="B44" s="15">
        <v>86864200.06</v>
      </c>
      <c r="C44" s="39">
        <v>-14660252.18</v>
      </c>
      <c r="D44" s="15">
        <f t="shared" si="2"/>
        <v>72203947.88</v>
      </c>
      <c r="E44" s="15">
        <v>10431163.69</v>
      </c>
      <c r="F44" s="39">
        <v>787419.93</v>
      </c>
      <c r="G44" s="39">
        <f t="shared" si="3"/>
        <v>83422531.5</v>
      </c>
      <c r="H44" s="39">
        <v>-1815772.12</v>
      </c>
      <c r="I44" s="15">
        <f t="shared" si="4"/>
        <v>81606759.38</v>
      </c>
      <c r="J44" s="37">
        <v>80197896.61</v>
      </c>
      <c r="K44" s="58">
        <f t="shared" si="5"/>
        <v>1.1107134577085123</v>
      </c>
      <c r="L44" s="20">
        <f t="shared" si="6"/>
        <v>0.9613457559724138</v>
      </c>
      <c r="M44" s="30"/>
      <c r="O44" s="2"/>
    </row>
    <row r="45" spans="1:15" ht="10.5">
      <c r="A45" s="18" t="s">
        <v>63</v>
      </c>
      <c r="B45" s="17">
        <v>5084402.49</v>
      </c>
      <c r="C45" s="39">
        <v>-515487.63</v>
      </c>
      <c r="D45" s="17">
        <f t="shared" si="2"/>
        <v>4568914.86</v>
      </c>
      <c r="E45" s="17">
        <v>1214226.94</v>
      </c>
      <c r="F45" s="40">
        <v>50183.81</v>
      </c>
      <c r="G45" s="39">
        <f t="shared" si="3"/>
        <v>5833325.61</v>
      </c>
      <c r="H45" s="40">
        <v>1576370.71</v>
      </c>
      <c r="I45" s="15">
        <f t="shared" si="4"/>
        <v>7409696.32</v>
      </c>
      <c r="J45" s="46">
        <v>7265862.53</v>
      </c>
      <c r="K45" s="59">
        <f t="shared" si="5"/>
        <v>1.5902818836943702</v>
      </c>
      <c r="L45" s="36">
        <f t="shared" si="6"/>
        <v>1.2455780828596674</v>
      </c>
      <c r="M45" s="30"/>
      <c r="O45" s="2"/>
    </row>
    <row r="46" spans="1:15" ht="10.5">
      <c r="A46" s="21" t="s">
        <v>64</v>
      </c>
      <c r="B46" s="15">
        <v>33582788.48</v>
      </c>
      <c r="C46" s="41">
        <v>-3463189.07</v>
      </c>
      <c r="D46" s="15">
        <f t="shared" si="2"/>
        <v>30119599.409999996</v>
      </c>
      <c r="E46" s="15">
        <v>6005897.97</v>
      </c>
      <c r="F46" s="39">
        <v>321913.17</v>
      </c>
      <c r="G46" s="41">
        <f t="shared" si="3"/>
        <v>36447410.55</v>
      </c>
      <c r="H46" s="39">
        <v>1973115.26</v>
      </c>
      <c r="I46" s="19">
        <f t="shared" si="4"/>
        <v>38420525.809999995</v>
      </c>
      <c r="J46" s="37">
        <v>38551992.09</v>
      </c>
      <c r="K46" s="54">
        <f t="shared" si="5"/>
        <v>1.2799636397953011</v>
      </c>
      <c r="L46" s="55">
        <f t="shared" si="6"/>
        <v>1.0577429646781864</v>
      </c>
      <c r="M46" s="30"/>
      <c r="O46" s="2"/>
    </row>
    <row r="47" spans="1:15" ht="10.5">
      <c r="A47" s="18" t="s">
        <v>66</v>
      </c>
      <c r="B47" s="15">
        <v>508354.23</v>
      </c>
      <c r="C47" s="39">
        <v>-70413.34</v>
      </c>
      <c r="D47" s="15">
        <f t="shared" si="2"/>
        <v>437940.89</v>
      </c>
      <c r="E47" s="15">
        <v>295349.92</v>
      </c>
      <c r="F47" s="39">
        <v>-374.67</v>
      </c>
      <c r="G47" s="39">
        <f t="shared" si="3"/>
        <v>732916.14</v>
      </c>
      <c r="H47" s="39">
        <v>436273.85</v>
      </c>
      <c r="I47" s="15">
        <f t="shared" si="4"/>
        <v>1169189.99</v>
      </c>
      <c r="J47" s="37">
        <v>1129563.66</v>
      </c>
      <c r="K47" s="54">
        <f t="shared" si="5"/>
        <v>2.5792605481529707</v>
      </c>
      <c r="L47" s="20">
        <f t="shared" si="6"/>
        <v>1.5411908653014517</v>
      </c>
      <c r="M47" s="30"/>
      <c r="O47" s="2"/>
    </row>
    <row r="48" spans="1:15" ht="10.5">
      <c r="A48" s="18" t="s">
        <v>67</v>
      </c>
      <c r="B48" s="15">
        <v>947116.07</v>
      </c>
      <c r="C48" s="39">
        <v>-77489.45</v>
      </c>
      <c r="D48" s="15">
        <f t="shared" si="2"/>
        <v>869626.62</v>
      </c>
      <c r="E48" s="15">
        <v>232247.62</v>
      </c>
      <c r="F48" s="39">
        <v>19452.19</v>
      </c>
      <c r="G48" s="39">
        <f t="shared" si="3"/>
        <v>1121326.43</v>
      </c>
      <c r="H48" s="39">
        <v>164101.44</v>
      </c>
      <c r="I48" s="15">
        <f t="shared" si="4"/>
        <v>1285427.8699999999</v>
      </c>
      <c r="J48" s="37">
        <v>1268212.41</v>
      </c>
      <c r="K48" s="54">
        <f t="shared" si="5"/>
        <v>1.4583412936462317</v>
      </c>
      <c r="L48" s="20">
        <f t="shared" si="6"/>
        <v>1.1309930597105429</v>
      </c>
      <c r="M48" s="30"/>
      <c r="O48" s="2"/>
    </row>
    <row r="49" spans="1:15" ht="10.5">
      <c r="A49" s="18" t="s">
        <v>69</v>
      </c>
      <c r="B49" s="15">
        <v>4874445.88</v>
      </c>
      <c r="C49" s="39">
        <v>-522505.45</v>
      </c>
      <c r="D49" s="15">
        <f t="shared" si="2"/>
        <v>4351940.43</v>
      </c>
      <c r="E49" s="15">
        <v>1360465.49</v>
      </c>
      <c r="F49" s="39">
        <v>-7673.27</v>
      </c>
      <c r="G49" s="39">
        <f t="shared" si="3"/>
        <v>5704732.65</v>
      </c>
      <c r="H49" s="39">
        <v>1558462.39</v>
      </c>
      <c r="I49" s="15">
        <f t="shared" si="4"/>
        <v>7263195.04</v>
      </c>
      <c r="J49" s="37">
        <v>7329677.75</v>
      </c>
      <c r="K49" s="54">
        <f t="shared" si="5"/>
        <v>1.6842320955206642</v>
      </c>
      <c r="L49" s="20">
        <f t="shared" si="6"/>
        <v>1.2848415867481537</v>
      </c>
      <c r="M49" s="30"/>
      <c r="O49" s="2"/>
    </row>
    <row r="50" spans="1:15" ht="10.5">
      <c r="A50" s="16" t="s">
        <v>71</v>
      </c>
      <c r="B50" s="15">
        <v>1115929.56</v>
      </c>
      <c r="C50" s="39">
        <v>-135461.11</v>
      </c>
      <c r="D50" s="17">
        <f t="shared" si="2"/>
        <v>980468.4500000001</v>
      </c>
      <c r="E50" s="17">
        <v>420576.67</v>
      </c>
      <c r="F50" s="39">
        <v>9175.31</v>
      </c>
      <c r="G50" s="40">
        <f t="shared" si="3"/>
        <v>1410220.4300000002</v>
      </c>
      <c r="H50" s="39">
        <v>742837.19</v>
      </c>
      <c r="I50" s="15">
        <f t="shared" si="4"/>
        <v>2153057.62</v>
      </c>
      <c r="J50" s="37">
        <v>2080352.85</v>
      </c>
      <c r="K50" s="54">
        <f t="shared" si="5"/>
        <v>2.121794791051155</v>
      </c>
      <c r="L50" s="36">
        <f t="shared" si="6"/>
        <v>1.475196930737984</v>
      </c>
      <c r="M50" s="30"/>
      <c r="O50" s="2"/>
    </row>
    <row r="51" spans="1:15" ht="10.5">
      <c r="A51" s="21" t="s">
        <v>73</v>
      </c>
      <c r="B51" s="19">
        <v>117703835.79</v>
      </c>
      <c r="C51" s="41">
        <v>-13528915.94</v>
      </c>
      <c r="D51" s="15">
        <f t="shared" si="2"/>
        <v>104174919.85000001</v>
      </c>
      <c r="E51" s="15">
        <v>13828791.97</v>
      </c>
      <c r="F51" s="41">
        <v>890528.36</v>
      </c>
      <c r="G51" s="39">
        <f t="shared" si="3"/>
        <v>118894240.18</v>
      </c>
      <c r="H51" s="41">
        <v>-4316718.77</v>
      </c>
      <c r="I51" s="19">
        <f t="shared" si="4"/>
        <v>114577521.41000001</v>
      </c>
      <c r="J51" s="35">
        <v>112069977.8</v>
      </c>
      <c r="K51" s="57">
        <f t="shared" si="5"/>
        <v>1.0757865517090675</v>
      </c>
      <c r="L51" s="55">
        <f t="shared" si="6"/>
        <v>0.9426022457465693</v>
      </c>
      <c r="M51" s="30"/>
      <c r="O51" s="2"/>
    </row>
    <row r="52" spans="1:15" ht="10.5">
      <c r="A52" s="18" t="s">
        <v>74</v>
      </c>
      <c r="B52" s="15">
        <v>8152984.19</v>
      </c>
      <c r="C52" s="39">
        <v>-436795.82</v>
      </c>
      <c r="D52" s="15">
        <f t="shared" si="2"/>
        <v>7716188.37</v>
      </c>
      <c r="E52" s="15">
        <v>1501516.94</v>
      </c>
      <c r="F52" s="39">
        <v>98043.29</v>
      </c>
      <c r="G52" s="39">
        <f t="shared" si="3"/>
        <v>9315748.6</v>
      </c>
      <c r="H52" s="39">
        <v>601711.76</v>
      </c>
      <c r="I52" s="15">
        <f t="shared" si="4"/>
        <v>9917460.36</v>
      </c>
      <c r="J52" s="37">
        <v>9888810.47</v>
      </c>
      <c r="K52" s="54">
        <f t="shared" si="5"/>
        <v>1.2815667523679182</v>
      </c>
      <c r="L52" s="20">
        <f t="shared" si="6"/>
        <v>1.0615153858918005</v>
      </c>
      <c r="M52" s="30"/>
      <c r="O52" s="2"/>
    </row>
    <row r="53" spans="1:15" ht="10.5">
      <c r="A53" s="18" t="s">
        <v>76</v>
      </c>
      <c r="B53" s="15">
        <v>11878300.15</v>
      </c>
      <c r="C53" s="39">
        <v>-1355850.31</v>
      </c>
      <c r="D53" s="15">
        <f t="shared" si="2"/>
        <v>10522449.84</v>
      </c>
      <c r="E53" s="15">
        <v>2468346.16</v>
      </c>
      <c r="F53" s="39">
        <v>126693.99</v>
      </c>
      <c r="G53" s="39">
        <f t="shared" si="3"/>
        <v>13117489.99</v>
      </c>
      <c r="H53" s="39">
        <v>2555304.87</v>
      </c>
      <c r="I53" s="15">
        <f t="shared" si="4"/>
        <v>15672794.86</v>
      </c>
      <c r="J53" s="37">
        <v>15519882.3</v>
      </c>
      <c r="K53" s="54">
        <f t="shared" si="5"/>
        <v>1.4749305091484286</v>
      </c>
      <c r="L53" s="20">
        <f t="shared" si="6"/>
        <v>1.1831442076061383</v>
      </c>
      <c r="M53" s="30"/>
      <c r="O53" s="2"/>
    </row>
    <row r="54" spans="1:15" ht="10.5">
      <c r="A54" s="18" t="s">
        <v>133</v>
      </c>
      <c r="B54" s="15">
        <v>12129370.12</v>
      </c>
      <c r="C54" s="39">
        <v>-927656.1</v>
      </c>
      <c r="D54" s="15">
        <f t="shared" si="2"/>
        <v>11201714.02</v>
      </c>
      <c r="E54" s="15">
        <v>1777311.77</v>
      </c>
      <c r="F54" s="39">
        <v>95229.44</v>
      </c>
      <c r="G54" s="39">
        <f t="shared" si="3"/>
        <v>13074255.229999999</v>
      </c>
      <c r="H54" s="39">
        <v>161864.91</v>
      </c>
      <c r="I54" s="15">
        <f t="shared" si="4"/>
        <v>13236120.139999999</v>
      </c>
      <c r="J54" s="37">
        <v>13221876.58</v>
      </c>
      <c r="K54" s="54">
        <f t="shared" si="5"/>
        <v>1.1803440577391209</v>
      </c>
      <c r="L54" s="20">
        <f t="shared" si="6"/>
        <v>1.011290994967061</v>
      </c>
      <c r="M54" s="30"/>
      <c r="O54" s="2"/>
    </row>
    <row r="55" spans="1:15" ht="10.5">
      <c r="A55" s="26" t="s">
        <v>79</v>
      </c>
      <c r="B55" s="15">
        <v>17692291.36</v>
      </c>
      <c r="C55" s="39">
        <v>-1580197</v>
      </c>
      <c r="D55" s="15">
        <f t="shared" si="2"/>
        <v>16112094.36</v>
      </c>
      <c r="E55" s="15">
        <v>2800938.91</v>
      </c>
      <c r="F55" s="39">
        <v>218828.79</v>
      </c>
      <c r="G55" s="39">
        <f t="shared" si="3"/>
        <v>19131862.06</v>
      </c>
      <c r="H55" s="39">
        <v>785598.31</v>
      </c>
      <c r="I55" s="15">
        <f t="shared" si="4"/>
        <v>19917460.369999997</v>
      </c>
      <c r="J55" s="37">
        <v>20040948.78</v>
      </c>
      <c r="K55" s="54">
        <f t="shared" si="5"/>
        <v>1.2438450478389578</v>
      </c>
      <c r="L55" s="20">
        <f t="shared" si="6"/>
        <v>1.0475168970562818</v>
      </c>
      <c r="M55" s="30"/>
      <c r="O55" s="2"/>
    </row>
    <row r="56" spans="3:15" ht="10.5">
      <c r="C56" s="24" t="s">
        <v>168</v>
      </c>
      <c r="D56" s="24"/>
      <c r="E56" s="24"/>
      <c r="H56" s="56"/>
      <c r="I56" s="46"/>
      <c r="J56" s="46"/>
      <c r="K56" s="46"/>
      <c r="L56" s="46"/>
      <c r="M56" s="30"/>
      <c r="O56" s="2"/>
    </row>
    <row r="57" spans="1:13" ht="10.5" customHeight="1">
      <c r="A57" s="4"/>
      <c r="B57" s="5"/>
      <c r="C57" s="5"/>
      <c r="D57" s="5"/>
      <c r="E57" s="68" t="s">
        <v>120</v>
      </c>
      <c r="F57" s="67"/>
      <c r="G57" s="5"/>
      <c r="H57" s="5" t="s">
        <v>102</v>
      </c>
      <c r="I57" s="25"/>
      <c r="J57" s="25"/>
      <c r="K57" s="50" t="s">
        <v>107</v>
      </c>
      <c r="L57" s="45"/>
      <c r="M57" s="30"/>
    </row>
    <row r="58" spans="1:13" ht="10.5" customHeight="1">
      <c r="A58" s="6"/>
      <c r="B58" s="7" t="s">
        <v>99</v>
      </c>
      <c r="C58" s="7"/>
      <c r="D58" s="7" t="s">
        <v>95</v>
      </c>
      <c r="E58" s="69" t="s">
        <v>121</v>
      </c>
      <c r="F58" s="42"/>
      <c r="G58" s="7"/>
      <c r="H58" s="7" t="s">
        <v>103</v>
      </c>
      <c r="I58" s="7"/>
      <c r="J58" s="9"/>
      <c r="K58" s="51" t="s">
        <v>108</v>
      </c>
      <c r="L58" s="9"/>
      <c r="M58" s="30"/>
    </row>
    <row r="59" spans="1:13" ht="10.5" customHeight="1">
      <c r="A59" s="6"/>
      <c r="B59" s="7" t="s">
        <v>5</v>
      </c>
      <c r="C59" s="7"/>
      <c r="D59" s="7" t="s">
        <v>5</v>
      </c>
      <c r="E59" s="5" t="s">
        <v>114</v>
      </c>
      <c r="F59" s="5"/>
      <c r="G59" s="7"/>
      <c r="H59" s="7" t="s">
        <v>128</v>
      </c>
      <c r="I59" s="7" t="s">
        <v>105</v>
      </c>
      <c r="J59" s="9" t="s">
        <v>1</v>
      </c>
      <c r="K59" s="51" t="s">
        <v>117</v>
      </c>
      <c r="L59" s="9"/>
      <c r="M59" s="30"/>
    </row>
    <row r="60" spans="1:13" ht="10.5" customHeight="1">
      <c r="A60" s="6"/>
      <c r="B60" s="7" t="s">
        <v>94</v>
      </c>
      <c r="C60" s="7"/>
      <c r="D60" s="7" t="s">
        <v>94</v>
      </c>
      <c r="E60" s="7" t="s">
        <v>111</v>
      </c>
      <c r="F60" s="7"/>
      <c r="G60" s="7" t="s">
        <v>1</v>
      </c>
      <c r="H60" s="7" t="s">
        <v>127</v>
      </c>
      <c r="I60" s="7" t="s">
        <v>101</v>
      </c>
      <c r="J60" s="9" t="s">
        <v>2</v>
      </c>
      <c r="K60" s="52" t="s">
        <v>116</v>
      </c>
      <c r="L60" s="25" t="s">
        <v>1</v>
      </c>
      <c r="M60" s="30"/>
    </row>
    <row r="61" spans="1:13" ht="10.5" customHeight="1">
      <c r="A61" s="6"/>
      <c r="B61" s="7" t="s">
        <v>110</v>
      </c>
      <c r="C61" s="7"/>
      <c r="D61" s="7" t="s">
        <v>110</v>
      </c>
      <c r="E61" s="7" t="s">
        <v>112</v>
      </c>
      <c r="F61" s="7"/>
      <c r="G61" s="7" t="s">
        <v>4</v>
      </c>
      <c r="H61" s="7" t="s">
        <v>126</v>
      </c>
      <c r="I61" s="7" t="s">
        <v>104</v>
      </c>
      <c r="J61" s="9" t="s">
        <v>3</v>
      </c>
      <c r="K61" s="53" t="s">
        <v>110</v>
      </c>
      <c r="L61" s="8" t="s">
        <v>4</v>
      </c>
      <c r="M61" s="30"/>
    </row>
    <row r="62" spans="1:13" ht="10.5" customHeight="1">
      <c r="A62" s="6"/>
      <c r="B62" s="7" t="s">
        <v>93</v>
      </c>
      <c r="C62" s="7" t="s">
        <v>100</v>
      </c>
      <c r="D62" s="7" t="s">
        <v>93</v>
      </c>
      <c r="E62" s="7" t="s">
        <v>113</v>
      </c>
      <c r="F62" s="7" t="s">
        <v>115</v>
      </c>
      <c r="G62" s="7" t="s">
        <v>97</v>
      </c>
      <c r="H62" s="7" t="s">
        <v>125</v>
      </c>
      <c r="I62" s="7" t="s">
        <v>106</v>
      </c>
      <c r="J62" s="9" t="s">
        <v>98</v>
      </c>
      <c r="K62" s="53" t="s">
        <v>93</v>
      </c>
      <c r="L62" s="8" t="s">
        <v>97</v>
      </c>
      <c r="M62" s="30"/>
    </row>
    <row r="63" spans="1:13" ht="10.5" customHeight="1">
      <c r="A63" s="10" t="s">
        <v>6</v>
      </c>
      <c r="B63" s="11" t="s">
        <v>7</v>
      </c>
      <c r="C63" s="11" t="s">
        <v>7</v>
      </c>
      <c r="D63" s="11" t="s">
        <v>7</v>
      </c>
      <c r="E63" s="11" t="s">
        <v>7</v>
      </c>
      <c r="F63" s="11" t="s">
        <v>7</v>
      </c>
      <c r="G63" s="11" t="s">
        <v>7</v>
      </c>
      <c r="H63" s="11" t="s">
        <v>7</v>
      </c>
      <c r="I63" s="11" t="s">
        <v>7</v>
      </c>
      <c r="J63" s="29" t="s">
        <v>7</v>
      </c>
      <c r="K63" s="12" t="s">
        <v>109</v>
      </c>
      <c r="L63" s="13" t="s">
        <v>109</v>
      </c>
      <c r="M63" s="30"/>
    </row>
    <row r="64" spans="1:13" ht="10.5" customHeight="1">
      <c r="A64" s="27" t="s">
        <v>134</v>
      </c>
      <c r="B64" s="15">
        <v>4158195.22</v>
      </c>
      <c r="C64" s="39">
        <v>-543346.47</v>
      </c>
      <c r="D64" s="15">
        <f aca="true" t="shared" si="7" ref="D64:D108">B64+C64</f>
        <v>3614848.75</v>
      </c>
      <c r="E64" s="15">
        <v>757356.95</v>
      </c>
      <c r="F64" s="39">
        <v>40542.3</v>
      </c>
      <c r="G64" s="39">
        <f>D64+E64+F64</f>
        <v>4412748</v>
      </c>
      <c r="H64" s="39">
        <v>297407.82</v>
      </c>
      <c r="I64" s="19">
        <f aca="true" t="shared" si="8" ref="I64:I108">G64+H64</f>
        <v>4710155.82</v>
      </c>
      <c r="J64" s="31">
        <v>4696707.13</v>
      </c>
      <c r="K64" s="54">
        <f>J64/D64</f>
        <v>1.2992817832281365</v>
      </c>
      <c r="L64" s="55">
        <f>J64/G64</f>
        <v>1.0643497271994684</v>
      </c>
      <c r="M64" s="30"/>
    </row>
    <row r="65" spans="1:13" ht="10.5" customHeight="1">
      <c r="A65" s="26" t="s">
        <v>9</v>
      </c>
      <c r="B65" s="15">
        <v>3160218.51</v>
      </c>
      <c r="C65" s="39">
        <f>-120992.04</f>
        <v>-120992.04</v>
      </c>
      <c r="D65" s="15">
        <f t="shared" si="7"/>
        <v>3039226.4699999997</v>
      </c>
      <c r="E65" s="15">
        <v>814486.84</v>
      </c>
      <c r="F65" s="39">
        <v>35721.18</v>
      </c>
      <c r="G65" s="39">
        <f aca="true" t="shared" si="9" ref="G65:G108">D65+E65+F65</f>
        <v>3889434.4899999998</v>
      </c>
      <c r="H65" s="39">
        <v>1374431.19</v>
      </c>
      <c r="I65" s="15">
        <f t="shared" si="8"/>
        <v>5263865.68</v>
      </c>
      <c r="J65" s="32">
        <v>5156369.17</v>
      </c>
      <c r="K65" s="54">
        <f>J65/D65</f>
        <v>1.6966057715337022</v>
      </c>
      <c r="L65" s="20">
        <f>J65/G65</f>
        <v>1.32573750329447</v>
      </c>
      <c r="M65" s="30"/>
    </row>
    <row r="66" spans="1:13" ht="10.5" customHeight="1">
      <c r="A66" s="26" t="s">
        <v>11</v>
      </c>
      <c r="B66" s="15">
        <v>1102980.59</v>
      </c>
      <c r="C66" s="39">
        <v>-55093.15</v>
      </c>
      <c r="D66" s="15">
        <f t="shared" si="7"/>
        <v>1047887.4400000001</v>
      </c>
      <c r="E66" s="15">
        <v>135258.61</v>
      </c>
      <c r="F66" s="39">
        <v>18367.16</v>
      </c>
      <c r="G66" s="39">
        <f t="shared" si="9"/>
        <v>1201513.21</v>
      </c>
      <c r="H66" s="39">
        <v>-14483.94</v>
      </c>
      <c r="I66" s="15">
        <f t="shared" si="8"/>
        <v>1187029.27</v>
      </c>
      <c r="J66" s="32">
        <v>1172329.34</v>
      </c>
      <c r="K66" s="54">
        <f aca="true" t="shared" si="10" ref="K66:K107">J66/D66</f>
        <v>1.1187550258260563</v>
      </c>
      <c r="L66" s="20">
        <f aca="true" t="shared" si="11" ref="L66:L107">J66/G66</f>
        <v>0.9757107372960137</v>
      </c>
      <c r="M66" s="30"/>
    </row>
    <row r="67" spans="1:13" ht="10.5" customHeight="1">
      <c r="A67" s="26" t="s">
        <v>13</v>
      </c>
      <c r="B67" s="15">
        <v>34590244.08</v>
      </c>
      <c r="C67" s="39">
        <v>-2077202.87</v>
      </c>
      <c r="D67" s="15">
        <f t="shared" si="7"/>
        <v>32513041.209999997</v>
      </c>
      <c r="E67" s="15">
        <v>4115161.94</v>
      </c>
      <c r="F67" s="39">
        <v>380811.96</v>
      </c>
      <c r="G67" s="39">
        <f t="shared" si="9"/>
        <v>37009015.11</v>
      </c>
      <c r="H67" s="39">
        <v>-949475.66</v>
      </c>
      <c r="I67" s="15">
        <f t="shared" si="8"/>
        <v>36059539.45</v>
      </c>
      <c r="J67" s="32">
        <v>35715335.1</v>
      </c>
      <c r="K67" s="54">
        <f t="shared" si="10"/>
        <v>1.098492597764588</v>
      </c>
      <c r="L67" s="20">
        <f t="shared" si="11"/>
        <v>0.9650441924446014</v>
      </c>
      <c r="M67" s="30"/>
    </row>
    <row r="68" spans="1:13" ht="10.5" customHeight="1">
      <c r="A68" s="26" t="s">
        <v>15</v>
      </c>
      <c r="B68" s="17">
        <v>7223679.71</v>
      </c>
      <c r="C68" s="39">
        <v>-716792.46</v>
      </c>
      <c r="D68" s="17">
        <f t="shared" si="7"/>
        <v>6506887.25</v>
      </c>
      <c r="E68" s="15">
        <v>1053180.1</v>
      </c>
      <c r="F68" s="39">
        <v>81153.98</v>
      </c>
      <c r="G68" s="39">
        <f t="shared" si="9"/>
        <v>7641221.33</v>
      </c>
      <c r="H68" s="40">
        <v>109751.71</v>
      </c>
      <c r="I68" s="15">
        <f t="shared" si="8"/>
        <v>7750973.04</v>
      </c>
      <c r="J68" s="32">
        <v>7812628.47</v>
      </c>
      <c r="K68" s="54">
        <f t="shared" si="10"/>
        <v>1.2006706386375452</v>
      </c>
      <c r="L68" s="36">
        <f t="shared" si="11"/>
        <v>1.0224319035658662</v>
      </c>
      <c r="M68" s="30"/>
    </row>
    <row r="69" spans="1:13" ht="10.5" customHeight="1">
      <c r="A69" s="27" t="s">
        <v>17</v>
      </c>
      <c r="B69" s="15">
        <v>25434426.59</v>
      </c>
      <c r="C69" s="41">
        <v>-2395360.11</v>
      </c>
      <c r="D69" s="15">
        <f t="shared" si="7"/>
        <v>23039066.48</v>
      </c>
      <c r="E69" s="19">
        <v>3872256.43</v>
      </c>
      <c r="F69" s="41">
        <v>247429.32</v>
      </c>
      <c r="G69" s="41">
        <f t="shared" si="9"/>
        <v>27158752.23</v>
      </c>
      <c r="H69" s="39">
        <v>1933199.79</v>
      </c>
      <c r="I69" s="19">
        <f t="shared" si="8"/>
        <v>29091952.02</v>
      </c>
      <c r="J69" s="31">
        <v>28910733.15</v>
      </c>
      <c r="K69" s="57">
        <f t="shared" si="10"/>
        <v>1.2548569697950713</v>
      </c>
      <c r="L69" s="55">
        <f t="shared" si="11"/>
        <v>1.0645088885219378</v>
      </c>
      <c r="M69" s="30"/>
    </row>
    <row r="70" spans="1:13" ht="10.5" customHeight="1">
      <c r="A70" s="26" t="s">
        <v>19</v>
      </c>
      <c r="B70" s="15">
        <v>633553</v>
      </c>
      <c r="C70" s="39">
        <v>-52445.65</v>
      </c>
      <c r="D70" s="15">
        <f t="shared" si="7"/>
        <v>581107.35</v>
      </c>
      <c r="E70" s="15">
        <v>172443.88</v>
      </c>
      <c r="F70" s="39">
        <v>4347.25</v>
      </c>
      <c r="G70" s="39">
        <f t="shared" si="9"/>
        <v>757898.48</v>
      </c>
      <c r="H70" s="39">
        <v>323232.31</v>
      </c>
      <c r="I70" s="15">
        <f t="shared" si="8"/>
        <v>1081130.79</v>
      </c>
      <c r="J70" s="32">
        <v>1015500.16</v>
      </c>
      <c r="K70" s="58">
        <f t="shared" si="10"/>
        <v>1.7475259261477247</v>
      </c>
      <c r="L70" s="20">
        <f t="shared" si="11"/>
        <v>1.3398894268794417</v>
      </c>
      <c r="M70" s="30"/>
    </row>
    <row r="71" spans="1:13" ht="10.5" customHeight="1">
      <c r="A71" s="26" t="s">
        <v>135</v>
      </c>
      <c r="B71" s="15">
        <v>12376607.29</v>
      </c>
      <c r="C71" s="39">
        <v>-293204.26</v>
      </c>
      <c r="D71" s="15">
        <f t="shared" si="7"/>
        <v>12083403.03</v>
      </c>
      <c r="E71" s="15">
        <v>1754922.26</v>
      </c>
      <c r="F71" s="39">
        <v>142870.9</v>
      </c>
      <c r="G71" s="39">
        <f t="shared" si="9"/>
        <v>13981196.19</v>
      </c>
      <c r="H71" s="39">
        <v>-30231.1</v>
      </c>
      <c r="I71" s="15">
        <f t="shared" si="8"/>
        <v>13950965.09</v>
      </c>
      <c r="J71" s="32">
        <v>13721205.6</v>
      </c>
      <c r="K71" s="58">
        <f t="shared" si="10"/>
        <v>1.1355414998518012</v>
      </c>
      <c r="L71" s="20">
        <f t="shared" si="11"/>
        <v>0.9814042670979786</v>
      </c>
      <c r="M71" s="30"/>
    </row>
    <row r="72" spans="1:13" ht="10.5" customHeight="1">
      <c r="A72" s="26" t="s">
        <v>21</v>
      </c>
      <c r="B72" s="15">
        <v>10277202.23</v>
      </c>
      <c r="C72" s="39">
        <v>-1162599.3</v>
      </c>
      <c r="D72" s="15">
        <f t="shared" si="7"/>
        <v>9114602.93</v>
      </c>
      <c r="E72" s="15">
        <v>1713965.51</v>
      </c>
      <c r="F72" s="39">
        <v>125435.46</v>
      </c>
      <c r="G72" s="39">
        <f t="shared" si="9"/>
        <v>10954003.9</v>
      </c>
      <c r="H72" s="39">
        <v>348113.63</v>
      </c>
      <c r="I72" s="15">
        <f t="shared" si="8"/>
        <v>11302117.530000001</v>
      </c>
      <c r="J72" s="32">
        <v>10818530.29</v>
      </c>
      <c r="K72" s="58">
        <f t="shared" si="10"/>
        <v>1.1869447712737606</v>
      </c>
      <c r="L72" s="20">
        <f t="shared" si="11"/>
        <v>0.9876325030338905</v>
      </c>
      <c r="M72" s="30"/>
    </row>
    <row r="73" spans="1:13" ht="10.5" customHeight="1">
      <c r="A73" s="26" t="s">
        <v>23</v>
      </c>
      <c r="B73" s="15">
        <v>10210705.6</v>
      </c>
      <c r="C73" s="39">
        <v>-672656.21</v>
      </c>
      <c r="D73" s="17">
        <f t="shared" si="7"/>
        <v>9538049.39</v>
      </c>
      <c r="E73" s="17">
        <v>1953503.34</v>
      </c>
      <c r="F73" s="39">
        <v>99495.2</v>
      </c>
      <c r="G73" s="40">
        <f t="shared" si="9"/>
        <v>11591047.93</v>
      </c>
      <c r="H73" s="39">
        <v>1090514.81</v>
      </c>
      <c r="I73" s="15">
        <f t="shared" si="8"/>
        <v>12681562.74</v>
      </c>
      <c r="J73" s="32">
        <v>12469138.85</v>
      </c>
      <c r="K73" s="59">
        <f t="shared" si="10"/>
        <v>1.307304915308265</v>
      </c>
      <c r="L73" s="36">
        <f t="shared" si="11"/>
        <v>1.0757559562606347</v>
      </c>
      <c r="M73" s="30"/>
    </row>
    <row r="74" spans="1:13" ht="10.5" customHeight="1">
      <c r="A74" s="27" t="s">
        <v>25</v>
      </c>
      <c r="B74" s="19">
        <v>7665921.2</v>
      </c>
      <c r="C74" s="41">
        <v>-538869.32</v>
      </c>
      <c r="D74" s="15">
        <f t="shared" si="7"/>
        <v>7127051.88</v>
      </c>
      <c r="E74" s="15">
        <v>1031032.31</v>
      </c>
      <c r="F74" s="41">
        <v>68203.68</v>
      </c>
      <c r="G74" s="39">
        <f t="shared" si="9"/>
        <v>8226287.869999999</v>
      </c>
      <c r="H74" s="41">
        <v>-206872.31</v>
      </c>
      <c r="I74" s="19">
        <f t="shared" si="8"/>
        <v>8019415.56</v>
      </c>
      <c r="J74" s="31">
        <v>7922471.04</v>
      </c>
      <c r="K74" s="54">
        <f t="shared" si="10"/>
        <v>1.1116056362985252</v>
      </c>
      <c r="L74" s="55">
        <f t="shared" si="11"/>
        <v>0.963067566464824</v>
      </c>
      <c r="M74" s="30"/>
    </row>
    <row r="75" spans="1:13" ht="10.5" customHeight="1">
      <c r="A75" s="26" t="s">
        <v>27</v>
      </c>
      <c r="B75" s="15">
        <v>1638680.9</v>
      </c>
      <c r="C75" s="39">
        <v>-389995.13</v>
      </c>
      <c r="D75" s="15">
        <f t="shared" si="7"/>
        <v>1248685.77</v>
      </c>
      <c r="E75" s="15">
        <v>469845.46</v>
      </c>
      <c r="F75" s="39">
        <v>-34822.97</v>
      </c>
      <c r="G75" s="39">
        <f t="shared" si="9"/>
        <v>1683708.26</v>
      </c>
      <c r="H75" s="39">
        <v>638681.21</v>
      </c>
      <c r="I75" s="15">
        <f t="shared" si="8"/>
        <v>2322389.4699999997</v>
      </c>
      <c r="J75" s="32">
        <v>2261782.08</v>
      </c>
      <c r="K75" s="54">
        <f t="shared" si="10"/>
        <v>1.8113300674516377</v>
      </c>
      <c r="L75" s="20">
        <f t="shared" si="11"/>
        <v>1.3433337198215087</v>
      </c>
      <c r="M75" s="30"/>
    </row>
    <row r="76" spans="1:13" ht="10.5" customHeight="1">
      <c r="A76" s="26" t="s">
        <v>136</v>
      </c>
      <c r="B76" s="15">
        <v>4162144.29</v>
      </c>
      <c r="C76" s="39">
        <v>-153371.94</v>
      </c>
      <c r="D76" s="15">
        <f t="shared" si="7"/>
        <v>4008772.35</v>
      </c>
      <c r="E76" s="15">
        <v>629577.13</v>
      </c>
      <c r="F76" s="39">
        <v>51401.88</v>
      </c>
      <c r="G76" s="39">
        <f t="shared" si="9"/>
        <v>4689751.36</v>
      </c>
      <c r="H76" s="39">
        <v>203173.29</v>
      </c>
      <c r="I76" s="15">
        <f t="shared" si="8"/>
        <v>4892924.65</v>
      </c>
      <c r="J76" s="32">
        <v>4905771.62</v>
      </c>
      <c r="K76" s="54">
        <f t="shared" si="10"/>
        <v>1.2237590942274386</v>
      </c>
      <c r="L76" s="20">
        <f t="shared" si="11"/>
        <v>1.0460621989136754</v>
      </c>
      <c r="M76" s="30"/>
    </row>
    <row r="77" spans="1:13" ht="10.5" customHeight="1">
      <c r="A77" s="26" t="s">
        <v>30</v>
      </c>
      <c r="B77" s="15">
        <v>5535006.91</v>
      </c>
      <c r="C77" s="39">
        <v>-363901.3</v>
      </c>
      <c r="D77" s="15">
        <f t="shared" si="7"/>
        <v>5171105.61</v>
      </c>
      <c r="E77" s="15">
        <v>1207081.49</v>
      </c>
      <c r="F77" s="39">
        <v>59531.3</v>
      </c>
      <c r="G77" s="39">
        <f t="shared" si="9"/>
        <v>6437718.4</v>
      </c>
      <c r="H77" s="39">
        <v>764662.51</v>
      </c>
      <c r="I77" s="15">
        <f t="shared" si="8"/>
        <v>7202380.91</v>
      </c>
      <c r="J77" s="32">
        <v>7401021.73</v>
      </c>
      <c r="K77" s="54">
        <f t="shared" si="10"/>
        <v>1.4312261802752082</v>
      </c>
      <c r="L77" s="20">
        <f t="shared" si="11"/>
        <v>1.1496342757086113</v>
      </c>
      <c r="M77" s="30"/>
    </row>
    <row r="78" spans="1:13" ht="10.5" customHeight="1">
      <c r="A78" s="71" t="s">
        <v>32</v>
      </c>
      <c r="B78" s="17">
        <v>326747525.46</v>
      </c>
      <c r="C78" s="39">
        <v>-49893935.98</v>
      </c>
      <c r="D78" s="17">
        <f t="shared" si="7"/>
        <v>276853589.47999996</v>
      </c>
      <c r="E78" s="17">
        <v>24906056.33</v>
      </c>
      <c r="F78" s="40">
        <v>2737981.62</v>
      </c>
      <c r="G78" s="39">
        <f t="shared" si="9"/>
        <v>304497627.42999995</v>
      </c>
      <c r="H78" s="40">
        <v>-15034131.4</v>
      </c>
      <c r="I78" s="15">
        <f t="shared" si="8"/>
        <v>289463496.03</v>
      </c>
      <c r="J78" s="33">
        <v>281489217.07</v>
      </c>
      <c r="K78" s="54">
        <f t="shared" si="10"/>
        <v>1.0167439678087862</v>
      </c>
      <c r="L78" s="36">
        <f t="shared" si="11"/>
        <v>0.9244381292747863</v>
      </c>
      <c r="M78" s="30"/>
    </row>
    <row r="79" spans="1:13" ht="10.5" customHeight="1">
      <c r="A79" s="26" t="s">
        <v>34</v>
      </c>
      <c r="B79" s="15">
        <v>2783053.14</v>
      </c>
      <c r="C79" s="41">
        <v>-246549.76</v>
      </c>
      <c r="D79" s="15">
        <f t="shared" si="7"/>
        <v>2536503.38</v>
      </c>
      <c r="E79" s="15">
        <v>471197.75</v>
      </c>
      <c r="F79" s="39">
        <v>30613.58</v>
      </c>
      <c r="G79" s="41">
        <f t="shared" si="9"/>
        <v>3038314.71</v>
      </c>
      <c r="H79" s="39">
        <v>98214.25</v>
      </c>
      <c r="I79" s="19">
        <f t="shared" si="8"/>
        <v>3136528.96</v>
      </c>
      <c r="J79" s="31">
        <v>3068529.32</v>
      </c>
      <c r="K79" s="57">
        <f t="shared" si="10"/>
        <v>1.2097477749073609</v>
      </c>
      <c r="L79" s="55">
        <f t="shared" si="11"/>
        <v>1.0099445294131495</v>
      </c>
      <c r="M79" s="30"/>
    </row>
    <row r="80" spans="1:13" ht="10.5" customHeight="1">
      <c r="A80" s="26" t="s">
        <v>36</v>
      </c>
      <c r="B80" s="15">
        <v>2709127.77</v>
      </c>
      <c r="C80" s="39">
        <v>-371022.48</v>
      </c>
      <c r="D80" s="15">
        <f t="shared" si="7"/>
        <v>2338105.29</v>
      </c>
      <c r="E80" s="15">
        <v>763264.69</v>
      </c>
      <c r="F80" s="39">
        <v>24698.48</v>
      </c>
      <c r="G80" s="39">
        <f t="shared" si="9"/>
        <v>3126068.46</v>
      </c>
      <c r="H80" s="39">
        <v>698721.45</v>
      </c>
      <c r="I80" s="15">
        <f t="shared" si="8"/>
        <v>3824789.91</v>
      </c>
      <c r="J80" s="32">
        <v>3754573.07</v>
      </c>
      <c r="K80" s="58">
        <f t="shared" si="10"/>
        <v>1.6058186455751955</v>
      </c>
      <c r="L80" s="20">
        <f t="shared" si="11"/>
        <v>1.2010527338227264</v>
      </c>
      <c r="M80" s="30"/>
    </row>
    <row r="81" spans="1:13" ht="10.5" customHeight="1">
      <c r="A81" s="26" t="s">
        <v>37</v>
      </c>
      <c r="B81" s="15">
        <v>19590673.65</v>
      </c>
      <c r="C81" s="39">
        <v>-2069588.15</v>
      </c>
      <c r="D81" s="15">
        <f t="shared" si="7"/>
        <v>17521085.5</v>
      </c>
      <c r="E81" s="15">
        <v>2561922.18</v>
      </c>
      <c r="F81" s="39">
        <v>191894.38</v>
      </c>
      <c r="G81" s="39">
        <f t="shared" si="9"/>
        <v>20274902.06</v>
      </c>
      <c r="H81" s="39">
        <v>-406381.77</v>
      </c>
      <c r="I81" s="15">
        <f t="shared" si="8"/>
        <v>19868520.29</v>
      </c>
      <c r="J81" s="32">
        <v>20302073.49</v>
      </c>
      <c r="K81" s="58">
        <f t="shared" si="10"/>
        <v>1.1587223571279301</v>
      </c>
      <c r="L81" s="20">
        <f t="shared" si="11"/>
        <v>1.0013401509866529</v>
      </c>
      <c r="M81" s="30"/>
    </row>
    <row r="82" spans="1:13" ht="10.5" customHeight="1">
      <c r="A82" s="26" t="s">
        <v>39</v>
      </c>
      <c r="B82" s="15">
        <v>19210078.28</v>
      </c>
      <c r="C82" s="39">
        <v>-2211621.72</v>
      </c>
      <c r="D82" s="15">
        <f t="shared" si="7"/>
        <v>16998456.560000002</v>
      </c>
      <c r="E82" s="15">
        <v>2975399.37</v>
      </c>
      <c r="F82" s="39">
        <v>112621.06</v>
      </c>
      <c r="G82" s="39">
        <f t="shared" si="9"/>
        <v>20086476.990000002</v>
      </c>
      <c r="H82" s="39">
        <v>104763.1</v>
      </c>
      <c r="I82" s="15">
        <f t="shared" si="8"/>
        <v>20191240.090000004</v>
      </c>
      <c r="J82" s="32">
        <v>19656951.93</v>
      </c>
      <c r="K82" s="58">
        <f t="shared" si="10"/>
        <v>1.1563962798984848</v>
      </c>
      <c r="L82" s="20">
        <f t="shared" si="11"/>
        <v>0.978616207301368</v>
      </c>
      <c r="M82" s="30"/>
    </row>
    <row r="83" spans="1:13" ht="10.5" customHeight="1">
      <c r="A83" s="26" t="s">
        <v>137</v>
      </c>
      <c r="B83" s="15">
        <v>64763392.46</v>
      </c>
      <c r="C83" s="39">
        <v>-4421842.72</v>
      </c>
      <c r="D83" s="17">
        <f t="shared" si="7"/>
        <v>60341549.74</v>
      </c>
      <c r="E83" s="15">
        <v>5974210.5</v>
      </c>
      <c r="F83" s="39">
        <v>599489.31</v>
      </c>
      <c r="G83" s="40">
        <f t="shared" si="9"/>
        <v>66915249.550000004</v>
      </c>
      <c r="H83" s="39">
        <v>-5112325.51</v>
      </c>
      <c r="I83" s="15">
        <f t="shared" si="8"/>
        <v>61802924.04000001</v>
      </c>
      <c r="J83" s="32">
        <v>62173065.9</v>
      </c>
      <c r="K83" s="59">
        <f t="shared" si="10"/>
        <v>1.0303524879273345</v>
      </c>
      <c r="L83" s="36">
        <f t="shared" si="11"/>
        <v>0.9291314957070199</v>
      </c>
      <c r="M83" s="30"/>
    </row>
    <row r="84" spans="1:13" ht="10.5" customHeight="1">
      <c r="A84" s="27" t="s">
        <v>42</v>
      </c>
      <c r="B84" s="19">
        <v>1344186.06</v>
      </c>
      <c r="C84" s="41">
        <v>-123092.69</v>
      </c>
      <c r="D84" s="15">
        <f t="shared" si="7"/>
        <v>1221093.37</v>
      </c>
      <c r="E84" s="19">
        <v>340726.17</v>
      </c>
      <c r="F84" s="41">
        <v>16982.2</v>
      </c>
      <c r="G84" s="39">
        <f t="shared" si="9"/>
        <v>1578801.74</v>
      </c>
      <c r="H84" s="41">
        <v>664210.15</v>
      </c>
      <c r="I84" s="19">
        <f t="shared" si="8"/>
        <v>2243011.89</v>
      </c>
      <c r="J84" s="31">
        <v>2232866.34</v>
      </c>
      <c r="K84" s="54">
        <f t="shared" si="10"/>
        <v>1.8285795295080502</v>
      </c>
      <c r="L84" s="55">
        <f t="shared" si="11"/>
        <v>1.4142791228492058</v>
      </c>
      <c r="M84" s="30"/>
    </row>
    <row r="85" spans="1:13" ht="10.5" customHeight="1">
      <c r="A85" s="26" t="s">
        <v>138</v>
      </c>
      <c r="B85" s="15">
        <v>37274707.25</v>
      </c>
      <c r="C85" s="39">
        <v>-1972214.99</v>
      </c>
      <c r="D85" s="15">
        <f t="shared" si="7"/>
        <v>35302492.26</v>
      </c>
      <c r="E85" s="15">
        <v>4041303.74</v>
      </c>
      <c r="F85" s="39">
        <v>375049.15</v>
      </c>
      <c r="G85" s="39">
        <f t="shared" si="9"/>
        <v>39718845.15</v>
      </c>
      <c r="H85" s="39">
        <v>64897.53</v>
      </c>
      <c r="I85" s="15">
        <f t="shared" si="8"/>
        <v>39783742.68</v>
      </c>
      <c r="J85" s="32">
        <v>39951478.42</v>
      </c>
      <c r="K85" s="54">
        <f t="shared" si="10"/>
        <v>1.1316900270315364</v>
      </c>
      <c r="L85" s="20">
        <f t="shared" si="11"/>
        <v>1.005856999847842</v>
      </c>
      <c r="M85" s="30"/>
    </row>
    <row r="86" spans="1:13" ht="10.5" customHeight="1">
      <c r="A86" s="26" t="s">
        <v>45</v>
      </c>
      <c r="B86" s="15">
        <v>22444469.11</v>
      </c>
      <c r="C86" s="39">
        <v>-3791806.2</v>
      </c>
      <c r="D86" s="15">
        <f t="shared" si="7"/>
        <v>18652662.91</v>
      </c>
      <c r="E86" s="15">
        <v>3692357.34</v>
      </c>
      <c r="F86" s="39">
        <v>292969.12</v>
      </c>
      <c r="G86" s="39">
        <f t="shared" si="9"/>
        <v>22637989.37</v>
      </c>
      <c r="H86" s="39">
        <v>1384622.83</v>
      </c>
      <c r="I86" s="15">
        <f t="shared" si="8"/>
        <v>24022612.200000003</v>
      </c>
      <c r="J86" s="32">
        <v>25058001.37</v>
      </c>
      <c r="K86" s="54">
        <f t="shared" si="10"/>
        <v>1.3434007514587096</v>
      </c>
      <c r="L86" s="20">
        <f t="shared" si="11"/>
        <v>1.1069004830970994</v>
      </c>
      <c r="M86" s="30"/>
    </row>
    <row r="87" spans="1:13" ht="10.5" customHeight="1">
      <c r="A87" s="26" t="s">
        <v>47</v>
      </c>
      <c r="B87" s="15">
        <v>1391646.89</v>
      </c>
      <c r="C87" s="39">
        <v>-113597</v>
      </c>
      <c r="D87" s="15">
        <f t="shared" si="7"/>
        <v>1278049.89</v>
      </c>
      <c r="E87" s="15">
        <v>340651.16</v>
      </c>
      <c r="F87" s="39">
        <v>7609.81</v>
      </c>
      <c r="G87" s="39">
        <f t="shared" si="9"/>
        <v>1626310.8599999999</v>
      </c>
      <c r="H87" s="39">
        <v>270503.41</v>
      </c>
      <c r="I87" s="15">
        <f t="shared" si="8"/>
        <v>1896814.2699999998</v>
      </c>
      <c r="J87" s="32">
        <v>1878718.85</v>
      </c>
      <c r="K87" s="54">
        <f t="shared" si="10"/>
        <v>1.4699886637445743</v>
      </c>
      <c r="L87" s="20">
        <f t="shared" si="11"/>
        <v>1.1552027943784378</v>
      </c>
      <c r="M87" s="30"/>
    </row>
    <row r="88" spans="1:13" ht="10.5" customHeight="1">
      <c r="A88" s="26" t="s">
        <v>49</v>
      </c>
      <c r="B88" s="17">
        <v>8228843.26</v>
      </c>
      <c r="C88" s="39">
        <v>-934295.71</v>
      </c>
      <c r="D88" s="17">
        <f t="shared" si="7"/>
        <v>7294547.55</v>
      </c>
      <c r="E88" s="17">
        <v>1212610.94</v>
      </c>
      <c r="F88" s="39">
        <v>65760.94</v>
      </c>
      <c r="G88" s="39">
        <f t="shared" si="9"/>
        <v>8572919.43</v>
      </c>
      <c r="H88" s="40">
        <v>96621.21</v>
      </c>
      <c r="I88" s="15">
        <f t="shared" si="8"/>
        <v>8669540.64</v>
      </c>
      <c r="J88" s="32">
        <v>8612387.46</v>
      </c>
      <c r="K88" s="54">
        <f t="shared" si="10"/>
        <v>1.1806609527139214</v>
      </c>
      <c r="L88" s="36">
        <f t="shared" si="11"/>
        <v>1.0046038027444755</v>
      </c>
      <c r="M88" s="30"/>
    </row>
    <row r="89" spans="1:13" ht="10.5" customHeight="1">
      <c r="A89" s="27" t="s">
        <v>50</v>
      </c>
      <c r="B89" s="15">
        <v>5866078.05</v>
      </c>
      <c r="C89" s="41">
        <v>-379418.3</v>
      </c>
      <c r="D89" s="15">
        <f t="shared" si="7"/>
        <v>5486659.75</v>
      </c>
      <c r="E89" s="15">
        <v>1189780.84</v>
      </c>
      <c r="F89" s="41">
        <v>63439.08</v>
      </c>
      <c r="G89" s="41">
        <f t="shared" si="9"/>
        <v>6739879.67</v>
      </c>
      <c r="H89" s="39">
        <v>1071993.59</v>
      </c>
      <c r="I89" s="19">
        <f t="shared" si="8"/>
        <v>7811873.26</v>
      </c>
      <c r="J89" s="31">
        <v>7735652.78</v>
      </c>
      <c r="K89" s="57">
        <f t="shared" si="10"/>
        <v>1.4099020410368988</v>
      </c>
      <c r="L89" s="55">
        <f t="shared" si="11"/>
        <v>1.1477434551884218</v>
      </c>
      <c r="M89" s="30"/>
    </row>
    <row r="90" spans="1:13" ht="10.5" customHeight="1">
      <c r="A90" s="26" t="s">
        <v>52</v>
      </c>
      <c r="B90" s="15">
        <v>902777.27</v>
      </c>
      <c r="C90" s="39">
        <v>-77162.81</v>
      </c>
      <c r="D90" s="15">
        <f t="shared" si="7"/>
        <v>825614.46</v>
      </c>
      <c r="E90" s="15">
        <v>291940.07</v>
      </c>
      <c r="F90" s="39">
        <v>10381.83</v>
      </c>
      <c r="G90" s="39">
        <f t="shared" si="9"/>
        <v>1127936.36</v>
      </c>
      <c r="H90" s="39">
        <v>392920.23</v>
      </c>
      <c r="I90" s="15">
        <f t="shared" si="8"/>
        <v>1520856.59</v>
      </c>
      <c r="J90" s="32">
        <v>1560363.53</v>
      </c>
      <c r="K90" s="58">
        <f t="shared" si="10"/>
        <v>1.8899421044539362</v>
      </c>
      <c r="L90" s="20">
        <f t="shared" si="11"/>
        <v>1.383379049860579</v>
      </c>
      <c r="M90" s="30"/>
    </row>
    <row r="91" spans="1:13" ht="10.5" customHeight="1">
      <c r="A91" s="26" t="s">
        <v>54</v>
      </c>
      <c r="B91" s="15">
        <v>5377991.38</v>
      </c>
      <c r="C91" s="39">
        <v>-318662.38</v>
      </c>
      <c r="D91" s="15">
        <f t="shared" si="7"/>
        <v>5059329</v>
      </c>
      <c r="E91" s="15">
        <v>1033412.94</v>
      </c>
      <c r="F91" s="39">
        <v>61733.22</v>
      </c>
      <c r="G91" s="39">
        <f t="shared" si="9"/>
        <v>6154475.159999999</v>
      </c>
      <c r="H91" s="39">
        <v>492406.61</v>
      </c>
      <c r="I91" s="15">
        <f t="shared" si="8"/>
        <v>6646881.77</v>
      </c>
      <c r="J91" s="32">
        <v>6606333.32</v>
      </c>
      <c r="K91" s="58">
        <f t="shared" si="10"/>
        <v>1.3057726271606374</v>
      </c>
      <c r="L91" s="20">
        <f t="shared" si="11"/>
        <v>1.073419446541401</v>
      </c>
      <c r="M91" s="30"/>
    </row>
    <row r="92" spans="1:13" ht="10.5" customHeight="1">
      <c r="A92" s="26" t="s">
        <v>139</v>
      </c>
      <c r="B92" s="15">
        <v>38998163.49</v>
      </c>
      <c r="C92" s="39">
        <v>-5676148.21</v>
      </c>
      <c r="D92" s="15">
        <f t="shared" si="7"/>
        <v>33322015.28</v>
      </c>
      <c r="E92" s="15">
        <v>4232940.95</v>
      </c>
      <c r="F92" s="39">
        <v>831009.42</v>
      </c>
      <c r="G92" s="39">
        <f t="shared" si="9"/>
        <v>38385965.650000006</v>
      </c>
      <c r="H92" s="39">
        <v>-159594.25</v>
      </c>
      <c r="I92" s="15">
        <f t="shared" si="8"/>
        <v>38226371.400000006</v>
      </c>
      <c r="J92" s="32">
        <v>38642852.75</v>
      </c>
      <c r="K92" s="58">
        <f t="shared" si="10"/>
        <v>1.1596793418792286</v>
      </c>
      <c r="L92" s="20">
        <f t="shared" si="11"/>
        <v>1.0066922140852796</v>
      </c>
      <c r="M92" s="30"/>
    </row>
    <row r="93" spans="1:13" ht="10.5" customHeight="1">
      <c r="A93" s="71" t="s">
        <v>57</v>
      </c>
      <c r="B93" s="15">
        <v>1742081.41</v>
      </c>
      <c r="C93" s="39">
        <v>-165892.13</v>
      </c>
      <c r="D93" s="17">
        <f t="shared" si="7"/>
        <v>1576189.2799999998</v>
      </c>
      <c r="E93" s="17">
        <v>480476.61</v>
      </c>
      <c r="F93" s="40">
        <v>70865.28</v>
      </c>
      <c r="G93" s="40">
        <f t="shared" si="9"/>
        <v>2127531.1699999995</v>
      </c>
      <c r="H93" s="39">
        <v>499481.54</v>
      </c>
      <c r="I93" s="15">
        <f t="shared" si="8"/>
        <v>2627012.7099999995</v>
      </c>
      <c r="J93" s="33">
        <v>2613485.84</v>
      </c>
      <c r="K93" s="59">
        <f t="shared" si="10"/>
        <v>1.6581040571472483</v>
      </c>
      <c r="L93" s="36">
        <f t="shared" si="11"/>
        <v>1.2284124796159863</v>
      </c>
      <c r="M93" s="30"/>
    </row>
    <row r="94" spans="1:13" ht="10.5" customHeight="1">
      <c r="A94" s="26" t="s">
        <v>140</v>
      </c>
      <c r="B94" s="19">
        <v>19070539.49</v>
      </c>
      <c r="C94" s="41">
        <v>-1051575.75</v>
      </c>
      <c r="D94" s="15">
        <f t="shared" si="7"/>
        <v>18018963.74</v>
      </c>
      <c r="E94" s="15">
        <v>3635128.1</v>
      </c>
      <c r="F94" s="39">
        <v>226450.96</v>
      </c>
      <c r="G94" s="39">
        <f t="shared" si="9"/>
        <v>21880542.8</v>
      </c>
      <c r="H94" s="41">
        <v>2521381.85</v>
      </c>
      <c r="I94" s="19">
        <f t="shared" si="8"/>
        <v>24401924.650000002</v>
      </c>
      <c r="J94" s="32">
        <v>24178724.2</v>
      </c>
      <c r="K94" s="54">
        <f t="shared" si="10"/>
        <v>1.3418487627191376</v>
      </c>
      <c r="L94" s="55">
        <f t="shared" si="11"/>
        <v>1.1050331073139557</v>
      </c>
      <c r="M94" s="30"/>
    </row>
    <row r="95" spans="1:13" ht="10.5" customHeight="1">
      <c r="A95" s="26" t="s">
        <v>59</v>
      </c>
      <c r="B95" s="15">
        <v>6499123.11</v>
      </c>
      <c r="C95" s="39">
        <v>-450348.92</v>
      </c>
      <c r="D95" s="15">
        <f t="shared" si="7"/>
        <v>6048774.19</v>
      </c>
      <c r="E95" s="15">
        <v>1269699.18</v>
      </c>
      <c r="F95" s="39">
        <v>74448.61</v>
      </c>
      <c r="G95" s="39">
        <f t="shared" si="9"/>
        <v>7392921.98</v>
      </c>
      <c r="H95" s="39">
        <v>638816.86</v>
      </c>
      <c r="I95" s="15">
        <f t="shared" si="8"/>
        <v>8031738.840000001</v>
      </c>
      <c r="J95" s="32">
        <v>8235035.02</v>
      </c>
      <c r="K95" s="54">
        <f t="shared" si="10"/>
        <v>1.3614386586978873</v>
      </c>
      <c r="L95" s="20">
        <f t="shared" si="11"/>
        <v>1.113908011240773</v>
      </c>
      <c r="M95" s="30"/>
    </row>
    <row r="96" spans="1:13" ht="10.5" customHeight="1">
      <c r="A96" s="26" t="s">
        <v>141</v>
      </c>
      <c r="B96" s="15">
        <v>17877549.7</v>
      </c>
      <c r="C96" s="39">
        <v>-1169682.85</v>
      </c>
      <c r="D96" s="15">
        <f t="shared" si="7"/>
        <v>16707866.85</v>
      </c>
      <c r="E96" s="15">
        <v>3280035.33</v>
      </c>
      <c r="F96" s="39">
        <v>192165.35</v>
      </c>
      <c r="G96" s="39">
        <f t="shared" si="9"/>
        <v>20180067.53</v>
      </c>
      <c r="H96" s="39">
        <v>2062449.14</v>
      </c>
      <c r="I96" s="15">
        <f t="shared" si="8"/>
        <v>22242516.67</v>
      </c>
      <c r="J96" s="32">
        <v>22426066.47</v>
      </c>
      <c r="K96" s="54">
        <f t="shared" si="10"/>
        <v>1.3422459414679857</v>
      </c>
      <c r="L96" s="20">
        <f t="shared" si="11"/>
        <v>1.1112978901909552</v>
      </c>
      <c r="M96" s="30"/>
    </row>
    <row r="97" spans="1:13" ht="10.5" customHeight="1">
      <c r="A97" s="26" t="s">
        <v>62</v>
      </c>
      <c r="B97" s="15">
        <v>12338940.98</v>
      </c>
      <c r="C97" s="39">
        <v>-934045.55</v>
      </c>
      <c r="D97" s="15">
        <f t="shared" si="7"/>
        <v>11404895.43</v>
      </c>
      <c r="E97" s="15">
        <v>2671781.31</v>
      </c>
      <c r="F97" s="39">
        <v>134911.48</v>
      </c>
      <c r="G97" s="39">
        <f t="shared" si="9"/>
        <v>14211588.22</v>
      </c>
      <c r="H97" s="39">
        <v>1365598.43</v>
      </c>
      <c r="I97" s="15">
        <f t="shared" si="8"/>
        <v>15577186.65</v>
      </c>
      <c r="J97" s="32">
        <v>15539017.1</v>
      </c>
      <c r="K97" s="54">
        <f t="shared" si="10"/>
        <v>1.3624865914268185</v>
      </c>
      <c r="L97" s="20">
        <f t="shared" si="11"/>
        <v>1.0934046821122994</v>
      </c>
      <c r="M97" s="30"/>
    </row>
    <row r="98" spans="1:13" ht="10.5" customHeight="1">
      <c r="A98" s="71" t="s">
        <v>142</v>
      </c>
      <c r="B98" s="17">
        <v>21327083</v>
      </c>
      <c r="C98" s="39">
        <v>-1710667.34</v>
      </c>
      <c r="D98" s="17">
        <f t="shared" si="7"/>
        <v>19616415.66</v>
      </c>
      <c r="E98" s="17">
        <v>3624671.08</v>
      </c>
      <c r="F98" s="40">
        <v>156218.35</v>
      </c>
      <c r="G98" s="39">
        <f t="shared" si="9"/>
        <v>23397305.090000004</v>
      </c>
      <c r="H98" s="40">
        <v>2070320.99</v>
      </c>
      <c r="I98" s="15">
        <f t="shared" si="8"/>
        <v>25467626.080000002</v>
      </c>
      <c r="J98" s="33">
        <v>24647859.63</v>
      </c>
      <c r="K98" s="54">
        <f t="shared" si="10"/>
        <v>1.2564915047278316</v>
      </c>
      <c r="L98" s="36">
        <f t="shared" si="11"/>
        <v>1.0534486572359345</v>
      </c>
      <c r="M98" s="30"/>
    </row>
    <row r="99" spans="1:13" ht="10.5" customHeight="1">
      <c r="A99" s="26" t="s">
        <v>65</v>
      </c>
      <c r="B99" s="15">
        <v>10127477.17</v>
      </c>
      <c r="C99" s="41">
        <v>-773670.45</v>
      </c>
      <c r="D99" s="15">
        <f t="shared" si="7"/>
        <v>9353806.72</v>
      </c>
      <c r="E99" s="15">
        <v>1775091.9</v>
      </c>
      <c r="F99" s="39">
        <v>96952.16</v>
      </c>
      <c r="G99" s="41">
        <f t="shared" si="9"/>
        <v>11225850.780000001</v>
      </c>
      <c r="H99" s="39">
        <v>590787.48</v>
      </c>
      <c r="I99" s="19">
        <f t="shared" si="8"/>
        <v>11816638.260000002</v>
      </c>
      <c r="J99" s="32">
        <v>11666108.87</v>
      </c>
      <c r="K99" s="57">
        <f t="shared" si="10"/>
        <v>1.2472043970136684</v>
      </c>
      <c r="L99" s="55">
        <f t="shared" si="11"/>
        <v>1.039218238210004</v>
      </c>
      <c r="M99" s="30"/>
    </row>
    <row r="100" spans="1:13" ht="10.5" customHeight="1">
      <c r="A100" s="26" t="s">
        <v>143</v>
      </c>
      <c r="B100" s="15">
        <v>8190498.99</v>
      </c>
      <c r="C100" s="39">
        <v>-519865.64</v>
      </c>
      <c r="D100" s="15">
        <f t="shared" si="7"/>
        <v>7670633.350000001</v>
      </c>
      <c r="E100" s="15">
        <v>1608559</v>
      </c>
      <c r="F100" s="39">
        <v>87017.9</v>
      </c>
      <c r="G100" s="39">
        <f t="shared" si="9"/>
        <v>9366210.250000002</v>
      </c>
      <c r="H100" s="39">
        <v>1309598.76</v>
      </c>
      <c r="I100" s="15">
        <f t="shared" si="8"/>
        <v>10675809.010000002</v>
      </c>
      <c r="J100" s="32">
        <v>10460666.36</v>
      </c>
      <c r="K100" s="58">
        <f t="shared" si="10"/>
        <v>1.3637291580362134</v>
      </c>
      <c r="L100" s="20">
        <f t="shared" si="11"/>
        <v>1.1168515419563636</v>
      </c>
      <c r="M100" s="30"/>
    </row>
    <row r="101" spans="1:13" ht="10.5" customHeight="1">
      <c r="A101" s="26" t="s">
        <v>68</v>
      </c>
      <c r="B101" s="15">
        <v>5228874.2</v>
      </c>
      <c r="C101" s="39">
        <v>-479691.29</v>
      </c>
      <c r="D101" s="15">
        <f t="shared" si="7"/>
        <v>4749182.91</v>
      </c>
      <c r="E101" s="15">
        <v>1072093.63</v>
      </c>
      <c r="F101" s="39">
        <v>53519.05</v>
      </c>
      <c r="G101" s="39">
        <f t="shared" si="9"/>
        <v>5874795.59</v>
      </c>
      <c r="H101" s="39">
        <v>503251.26</v>
      </c>
      <c r="I101" s="15">
        <f t="shared" si="8"/>
        <v>6378046.85</v>
      </c>
      <c r="J101" s="32">
        <v>6295448.29</v>
      </c>
      <c r="K101" s="58">
        <f t="shared" si="10"/>
        <v>1.325585560569618</v>
      </c>
      <c r="L101" s="20">
        <f t="shared" si="11"/>
        <v>1.071602950869649</v>
      </c>
      <c r="M101" s="30"/>
    </row>
    <row r="102" spans="1:13" ht="10.5" customHeight="1">
      <c r="A102" s="26" t="s">
        <v>70</v>
      </c>
      <c r="B102" s="15">
        <v>9367613.86</v>
      </c>
      <c r="C102" s="39">
        <v>-734366.29</v>
      </c>
      <c r="D102" s="15">
        <f t="shared" si="7"/>
        <v>8633247.57</v>
      </c>
      <c r="E102" s="15">
        <v>1773469.35</v>
      </c>
      <c r="F102" s="39">
        <v>111148.16</v>
      </c>
      <c r="G102" s="39">
        <f t="shared" si="9"/>
        <v>10517865.08</v>
      </c>
      <c r="H102" s="39">
        <v>598601.65</v>
      </c>
      <c r="I102" s="15">
        <f t="shared" si="8"/>
        <v>11116466.73</v>
      </c>
      <c r="J102" s="32">
        <v>11011362.59</v>
      </c>
      <c r="K102" s="58">
        <f t="shared" si="10"/>
        <v>1.2754600746379383</v>
      </c>
      <c r="L102" s="20">
        <f t="shared" si="11"/>
        <v>1.0469199315874853</v>
      </c>
      <c r="M102" s="30"/>
    </row>
    <row r="103" spans="1:13" ht="10.5" customHeight="1">
      <c r="A103" s="26" t="s">
        <v>72</v>
      </c>
      <c r="B103" s="15">
        <v>3350631.58</v>
      </c>
      <c r="C103" s="39">
        <v>-330464.89</v>
      </c>
      <c r="D103" s="17">
        <f t="shared" si="7"/>
        <v>3020166.69</v>
      </c>
      <c r="E103" s="17">
        <v>1022780.21</v>
      </c>
      <c r="F103" s="39">
        <v>8408.36</v>
      </c>
      <c r="G103" s="40">
        <f t="shared" si="9"/>
        <v>4051355.26</v>
      </c>
      <c r="H103" s="39">
        <v>1398383.23</v>
      </c>
      <c r="I103" s="15">
        <f t="shared" si="8"/>
        <v>5449738.49</v>
      </c>
      <c r="J103" s="32">
        <v>5452072.03</v>
      </c>
      <c r="K103" s="59">
        <f t="shared" si="10"/>
        <v>1.805222224340207</v>
      </c>
      <c r="L103" s="36">
        <f t="shared" si="11"/>
        <v>1.3457402967914496</v>
      </c>
      <c r="M103" s="30"/>
    </row>
    <row r="104" spans="1:13" ht="10.5" customHeight="1">
      <c r="A104" s="27" t="s">
        <v>144</v>
      </c>
      <c r="B104" s="19">
        <v>16380533.98</v>
      </c>
      <c r="C104" s="41">
        <v>-1326051.04</v>
      </c>
      <c r="D104" s="15">
        <f t="shared" si="7"/>
        <v>15054482.940000001</v>
      </c>
      <c r="E104" s="15">
        <v>2409984.64</v>
      </c>
      <c r="F104" s="41">
        <v>180681.39</v>
      </c>
      <c r="G104" s="39">
        <f t="shared" si="9"/>
        <v>17645148.970000003</v>
      </c>
      <c r="H104" s="41">
        <v>35807.22</v>
      </c>
      <c r="I104" s="19">
        <f t="shared" si="8"/>
        <v>17680956.19</v>
      </c>
      <c r="J104" s="31">
        <v>17789272.19</v>
      </c>
      <c r="K104" s="54">
        <f t="shared" si="10"/>
        <v>1.1816594605672985</v>
      </c>
      <c r="L104" s="55">
        <f t="shared" si="11"/>
        <v>1.0081678664342837</v>
      </c>
      <c r="M104" s="30"/>
    </row>
    <row r="105" spans="1:13" ht="10.5" customHeight="1">
      <c r="A105" s="26" t="s">
        <v>75</v>
      </c>
      <c r="B105" s="15">
        <v>1948761.55</v>
      </c>
      <c r="C105" s="39">
        <v>-250014.14</v>
      </c>
      <c r="D105" s="15">
        <f t="shared" si="7"/>
        <v>1698747.4100000001</v>
      </c>
      <c r="E105" s="15">
        <v>375174.28</v>
      </c>
      <c r="F105" s="39">
        <v>21099.18</v>
      </c>
      <c r="G105" s="39">
        <f t="shared" si="9"/>
        <v>2095020.87</v>
      </c>
      <c r="H105" s="39">
        <v>205811.67</v>
      </c>
      <c r="I105" s="15">
        <f t="shared" si="8"/>
        <v>2300832.54</v>
      </c>
      <c r="J105" s="32">
        <v>2303486.74</v>
      </c>
      <c r="K105" s="54">
        <f t="shared" si="10"/>
        <v>1.355991318332606</v>
      </c>
      <c r="L105" s="20">
        <f t="shared" si="11"/>
        <v>1.0995053906073977</v>
      </c>
      <c r="M105" s="30"/>
    </row>
    <row r="106" spans="1:13" ht="10.5" customHeight="1">
      <c r="A106" s="26" t="s">
        <v>77</v>
      </c>
      <c r="B106" s="15">
        <v>5190910.48</v>
      </c>
      <c r="C106" s="39">
        <v>-298244.3</v>
      </c>
      <c r="D106" s="15">
        <f t="shared" si="7"/>
        <v>4892666.180000001</v>
      </c>
      <c r="E106" s="15">
        <v>916332.2</v>
      </c>
      <c r="F106" s="39">
        <v>70468.3</v>
      </c>
      <c r="G106" s="39">
        <f t="shared" si="9"/>
        <v>5879466.680000001</v>
      </c>
      <c r="H106" s="39">
        <v>205706.65</v>
      </c>
      <c r="I106" s="15">
        <f t="shared" si="8"/>
        <v>6085173.330000001</v>
      </c>
      <c r="J106" s="32">
        <v>6231996.36</v>
      </c>
      <c r="K106" s="54">
        <f t="shared" si="10"/>
        <v>1.273742399486572</v>
      </c>
      <c r="L106" s="20">
        <f t="shared" si="11"/>
        <v>1.0599594655752007</v>
      </c>
      <c r="M106" s="30"/>
    </row>
    <row r="107" spans="1:13" ht="10.5" customHeight="1">
      <c r="A107" s="26" t="s">
        <v>78</v>
      </c>
      <c r="B107" s="15">
        <v>316777.24</v>
      </c>
      <c r="C107" s="39">
        <v>-24233.94</v>
      </c>
      <c r="D107" s="15">
        <f t="shared" si="7"/>
        <v>292543.3</v>
      </c>
      <c r="E107" s="15">
        <v>93088.44</v>
      </c>
      <c r="F107" s="39">
        <v>3440.76</v>
      </c>
      <c r="G107" s="39">
        <f t="shared" si="9"/>
        <v>389072.5</v>
      </c>
      <c r="H107" s="39">
        <v>122131.7</v>
      </c>
      <c r="I107" s="15">
        <f t="shared" si="8"/>
        <v>511204.2</v>
      </c>
      <c r="J107" s="32">
        <v>506136.14</v>
      </c>
      <c r="K107" s="54">
        <f t="shared" si="10"/>
        <v>1.7301238483328794</v>
      </c>
      <c r="L107" s="20">
        <f t="shared" si="11"/>
        <v>1.300878730827802</v>
      </c>
      <c r="M107" s="30"/>
    </row>
    <row r="108" spans="1:13" ht="10.5" customHeight="1">
      <c r="A108" s="26" t="s">
        <v>80</v>
      </c>
      <c r="B108" s="15">
        <v>25637870.87</v>
      </c>
      <c r="C108" s="39">
        <v>-2552238.36</v>
      </c>
      <c r="D108" s="15">
        <f t="shared" si="7"/>
        <v>23085632.51</v>
      </c>
      <c r="E108" s="15">
        <v>4194977.26</v>
      </c>
      <c r="F108" s="39">
        <v>244769.02</v>
      </c>
      <c r="G108" s="39">
        <f t="shared" si="9"/>
        <v>27525378.790000003</v>
      </c>
      <c r="H108" s="39">
        <v>3232455.34</v>
      </c>
      <c r="I108" s="15">
        <f t="shared" si="8"/>
        <v>30757834.130000003</v>
      </c>
      <c r="J108" s="32">
        <v>30691038.36</v>
      </c>
      <c r="K108" s="54">
        <f>J108/D108</f>
        <v>1.329443252061886</v>
      </c>
      <c r="L108" s="20">
        <f>J108/G108</f>
        <v>1.1150087558885868</v>
      </c>
      <c r="M108" s="30"/>
    </row>
    <row r="109" spans="3:13" ht="10.5" customHeight="1">
      <c r="C109" s="24" t="s">
        <v>168</v>
      </c>
      <c r="D109" s="24"/>
      <c r="E109" s="24"/>
      <c r="H109" s="56"/>
      <c r="I109" s="46"/>
      <c r="J109" s="46"/>
      <c r="K109" s="46"/>
      <c r="L109" s="46"/>
      <c r="M109" s="30"/>
    </row>
    <row r="110" spans="1:13" ht="10.5" customHeight="1">
      <c r="A110" s="4"/>
      <c r="B110" s="5"/>
      <c r="C110" s="5"/>
      <c r="D110" s="5"/>
      <c r="E110" s="68" t="s">
        <v>120</v>
      </c>
      <c r="F110" s="67"/>
      <c r="G110" s="5"/>
      <c r="H110" s="5" t="s">
        <v>102</v>
      </c>
      <c r="I110" s="25"/>
      <c r="J110" s="25"/>
      <c r="K110" s="50" t="s">
        <v>107</v>
      </c>
      <c r="L110" s="45"/>
      <c r="M110" s="30"/>
    </row>
    <row r="111" spans="1:13" ht="10.5" customHeight="1">
      <c r="A111" s="6"/>
      <c r="B111" s="7" t="s">
        <v>99</v>
      </c>
      <c r="C111" s="7"/>
      <c r="D111" s="7" t="s">
        <v>95</v>
      </c>
      <c r="E111" s="69" t="s">
        <v>121</v>
      </c>
      <c r="F111" s="42"/>
      <c r="G111" s="7"/>
      <c r="H111" s="7" t="s">
        <v>103</v>
      </c>
      <c r="I111" s="7"/>
      <c r="J111" s="9"/>
      <c r="K111" s="51" t="s">
        <v>108</v>
      </c>
      <c r="L111" s="9"/>
      <c r="M111" s="30"/>
    </row>
    <row r="112" spans="1:13" ht="10.5" customHeight="1">
      <c r="A112" s="6"/>
      <c r="B112" s="7" t="s">
        <v>5</v>
      </c>
      <c r="C112" s="7"/>
      <c r="D112" s="7" t="s">
        <v>5</v>
      </c>
      <c r="E112" s="5" t="s">
        <v>114</v>
      </c>
      <c r="F112" s="5"/>
      <c r="G112" s="7"/>
      <c r="H112" s="7" t="s">
        <v>128</v>
      </c>
      <c r="I112" s="7" t="s">
        <v>105</v>
      </c>
      <c r="J112" s="9" t="s">
        <v>1</v>
      </c>
      <c r="K112" s="51" t="s">
        <v>117</v>
      </c>
      <c r="L112" s="9"/>
      <c r="M112" s="30"/>
    </row>
    <row r="113" spans="1:13" ht="10.5" customHeight="1">
      <c r="A113" s="6"/>
      <c r="B113" s="7" t="s">
        <v>94</v>
      </c>
      <c r="C113" s="7"/>
      <c r="D113" s="7" t="s">
        <v>94</v>
      </c>
      <c r="E113" s="7" t="s">
        <v>111</v>
      </c>
      <c r="F113" s="7"/>
      <c r="G113" s="7" t="s">
        <v>1</v>
      </c>
      <c r="H113" s="7" t="s">
        <v>127</v>
      </c>
      <c r="I113" s="7" t="s">
        <v>101</v>
      </c>
      <c r="J113" s="9" t="s">
        <v>2</v>
      </c>
      <c r="K113" s="52" t="s">
        <v>116</v>
      </c>
      <c r="L113" s="25" t="s">
        <v>1</v>
      </c>
      <c r="M113" s="30"/>
    </row>
    <row r="114" spans="1:13" ht="10.5" customHeight="1">
      <c r="A114" s="6"/>
      <c r="B114" s="7" t="s">
        <v>110</v>
      </c>
      <c r="C114" s="7"/>
      <c r="D114" s="7" t="s">
        <v>110</v>
      </c>
      <c r="E114" s="7" t="s">
        <v>112</v>
      </c>
      <c r="F114" s="7"/>
      <c r="G114" s="7" t="s">
        <v>4</v>
      </c>
      <c r="H114" s="7" t="s">
        <v>126</v>
      </c>
      <c r="I114" s="7" t="s">
        <v>104</v>
      </c>
      <c r="J114" s="9" t="s">
        <v>3</v>
      </c>
      <c r="K114" s="53" t="s">
        <v>110</v>
      </c>
      <c r="L114" s="8" t="s">
        <v>4</v>
      </c>
      <c r="M114" s="30"/>
    </row>
    <row r="115" spans="1:13" ht="10.5" customHeight="1">
      <c r="A115" s="6"/>
      <c r="B115" s="7" t="s">
        <v>93</v>
      </c>
      <c r="C115" s="7" t="s">
        <v>100</v>
      </c>
      <c r="D115" s="7" t="s">
        <v>93</v>
      </c>
      <c r="E115" s="7" t="s">
        <v>113</v>
      </c>
      <c r="F115" s="7" t="s">
        <v>115</v>
      </c>
      <c r="G115" s="7" t="s">
        <v>97</v>
      </c>
      <c r="H115" s="7" t="s">
        <v>125</v>
      </c>
      <c r="I115" s="7" t="s">
        <v>106</v>
      </c>
      <c r="J115" s="9" t="s">
        <v>98</v>
      </c>
      <c r="K115" s="53" t="s">
        <v>93</v>
      </c>
      <c r="L115" s="8" t="s">
        <v>97</v>
      </c>
      <c r="M115" s="30"/>
    </row>
    <row r="116" spans="1:13" ht="10.5" customHeight="1">
      <c r="A116" s="10" t="s">
        <v>6</v>
      </c>
      <c r="B116" s="11" t="s">
        <v>7</v>
      </c>
      <c r="C116" s="11" t="s">
        <v>7</v>
      </c>
      <c r="D116" s="11" t="s">
        <v>7</v>
      </c>
      <c r="E116" s="11" t="s">
        <v>7</v>
      </c>
      <c r="F116" s="11" t="s">
        <v>7</v>
      </c>
      <c r="G116" s="11" t="s">
        <v>7</v>
      </c>
      <c r="H116" s="11" t="s">
        <v>7</v>
      </c>
      <c r="I116" s="11" t="s">
        <v>7</v>
      </c>
      <c r="J116" s="29" t="s">
        <v>7</v>
      </c>
      <c r="K116" s="12" t="s">
        <v>109</v>
      </c>
      <c r="L116" s="13" t="s">
        <v>109</v>
      </c>
      <c r="M116" s="30"/>
    </row>
    <row r="117" spans="1:13" ht="10.5">
      <c r="A117" s="26" t="s">
        <v>81</v>
      </c>
      <c r="B117" s="15">
        <v>7484121.15</v>
      </c>
      <c r="C117" s="39">
        <v>-702943.88</v>
      </c>
      <c r="D117" s="15">
        <f aca="true" t="shared" si="12" ref="D117:D126">B117+C117</f>
        <v>6781177.2700000005</v>
      </c>
      <c r="E117" s="15">
        <v>1341895.98</v>
      </c>
      <c r="F117" s="39">
        <v>80708.68</v>
      </c>
      <c r="G117" s="39">
        <f aca="true" t="shared" si="13" ref="G117:G126">D117+E117+F117</f>
        <v>8203781.93</v>
      </c>
      <c r="H117" s="41">
        <v>304087.43</v>
      </c>
      <c r="I117" s="19">
        <f aca="true" t="shared" si="14" ref="I117:I126">G117+H117</f>
        <v>8507869.36</v>
      </c>
      <c r="J117" s="15">
        <v>8557970.05</v>
      </c>
      <c r="K117" s="57">
        <f aca="true" t="shared" si="15" ref="K117:K126">J117/D117</f>
        <v>1.262018335350198</v>
      </c>
      <c r="L117" s="55">
        <f aca="true" t="shared" si="16" ref="L117:L126">J117/G117</f>
        <v>1.0431737609583196</v>
      </c>
      <c r="M117" s="30"/>
    </row>
    <row r="118" spans="1:13" ht="10.5">
      <c r="A118" s="26" t="s">
        <v>82</v>
      </c>
      <c r="B118" s="15">
        <v>224984797.69</v>
      </c>
      <c r="C118" s="39">
        <v>-19494623.35</v>
      </c>
      <c r="D118" s="15">
        <f t="shared" si="12"/>
        <v>205490174.34</v>
      </c>
      <c r="E118" s="15">
        <v>23553280.25</v>
      </c>
      <c r="F118" s="39">
        <v>2012437.61</v>
      </c>
      <c r="G118" s="39">
        <f t="shared" si="13"/>
        <v>231055892.20000002</v>
      </c>
      <c r="H118" s="39">
        <v>-10790914.24</v>
      </c>
      <c r="I118" s="15">
        <f t="shared" si="14"/>
        <v>220264977.96</v>
      </c>
      <c r="J118" s="15">
        <v>216564243.11</v>
      </c>
      <c r="K118" s="58">
        <f t="shared" si="15"/>
        <v>1.0538909892191588</v>
      </c>
      <c r="L118" s="20">
        <f t="shared" si="16"/>
        <v>0.9372807637493349</v>
      </c>
      <c r="M118" s="30"/>
    </row>
    <row r="119" spans="1:13" ht="10.5">
      <c r="A119" s="26" t="s">
        <v>83</v>
      </c>
      <c r="B119" s="15">
        <v>1382330.45</v>
      </c>
      <c r="C119" s="39">
        <v>-99278.73</v>
      </c>
      <c r="D119" s="15">
        <f t="shared" si="12"/>
        <v>1283051.72</v>
      </c>
      <c r="E119" s="15">
        <v>441739</v>
      </c>
      <c r="F119" s="39">
        <v>17752.56</v>
      </c>
      <c r="G119" s="39">
        <f t="shared" si="13"/>
        <v>1742543.28</v>
      </c>
      <c r="H119" s="39">
        <v>598948.13</v>
      </c>
      <c r="I119" s="15">
        <f t="shared" si="14"/>
        <v>2341491.41</v>
      </c>
      <c r="J119" s="15">
        <v>2294661.7</v>
      </c>
      <c r="K119" s="58">
        <f t="shared" si="15"/>
        <v>1.7884405314541805</v>
      </c>
      <c r="L119" s="20">
        <f t="shared" si="16"/>
        <v>1.3168463167239095</v>
      </c>
      <c r="M119" s="30"/>
    </row>
    <row r="120" spans="1:13" ht="10.5">
      <c r="A120" s="26" t="s">
        <v>84</v>
      </c>
      <c r="B120" s="15">
        <v>1514360.28</v>
      </c>
      <c r="C120" s="39">
        <v>-84456.81</v>
      </c>
      <c r="D120" s="15">
        <f t="shared" si="12"/>
        <v>1429903.47</v>
      </c>
      <c r="E120" s="15">
        <v>376528.65</v>
      </c>
      <c r="F120" s="39">
        <v>18338.24</v>
      </c>
      <c r="G120" s="39">
        <f t="shared" si="13"/>
        <v>1824770.36</v>
      </c>
      <c r="H120" s="39">
        <v>240676.92</v>
      </c>
      <c r="I120" s="15">
        <f t="shared" si="14"/>
        <v>2065447.28</v>
      </c>
      <c r="J120" s="15">
        <v>2084828.84</v>
      </c>
      <c r="K120" s="58">
        <f t="shared" si="15"/>
        <v>1.458020687228628</v>
      </c>
      <c r="L120" s="20">
        <f t="shared" si="16"/>
        <v>1.142515730034107</v>
      </c>
      <c r="M120" s="30"/>
    </row>
    <row r="121" spans="1:13" ht="10.5">
      <c r="A121" s="26" t="s">
        <v>85</v>
      </c>
      <c r="B121" s="15">
        <v>13429845.78</v>
      </c>
      <c r="C121" s="39">
        <v>-1291349.36</v>
      </c>
      <c r="D121" s="17">
        <f t="shared" si="12"/>
        <v>12138496.42</v>
      </c>
      <c r="E121" s="15">
        <v>1366276.4</v>
      </c>
      <c r="F121" s="39">
        <v>151402.28</v>
      </c>
      <c r="G121" s="39">
        <f t="shared" si="13"/>
        <v>13656175.1</v>
      </c>
      <c r="H121" s="40">
        <v>-976197.01</v>
      </c>
      <c r="I121" s="15">
        <f t="shared" si="14"/>
        <v>12679978.09</v>
      </c>
      <c r="J121" s="15">
        <v>12749265.3</v>
      </c>
      <c r="K121" s="59">
        <f t="shared" si="15"/>
        <v>1.050316683291488</v>
      </c>
      <c r="L121" s="36">
        <f t="shared" si="16"/>
        <v>0.9335897648236805</v>
      </c>
      <c r="M121" s="30"/>
    </row>
    <row r="122" spans="1:13" ht="10.5">
      <c r="A122" s="27" t="s">
        <v>86</v>
      </c>
      <c r="B122" s="19">
        <v>20179215.14</v>
      </c>
      <c r="C122" s="41">
        <v>-1355647.98</v>
      </c>
      <c r="D122" s="15">
        <f t="shared" si="12"/>
        <v>18823567.16</v>
      </c>
      <c r="E122" s="19">
        <v>3197100.47</v>
      </c>
      <c r="F122" s="41">
        <v>207586.01</v>
      </c>
      <c r="G122" s="41">
        <f t="shared" si="13"/>
        <v>22228253.64</v>
      </c>
      <c r="H122" s="39">
        <v>632448.27</v>
      </c>
      <c r="I122" s="19">
        <f t="shared" si="14"/>
        <v>22860701.91</v>
      </c>
      <c r="J122" s="19">
        <v>22433993.79</v>
      </c>
      <c r="K122" s="54">
        <f t="shared" si="15"/>
        <v>1.191803530080746</v>
      </c>
      <c r="L122" s="55">
        <f t="shared" si="16"/>
        <v>1.0092557945996157</v>
      </c>
      <c r="M122" s="30"/>
    </row>
    <row r="123" spans="1:13" ht="10.5">
      <c r="A123" s="26" t="s">
        <v>145</v>
      </c>
      <c r="B123" s="15">
        <v>9845028.68</v>
      </c>
      <c r="C123" s="39">
        <v>-439511.7</v>
      </c>
      <c r="D123" s="15">
        <f t="shared" si="12"/>
        <v>9405516.98</v>
      </c>
      <c r="E123" s="15">
        <v>1844998.46</v>
      </c>
      <c r="F123" s="39">
        <v>108125.87</v>
      </c>
      <c r="G123" s="39">
        <f t="shared" si="13"/>
        <v>11358641.31</v>
      </c>
      <c r="H123" s="39">
        <v>936798.57</v>
      </c>
      <c r="I123" s="15">
        <f t="shared" si="14"/>
        <v>12295439.88</v>
      </c>
      <c r="J123" s="15">
        <v>12303626</v>
      </c>
      <c r="K123" s="54">
        <f t="shared" si="15"/>
        <v>1.308128625588851</v>
      </c>
      <c r="L123" s="20">
        <f t="shared" si="16"/>
        <v>1.0831952224046415</v>
      </c>
      <c r="M123" s="30"/>
    </row>
    <row r="124" spans="1:13" ht="10.5">
      <c r="A124" s="26" t="s">
        <v>87</v>
      </c>
      <c r="B124" s="15">
        <v>15932044.35</v>
      </c>
      <c r="C124" s="39">
        <v>-1818943.79</v>
      </c>
      <c r="D124" s="15">
        <f t="shared" si="12"/>
        <v>14113100.559999999</v>
      </c>
      <c r="E124" s="15">
        <v>2343591.47</v>
      </c>
      <c r="F124" s="39">
        <v>202916.6</v>
      </c>
      <c r="G124" s="39">
        <f t="shared" si="13"/>
        <v>16659608.629999999</v>
      </c>
      <c r="H124" s="39">
        <v>117471.12</v>
      </c>
      <c r="I124" s="15">
        <f t="shared" si="14"/>
        <v>16777079.749999998</v>
      </c>
      <c r="J124" s="15">
        <v>16570096.33</v>
      </c>
      <c r="K124" s="54">
        <f t="shared" si="15"/>
        <v>1.1740932660087275</v>
      </c>
      <c r="L124" s="20">
        <f t="shared" si="16"/>
        <v>0.9946269866244751</v>
      </c>
      <c r="M124" s="30"/>
    </row>
    <row r="125" spans="1:13" ht="10.5">
      <c r="A125" s="26" t="s">
        <v>88</v>
      </c>
      <c r="B125" s="15">
        <v>3489845.5</v>
      </c>
      <c r="C125" s="39">
        <v>-286498.9</v>
      </c>
      <c r="D125" s="15">
        <f t="shared" si="12"/>
        <v>3203346.6</v>
      </c>
      <c r="E125" s="15">
        <v>931329.97</v>
      </c>
      <c r="F125" s="39">
        <v>34055.73</v>
      </c>
      <c r="G125" s="39">
        <f t="shared" si="13"/>
        <v>4168732.3000000003</v>
      </c>
      <c r="H125" s="39">
        <v>947673.27</v>
      </c>
      <c r="I125" s="15">
        <f t="shared" si="14"/>
        <v>5116405.57</v>
      </c>
      <c r="J125" s="15">
        <v>5089561.92</v>
      </c>
      <c r="K125" s="54">
        <f t="shared" si="15"/>
        <v>1.5888264854012362</v>
      </c>
      <c r="L125" s="20">
        <f t="shared" si="16"/>
        <v>1.2208896023378617</v>
      </c>
      <c r="M125" s="30"/>
    </row>
    <row r="126" spans="1:13" ht="10.5">
      <c r="A126" s="26" t="s">
        <v>89</v>
      </c>
      <c r="B126" s="15">
        <v>2099633.97</v>
      </c>
      <c r="C126" s="39">
        <v>-63127.72</v>
      </c>
      <c r="D126" s="17">
        <f t="shared" si="12"/>
        <v>2036506.2500000002</v>
      </c>
      <c r="E126" s="15">
        <v>492533.2</v>
      </c>
      <c r="F126" s="39">
        <v>20036.45</v>
      </c>
      <c r="G126" s="39">
        <f t="shared" si="13"/>
        <v>2549075.9000000004</v>
      </c>
      <c r="H126" s="39">
        <v>346197.53</v>
      </c>
      <c r="I126" s="15">
        <f t="shared" si="14"/>
        <v>2895273.4300000006</v>
      </c>
      <c r="J126" s="15">
        <v>2889802.26</v>
      </c>
      <c r="K126" s="54">
        <f t="shared" si="15"/>
        <v>1.4189999465997216</v>
      </c>
      <c r="L126" s="20">
        <f t="shared" si="16"/>
        <v>1.133666620126925</v>
      </c>
      <c r="M126" s="30"/>
    </row>
    <row r="127" spans="1:13" ht="10.5">
      <c r="A127" s="27" t="s">
        <v>90</v>
      </c>
      <c r="B127" s="22">
        <f>SUM(B11:B55)+SUM(B64:B108)+SUM(B117:B126)</f>
        <v>2019862662.3500001</v>
      </c>
      <c r="C127" s="60">
        <f aca="true" t="shared" si="17" ref="C127:I127">SUM(C11:C55)+SUM(C64:C108)+SUM(C117:C126)</f>
        <v>-215232678.78999996</v>
      </c>
      <c r="D127" s="22">
        <f t="shared" si="17"/>
        <v>1804629983.56</v>
      </c>
      <c r="E127" s="22">
        <f t="shared" si="17"/>
        <v>254549297.25999996</v>
      </c>
      <c r="F127" s="60">
        <f>SUM(F11:F55)+SUM(F64:F108)+SUM(F117:F126)</f>
        <v>20108067.08</v>
      </c>
      <c r="G127" s="60">
        <f t="shared" si="17"/>
        <v>2079287347.8999996</v>
      </c>
      <c r="H127" s="70">
        <f t="shared" si="17"/>
        <v>0</v>
      </c>
      <c r="I127" s="22">
        <f t="shared" si="17"/>
        <v>2079287347.8999996</v>
      </c>
      <c r="J127" s="47">
        <f>SUM(J11:J55)+SUM(J64:J108)+SUM(J117:J126)</f>
        <v>2063767452.8299997</v>
      </c>
      <c r="K127" s="62">
        <f>J127/D127</f>
        <v>1.1435959014483392</v>
      </c>
      <c r="L127" s="61">
        <f>J127/G127</f>
        <v>0.9925359546453864</v>
      </c>
      <c r="M127" s="30"/>
    </row>
    <row r="128" spans="1:13" ht="10.5">
      <c r="A128" s="30" t="s">
        <v>96</v>
      </c>
      <c r="B128" s="35"/>
      <c r="C128" s="37"/>
      <c r="D128" s="37"/>
      <c r="E128" s="37"/>
      <c r="G128" s="72"/>
      <c r="H128" s="63"/>
      <c r="I128" s="65"/>
      <c r="J128" s="66"/>
      <c r="K128" s="43"/>
      <c r="L128" s="43"/>
      <c r="M128" s="30"/>
    </row>
    <row r="129" spans="1:13" ht="10.5">
      <c r="A129" s="6" t="s">
        <v>118</v>
      </c>
      <c r="B129" s="34"/>
      <c r="C129" s="38"/>
      <c r="D129" s="38"/>
      <c r="E129" s="38"/>
      <c r="G129" s="34">
        <v>-7602666.72</v>
      </c>
      <c r="H129" s="64"/>
      <c r="I129" s="30"/>
      <c r="J129" s="44"/>
      <c r="K129" s="44"/>
      <c r="L129" s="44"/>
      <c r="M129" s="30"/>
    </row>
    <row r="130" spans="1:13" ht="10.5">
      <c r="A130" s="6" t="s">
        <v>122</v>
      </c>
      <c r="B130" s="34"/>
      <c r="C130" s="38"/>
      <c r="D130" s="38"/>
      <c r="E130" s="38"/>
      <c r="G130" s="34">
        <v>-7512097.43</v>
      </c>
      <c r="H130" s="64"/>
      <c r="I130" s="30"/>
      <c r="J130" s="44"/>
      <c r="K130" s="44"/>
      <c r="L130" s="44"/>
      <c r="M130" s="30"/>
    </row>
    <row r="131" spans="1:13" ht="10.5">
      <c r="A131" s="6" t="s">
        <v>123</v>
      </c>
      <c r="B131" s="34"/>
      <c r="C131" s="38"/>
      <c r="D131" s="38"/>
      <c r="E131" s="38"/>
      <c r="G131" s="34">
        <v>-405130.92</v>
      </c>
      <c r="H131" s="64"/>
      <c r="I131" s="30"/>
      <c r="J131" s="44"/>
      <c r="K131" s="44"/>
      <c r="L131" s="44"/>
      <c r="M131" s="30"/>
    </row>
    <row r="132" spans="1:13" ht="10.5">
      <c r="A132" s="28" t="s">
        <v>124</v>
      </c>
      <c r="B132" s="17"/>
      <c r="C132" s="17"/>
      <c r="D132" s="17"/>
      <c r="E132" s="48"/>
      <c r="F132" s="28"/>
      <c r="G132" s="73">
        <f>G127+(G129+G130+G131)</f>
        <v>2063767452.8299997</v>
      </c>
      <c r="H132" s="23"/>
      <c r="I132" s="37"/>
      <c r="J132" s="37"/>
      <c r="K132" s="37"/>
      <c r="L132" s="37"/>
      <c r="M132" s="30"/>
    </row>
    <row r="133" ht="6" customHeight="1">
      <c r="M133" s="30"/>
    </row>
    <row r="134" spans="1:13" ht="10.5">
      <c r="A134" s="1" t="s">
        <v>166</v>
      </c>
      <c r="H134" s="2"/>
      <c r="M134" s="30"/>
    </row>
    <row r="135" spans="1:13" ht="10.5">
      <c r="A135" s="1" t="s">
        <v>165</v>
      </c>
      <c r="M135" s="30"/>
    </row>
    <row r="136" spans="1:13" ht="10.5">
      <c r="A136" s="1" t="s">
        <v>164</v>
      </c>
      <c r="M136" s="30"/>
    </row>
    <row r="137" ht="6" customHeight="1">
      <c r="M137" s="30"/>
    </row>
    <row r="138" spans="1:13" ht="10.5">
      <c r="A138" s="1" t="s">
        <v>163</v>
      </c>
      <c r="M138" s="30"/>
    </row>
    <row r="139" spans="1:13" ht="10.5">
      <c r="A139" s="1" t="s">
        <v>162</v>
      </c>
      <c r="M139" s="30"/>
    </row>
    <row r="140" ht="6" customHeight="1">
      <c r="M140" s="30"/>
    </row>
    <row r="141" spans="1:13" ht="10.5">
      <c r="A141" s="1" t="s">
        <v>161</v>
      </c>
      <c r="M141" s="30"/>
    </row>
    <row r="142" spans="1:13" ht="10.5">
      <c r="A142" s="1" t="s">
        <v>160</v>
      </c>
      <c r="M142" s="30"/>
    </row>
    <row r="143" spans="1:13" ht="10.5">
      <c r="A143" s="1" t="s">
        <v>159</v>
      </c>
      <c r="M143" s="30"/>
    </row>
    <row r="144" spans="1:13" ht="6" customHeight="1">
      <c r="A144" s="1" t="s">
        <v>0</v>
      </c>
      <c r="M144" s="30"/>
    </row>
    <row r="145" spans="1:13" ht="10.5">
      <c r="A145" s="30" t="s">
        <v>158</v>
      </c>
      <c r="H145" s="2"/>
      <c r="M145" s="30"/>
    </row>
    <row r="146" spans="1:13" ht="11.25">
      <c r="A146" s="30" t="s">
        <v>157</v>
      </c>
      <c r="H146" s="2"/>
      <c r="M146" s="30"/>
    </row>
    <row r="147" spans="1:13" ht="6" customHeight="1">
      <c r="A147" s="30"/>
      <c r="H147" s="2"/>
      <c r="M147" s="30"/>
    </row>
    <row r="148" spans="1:13" ht="10.5">
      <c r="A148" s="30" t="s">
        <v>156</v>
      </c>
      <c r="H148" s="2"/>
      <c r="M148" s="30"/>
    </row>
    <row r="149" spans="1:13" ht="10.5">
      <c r="A149" s="30" t="s">
        <v>155</v>
      </c>
      <c r="H149" s="2"/>
      <c r="M149" s="30"/>
    </row>
    <row r="150" spans="1:13" ht="11.25">
      <c r="A150" s="30" t="s">
        <v>154</v>
      </c>
      <c r="H150" s="2"/>
      <c r="M150" s="30"/>
    </row>
    <row r="151" spans="1:13" ht="11.25">
      <c r="A151" s="1" t="s">
        <v>169</v>
      </c>
      <c r="M151" s="30"/>
    </row>
    <row r="152" spans="1:13" ht="10.5">
      <c r="A152" s="1" t="s">
        <v>170</v>
      </c>
      <c r="M152" s="30"/>
    </row>
    <row r="153" ht="6" customHeight="1">
      <c r="M153" s="30"/>
    </row>
    <row r="154" spans="1:13" ht="10.5">
      <c r="A154" s="30" t="s">
        <v>153</v>
      </c>
      <c r="M154" s="30"/>
    </row>
    <row r="155" spans="1:12" ht="10.5">
      <c r="A155" s="30" t="s">
        <v>152</v>
      </c>
      <c r="E155" s="30"/>
      <c r="L155" s="2"/>
    </row>
    <row r="156" spans="1:12" ht="10.5">
      <c r="A156" s="1" t="s">
        <v>151</v>
      </c>
      <c r="L156" s="2"/>
    </row>
    <row r="157" spans="1:12" ht="11.25">
      <c r="A157" s="30" t="s">
        <v>150</v>
      </c>
      <c r="L157" s="2"/>
    </row>
    <row r="158" spans="5:12" ht="6" customHeight="1">
      <c r="E158" s="30" t="s">
        <v>91</v>
      </c>
      <c r="L158" s="2"/>
    </row>
    <row r="159" spans="1:12" ht="11.25">
      <c r="A159" s="30" t="s">
        <v>149</v>
      </c>
      <c r="E159" s="30"/>
      <c r="L159" s="2"/>
    </row>
    <row r="160" spans="5:12" ht="6" customHeight="1">
      <c r="E160" s="30" t="s">
        <v>91</v>
      </c>
      <c r="L160" s="2"/>
    </row>
    <row r="161" spans="1:12" ht="11.25">
      <c r="A161" s="30" t="s">
        <v>148</v>
      </c>
      <c r="L161" s="2"/>
    </row>
    <row r="162" spans="5:12" ht="6" customHeight="1">
      <c r="E162" s="30"/>
      <c r="L162" s="2"/>
    </row>
    <row r="163" spans="1:12" ht="11.25">
      <c r="A163" s="30" t="s">
        <v>147</v>
      </c>
      <c r="L163" s="2"/>
    </row>
    <row r="164" spans="5:12" ht="6" customHeight="1">
      <c r="E164" s="30" t="s">
        <v>91</v>
      </c>
      <c r="L164" s="2"/>
    </row>
    <row r="165" spans="1:12" ht="11.25">
      <c r="A165" s="30" t="s">
        <v>146</v>
      </c>
      <c r="E165" s="30"/>
      <c r="L165" s="2"/>
    </row>
    <row r="166" ht="10.5">
      <c r="L166" s="2"/>
    </row>
    <row r="167" spans="5:12" ht="10.5">
      <c r="E167" s="30" t="s">
        <v>91</v>
      </c>
      <c r="L167" s="2"/>
    </row>
    <row r="168" spans="5:12" ht="10.5">
      <c r="E168" s="30"/>
      <c r="L168" s="2"/>
    </row>
    <row r="169" ht="10.5">
      <c r="L169" s="2"/>
    </row>
    <row r="170" spans="5:12" ht="10.5">
      <c r="E170" s="30" t="s">
        <v>91</v>
      </c>
      <c r="L170" s="2"/>
    </row>
    <row r="171" spans="5:12" ht="10.5">
      <c r="E171" s="30"/>
      <c r="L171" s="2"/>
    </row>
    <row r="172" ht="10.5">
      <c r="L172" s="2"/>
    </row>
    <row r="173" spans="5:12" ht="10.5">
      <c r="E173" s="30" t="s">
        <v>91</v>
      </c>
      <c r="L173" s="2"/>
    </row>
  </sheetData>
  <sheetProtection/>
  <printOptions horizontalCentered="1"/>
  <pageMargins left="0" right="0" top="0.4" bottom="0" header="0" footer="0"/>
  <pageSetup horizontalDpi="600" verticalDpi="600" orientation="landscape" r:id="rId1"/>
  <rowBreaks count="2" manualBreakCount="2">
    <brk id="55" max="11" man="1"/>
    <brk id="10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2012-07-06T17:34:08Z</cp:lastPrinted>
  <dcterms:created xsi:type="dcterms:W3CDTF">2004-09-10T20:30:00Z</dcterms:created>
  <dcterms:modified xsi:type="dcterms:W3CDTF">2012-07-18T15:54:52Z</dcterms:modified>
  <cp:category/>
  <cp:version/>
  <cp:contentType/>
  <cp:contentStatus/>
</cp:coreProperties>
</file>