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Articles 40 &amp; 42 taxes" sheetId="1" r:id="rId1"/>
  </sheets>
  <definedNames>
    <definedName name="_xlnm.Print_Area" localSheetId="0">'Articles 40 &amp; 42 taxes'!$A$1:$M$135</definedName>
  </definedNames>
  <calcPr fullCalcOnLoad="1"/>
</workbook>
</file>

<file path=xl/sharedStrings.xml><?xml version="1.0" encoding="utf-8"?>
<sst xmlns="http://schemas.openxmlformats.org/spreadsheetml/2006/main" count="265" uniqueCount="143">
  <si>
    <t xml:space="preserve">  </t>
  </si>
  <si>
    <t>distributable</t>
  </si>
  <si>
    <t>proceeds</t>
  </si>
  <si>
    <t>County</t>
  </si>
  <si>
    <t>[$]</t>
  </si>
  <si>
    <t>Granville....……………</t>
  </si>
  <si>
    <t xml:space="preserve"> </t>
  </si>
  <si>
    <t>Per</t>
  </si>
  <si>
    <t>Combined</t>
  </si>
  <si>
    <t>capita</t>
  </si>
  <si>
    <t>Tax</t>
  </si>
  <si>
    <t>Cost</t>
  </si>
  <si>
    <t>Per capita</t>
  </si>
  <si>
    <t>adjust-</t>
  </si>
  <si>
    <t>allocation</t>
  </si>
  <si>
    <t>of</t>
  </si>
  <si>
    <t>adjustment</t>
  </si>
  <si>
    <t>Distributable</t>
  </si>
  <si>
    <t>allocation *</t>
  </si>
  <si>
    <t>ment</t>
  </si>
  <si>
    <t>per capita</t>
  </si>
  <si>
    <t>collection</t>
  </si>
  <si>
    <t>[G.S. 105-486(b)]</t>
  </si>
  <si>
    <t>[G.S. 105-501]</t>
  </si>
  <si>
    <t>Articles 40,42</t>
  </si>
  <si>
    <t>factor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</si>
  <si>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</si>
  <si>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</si>
  <si>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</si>
  <si>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</si>
  <si>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</si>
  <si>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</si>
  <si>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</si>
  <si>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</si>
  <si>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</si>
  <si>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</si>
  <si>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</si>
  <si>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</si>
  <si>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</si>
  <si>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</si>
  <si>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</si>
  <si>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</si>
  <si>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</si>
  <si>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</si>
  <si>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</si>
  <si>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</si>
  <si>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</si>
  <si>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</si>
  <si>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</si>
  <si>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</si>
  <si>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</si>
  <si>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</si>
  <si>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</si>
  <si>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</si>
  <si>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</si>
  <si>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</si>
  <si>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</si>
  <si>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</si>
  <si>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</si>
  <si>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</si>
  <si>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</si>
  <si>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</si>
  <si>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</si>
  <si>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</si>
  <si>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</si>
  <si>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</si>
  <si>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</si>
  <si>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</si>
  <si>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</si>
  <si>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</si>
  <si>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</si>
  <si>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</si>
  <si>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</si>
  <si>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</si>
  <si>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</si>
  <si>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Johnston……………</t>
  </si>
  <si>
    <t>Jones...........……………..</t>
  </si>
  <si>
    <t>Lee..............………………</t>
  </si>
  <si>
    <t>Lenoir.........……………….</t>
  </si>
  <si>
    <t>Lincoln......……….</t>
  </si>
  <si>
    <t>Macon……………………..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</si>
  <si>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</si>
  <si>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</si>
  <si>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</si>
  <si>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</si>
  <si>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</si>
  <si>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</si>
  <si>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Moore……………..</t>
  </si>
  <si>
    <t>Nash..........................</t>
  </si>
  <si>
    <t>New Hanover……………..</t>
  </si>
  <si>
    <t>Northampton...................</t>
  </si>
  <si>
    <t>Onslow........................</t>
  </si>
  <si>
    <t>Orange........................</t>
  </si>
  <si>
    <t>Pamlico…………….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</si>
  <si>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</si>
  <si>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</si>
  <si>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</si>
  <si>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</si>
  <si>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</si>
  <si>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</si>
  <si>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</si>
  <si>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</si>
  <si>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</si>
  <si>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</t>
  </si>
  <si>
    <t>Rowan.........................</t>
  </si>
  <si>
    <t>Rutherford....................</t>
  </si>
  <si>
    <t>Sampson.......................</t>
  </si>
  <si>
    <t>Scotland......................</t>
  </si>
  <si>
    <t>Stanly………………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</si>
  <si>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</si>
  <si>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</si>
  <si>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</si>
  <si>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</si>
  <si>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</si>
  <si>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</si>
  <si>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</si>
  <si>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</si>
  <si>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</si>
  <si>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</si>
  <si>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</si>
  <si>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</si>
  <si>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</si>
  <si>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</si>
  <si>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</si>
  <si>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</si>
  <si>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</si>
  <si>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-</t>
  </si>
  <si>
    <t xml:space="preserve">   Proceeds from Articles 40 and 42 are allocated to counties based on a county's share of state population.  County allocated amounts are then reduced by administrative </t>
  </si>
  <si>
    <t xml:space="preserve">   costs retained by the State and adjusted by an adjustment factor according to special provisions prescribed in G.S. 105-486(b).  </t>
  </si>
  <si>
    <t xml:space="preserve">   Per capita adjustment amounts are developed using a combination of the per capita adjustment factors and a rounding process (the sum of the adjustment factors for all</t>
  </si>
  <si>
    <t xml:space="preserve">   counties exceeds 100).  [The adjustment factors are provided for reference.]</t>
  </si>
  <si>
    <t xml:space="preserve">   </t>
  </si>
  <si>
    <t xml:space="preserve">             Article 40 </t>
  </si>
  <si>
    <t xml:space="preserve">         Article 42</t>
  </si>
  <si>
    <t xml:space="preserve"> *Article 42 per capita tax allocation amounts are reduced for expenses associated with the Property Tax Commission, a property tax appraisal and assessment training </t>
  </si>
  <si>
    <t xml:space="preserve">   Articles 40 and 42 are not equal.</t>
  </si>
  <si>
    <t xml:space="preserve">   program (School of Government at UNC-Chapel Hill), Local Government Commission, et al. (G.S. 105-501).  For this reason, the distributable proceeds amounts for </t>
  </si>
  <si>
    <t xml:space="preserve">   Per capita portions of the food distribution are included in the above Article 40 and 42 distributable proceeds and are not separately identifiable. </t>
  </si>
  <si>
    <t xml:space="preserve">                       ARTICLE 42 SECOND ONE-HALF CENT (1/2¢) LOCAL GOVERNMENT SALES AND USE TAX ALLOCATIONS AND DISTRIBUTABLE SHARES BY COUNTY</t>
  </si>
  <si>
    <t xml:space="preserve">                                                FOR FISCAL YEAR 2008-2009</t>
  </si>
  <si>
    <t xml:space="preserve">   These amounts do not agree with the actual receipts of the local governments in fiscal year 2008-09 due to the lag in the collection/distribution cycle.  </t>
  </si>
  <si>
    <t xml:space="preserve"> TABLE  58B.  ARTICLE 40 FIRST ONE-HALF CENT  (1/2¢) LOCAL GOVERNMENT SALES AND USE TAX ALLOCATIONS AND DISTRIBUTABLE SHARES BY COUNTY</t>
  </si>
  <si>
    <t xml:space="preserve">                                                                                                                                  TABLE 58B. - Continued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</si>
</sst>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2" fontId="0" fillId="33" borderId="19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/>
    </xf>
    <xf numFmtId="39" fontId="1" fillId="33" borderId="19" xfId="0" applyNumberFormat="1" applyFont="1" applyFill="1" applyBorder="1" applyAlignment="1">
      <alignment/>
    </xf>
    <xf numFmtId="39" fontId="1" fillId="33" borderId="33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1" fillId="33" borderId="22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 horizontal="center"/>
    </xf>
    <xf numFmtId="39" fontId="1" fillId="33" borderId="17" xfId="0" applyNumberFormat="1" applyFont="1" applyFill="1" applyBorder="1" applyAlignment="1">
      <alignment/>
    </xf>
    <xf numFmtId="39" fontId="1" fillId="33" borderId="34" xfId="0" applyNumberFormat="1" applyFont="1" applyFill="1" applyBorder="1" applyAlignment="1">
      <alignment/>
    </xf>
    <xf numFmtId="0" fontId="1" fillId="33" borderId="26" xfId="0" applyFont="1" applyFill="1" applyBorder="1" applyAlignment="1" applyProtection="1">
      <alignment horizontal="left"/>
      <protection/>
    </xf>
    <xf numFmtId="2" fontId="0" fillId="33" borderId="27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/>
    </xf>
    <xf numFmtId="39" fontId="1" fillId="33" borderId="27" xfId="0" applyNumberFormat="1" applyFont="1" applyFill="1" applyBorder="1" applyAlignment="1">
      <alignment/>
    </xf>
    <xf numFmtId="39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38" xfId="0" applyNumberFormat="1" applyFont="1" applyFill="1" applyBorder="1" applyAlignment="1">
      <alignment/>
    </xf>
    <xf numFmtId="4" fontId="1" fillId="33" borderId="38" xfId="0" applyNumberFormat="1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4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34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>
      <alignment horizontal="center"/>
    </xf>
    <xf numFmtId="0" fontId="1" fillId="33" borderId="26" xfId="0" applyFont="1" applyFill="1" applyBorder="1" applyAlignment="1" applyProtection="1" quotePrefix="1">
      <alignment horizontal="left"/>
      <protection/>
    </xf>
    <xf numFmtId="0" fontId="1" fillId="33" borderId="33" xfId="0" applyFont="1" applyFill="1" applyBorder="1" applyAlignment="1" applyProtection="1">
      <alignment horizontal="left"/>
      <protection/>
    </xf>
    <xf numFmtId="0" fontId="1" fillId="33" borderId="3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3" fontId="1" fillId="33" borderId="41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42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left"/>
    </xf>
    <xf numFmtId="4" fontId="1" fillId="33" borderId="43" xfId="0" applyNumberFormat="1" applyFont="1" applyFill="1" applyBorder="1" applyAlignment="1">
      <alignment horizontal="right"/>
    </xf>
    <xf numFmtId="4" fontId="1" fillId="33" borderId="44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39" fontId="1" fillId="33" borderId="20" xfId="0" applyNumberFormat="1" applyFont="1" applyFill="1" applyBorder="1" applyAlignment="1">
      <alignment horizontal="right"/>
    </xf>
    <xf numFmtId="39" fontId="1" fillId="33" borderId="24" xfId="0" applyNumberFormat="1" applyFont="1" applyFill="1" applyBorder="1" applyAlignment="1">
      <alignment horizontal="right"/>
    </xf>
    <xf numFmtId="39" fontId="1" fillId="33" borderId="29" xfId="0" applyNumberFormat="1" applyFont="1" applyFill="1" applyBorder="1" applyAlignment="1">
      <alignment horizontal="right"/>
    </xf>
    <xf numFmtId="39" fontId="1" fillId="33" borderId="15" xfId="0" applyNumberFormat="1" applyFont="1" applyFill="1" applyBorder="1" applyAlignment="1">
      <alignment horizontal="right"/>
    </xf>
    <xf numFmtId="39" fontId="1" fillId="33" borderId="41" xfId="0" applyNumberFormat="1" applyFont="1" applyFill="1" applyBorder="1" applyAlignment="1">
      <alignment horizontal="right"/>
    </xf>
    <xf numFmtId="39" fontId="1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selection activeCell="N82" sqref="N82"/>
    </sheetView>
  </sheetViews>
  <sheetFormatPr defaultColWidth="9.33203125" defaultRowHeight="10.5" customHeight="1"/>
  <cols>
    <col min="1" max="1" width="12.5" style="1" customWidth="1"/>
    <col min="2" max="2" width="6.16015625" style="1" customWidth="1"/>
    <col min="3" max="3" width="13.33203125" style="5" customWidth="1"/>
    <col min="4" max="4" width="12.66015625" style="5" customWidth="1"/>
    <col min="5" max="5" width="14.83203125" style="5" customWidth="1"/>
    <col min="6" max="6" width="13.33203125" style="5" customWidth="1"/>
    <col min="7" max="7" width="13.33203125" style="1" customWidth="1"/>
    <col min="8" max="9" width="12.66015625" style="1" customWidth="1"/>
    <col min="10" max="10" width="15" style="1" customWidth="1"/>
    <col min="11" max="11" width="13.33203125" style="1" customWidth="1"/>
    <col min="12" max="12" width="14.83203125" style="1" customWidth="1"/>
    <col min="13" max="13" width="6.83203125" style="4" customWidth="1"/>
    <col min="14" max="14" width="12.5" style="1" customWidth="1"/>
    <col min="15" max="15" width="9.33203125" style="1" customWidth="1"/>
    <col min="16" max="16" width="6.83203125" style="4" customWidth="1"/>
    <col min="17" max="17" width="12.66015625" style="1" customWidth="1"/>
    <col min="18" max="19" width="9.33203125" style="1" customWidth="1"/>
    <col min="20" max="20" width="12.16015625" style="1" customWidth="1"/>
    <col min="21" max="16384" width="9.33203125" style="1" customWidth="1"/>
  </cols>
  <sheetData>
    <row r="1" spans="1:14" ht="10.5" customHeight="1">
      <c r="A1" s="1" t="s">
        <v>141</v>
      </c>
      <c r="B1" s="2"/>
      <c r="C1" s="1"/>
      <c r="D1" s="3"/>
      <c r="E1" s="2"/>
      <c r="F1" s="1"/>
      <c r="G1" s="2"/>
      <c r="H1" s="2"/>
      <c r="I1" s="2"/>
      <c r="J1" s="2"/>
      <c r="K1" s="2"/>
      <c r="L1" s="2"/>
      <c r="M1" s="2"/>
      <c r="N1" s="3"/>
    </row>
    <row r="2" spans="1:14" ht="10.5" customHeight="1">
      <c r="A2" s="1" t="s">
        <v>138</v>
      </c>
      <c r="F2" s="1"/>
      <c r="M2" s="1"/>
      <c r="N2" s="3"/>
    </row>
    <row r="3" spans="2:13" ht="10.5" customHeight="1">
      <c r="B3" s="6"/>
      <c r="C3" s="4" t="s">
        <v>6</v>
      </c>
      <c r="D3" s="5" t="s">
        <v>6</v>
      </c>
      <c r="E3" s="7" t="s">
        <v>139</v>
      </c>
      <c r="F3" s="1"/>
      <c r="G3" s="8"/>
      <c r="H3" s="8"/>
      <c r="I3" s="8"/>
      <c r="J3" s="8"/>
      <c r="L3" s="8"/>
      <c r="M3" s="1"/>
    </row>
    <row r="4" spans="1:16" ht="10.5" customHeight="1">
      <c r="A4" s="9"/>
      <c r="B4" s="10" t="s">
        <v>7</v>
      </c>
      <c r="C4" s="11" t="s">
        <v>0</v>
      </c>
      <c r="D4" s="9" t="s">
        <v>132</v>
      </c>
      <c r="E4" s="12"/>
      <c r="F4" s="13"/>
      <c r="G4" s="14"/>
      <c r="H4" s="15" t="s">
        <v>0</v>
      </c>
      <c r="I4" s="9" t="s">
        <v>133</v>
      </c>
      <c r="J4" s="12"/>
      <c r="K4" s="13"/>
      <c r="L4" s="16" t="s">
        <v>8</v>
      </c>
      <c r="M4" s="17"/>
      <c r="N4" s="8"/>
      <c r="O4" s="17"/>
      <c r="P4" s="1"/>
    </row>
    <row r="5" spans="1:16" ht="10.5" customHeight="1">
      <c r="A5" s="18"/>
      <c r="B5" s="19" t="s">
        <v>9</v>
      </c>
      <c r="C5" s="20" t="s">
        <v>10</v>
      </c>
      <c r="D5" s="21" t="s">
        <v>11</v>
      </c>
      <c r="E5" s="21" t="s">
        <v>12</v>
      </c>
      <c r="F5" s="22"/>
      <c r="G5" s="23" t="s">
        <v>10</v>
      </c>
      <c r="H5" s="8" t="s">
        <v>11</v>
      </c>
      <c r="I5" s="21" t="s">
        <v>11</v>
      </c>
      <c r="J5" s="21" t="s">
        <v>12</v>
      </c>
      <c r="K5" s="22"/>
      <c r="L5" s="24" t="s">
        <v>1</v>
      </c>
      <c r="M5" s="17"/>
      <c r="O5" s="17"/>
      <c r="P5" s="1"/>
    </row>
    <row r="6" spans="1:16" ht="10.5" customHeight="1">
      <c r="A6" s="18"/>
      <c r="B6" s="19" t="s">
        <v>13</v>
      </c>
      <c r="C6" s="25" t="s">
        <v>14</v>
      </c>
      <c r="D6" s="26" t="s">
        <v>15</v>
      </c>
      <c r="E6" s="26" t="s">
        <v>16</v>
      </c>
      <c r="F6" s="27" t="s">
        <v>17</v>
      </c>
      <c r="G6" s="28" t="s">
        <v>14</v>
      </c>
      <c r="H6" s="8" t="s">
        <v>18</v>
      </c>
      <c r="I6" s="26" t="s">
        <v>15</v>
      </c>
      <c r="J6" s="26" t="s">
        <v>16</v>
      </c>
      <c r="K6" s="27" t="s">
        <v>17</v>
      </c>
      <c r="L6" s="24" t="s">
        <v>2</v>
      </c>
      <c r="M6" s="17"/>
      <c r="O6" s="17"/>
      <c r="P6" s="1"/>
    </row>
    <row r="7" spans="1:16" ht="10.5" customHeight="1">
      <c r="A7" s="18"/>
      <c r="B7" s="19" t="s">
        <v>19</v>
      </c>
      <c r="C7" s="25" t="s">
        <v>20</v>
      </c>
      <c r="D7" s="26" t="s">
        <v>21</v>
      </c>
      <c r="E7" s="26" t="s">
        <v>22</v>
      </c>
      <c r="F7" s="27" t="s">
        <v>2</v>
      </c>
      <c r="G7" s="28" t="s">
        <v>20</v>
      </c>
      <c r="H7" s="8" t="s">
        <v>23</v>
      </c>
      <c r="I7" s="26" t="s">
        <v>21</v>
      </c>
      <c r="J7" s="26" t="s">
        <v>22</v>
      </c>
      <c r="K7" s="27" t="s">
        <v>2</v>
      </c>
      <c r="L7" s="24" t="s">
        <v>24</v>
      </c>
      <c r="M7" s="17"/>
      <c r="O7" s="17"/>
      <c r="P7" s="1"/>
    </row>
    <row r="8" spans="1:16" ht="10.5" customHeight="1">
      <c r="A8" s="29" t="s">
        <v>3</v>
      </c>
      <c r="B8" s="30" t="s">
        <v>25</v>
      </c>
      <c r="C8" s="31" t="s">
        <v>4</v>
      </c>
      <c r="D8" s="32" t="s">
        <v>4</v>
      </c>
      <c r="E8" s="32" t="s">
        <v>4</v>
      </c>
      <c r="F8" s="33" t="s">
        <v>4</v>
      </c>
      <c r="G8" s="34" t="s">
        <v>4</v>
      </c>
      <c r="H8" s="32" t="s">
        <v>4</v>
      </c>
      <c r="I8" s="32" t="s">
        <v>4</v>
      </c>
      <c r="J8" s="32" t="s">
        <v>4</v>
      </c>
      <c r="K8" s="33" t="s">
        <v>4</v>
      </c>
      <c r="L8" s="35" t="s">
        <v>4</v>
      </c>
      <c r="M8" s="17"/>
      <c r="O8" s="17"/>
      <c r="P8" s="1"/>
    </row>
    <row r="9" spans="1:16" ht="10.5" customHeight="1">
      <c r="A9" s="36" t="s">
        <v>26</v>
      </c>
      <c r="B9" s="37">
        <v>1.02</v>
      </c>
      <c r="C9" s="38">
        <v>8170562.1899999995</v>
      </c>
      <c r="D9" s="39">
        <v>-33939.91</v>
      </c>
      <c r="E9" s="39">
        <v>185153.95</v>
      </c>
      <c r="F9" s="3">
        <f>(C9+D9)+E9</f>
        <v>8321776.2299999995</v>
      </c>
      <c r="G9" s="78">
        <v>8170562.1899999995</v>
      </c>
      <c r="H9" s="81">
        <v>-93490.2</v>
      </c>
      <c r="I9" s="39">
        <v>-33550.67</v>
      </c>
      <c r="J9" s="40">
        <v>183267.07</v>
      </c>
      <c r="K9" s="41">
        <f>(G9+(H9+I9)+J9)</f>
        <v>8226788.39</v>
      </c>
      <c r="L9" s="42">
        <f>F9+K9</f>
        <v>16548564.62</v>
      </c>
      <c r="M9" s="17"/>
      <c r="O9" s="4"/>
      <c r="P9" s="1"/>
    </row>
    <row r="10" spans="1:16" ht="10.5" customHeight="1">
      <c r="A10" s="36" t="s">
        <v>27</v>
      </c>
      <c r="B10" s="43">
        <v>1</v>
      </c>
      <c r="C10" s="38">
        <v>2095074.74</v>
      </c>
      <c r="D10" s="44">
        <v>-8702.41</v>
      </c>
      <c r="E10" s="44">
        <v>5748.65</v>
      </c>
      <c r="F10" s="3">
        <f aca="true" t="shared" si="0" ref="F10:F53">(C10+D10)+E10</f>
        <v>2092120.98</v>
      </c>
      <c r="G10" s="79">
        <v>2095074.74</v>
      </c>
      <c r="H10" s="82">
        <v>-8398.92</v>
      </c>
      <c r="I10" s="44">
        <v>-8667.44</v>
      </c>
      <c r="J10" s="45">
        <v>5785.68</v>
      </c>
      <c r="K10" s="41">
        <f aca="true" t="shared" si="1" ref="K10:K53">(G10+(H10+I10)+J10)</f>
        <v>2083794.0599999998</v>
      </c>
      <c r="L10" s="42">
        <f>F10+K10</f>
        <v>4175915.04</v>
      </c>
      <c r="M10" s="17"/>
      <c r="O10" s="17"/>
      <c r="P10" s="1"/>
    </row>
    <row r="11" spans="1:16" ht="10.5" customHeight="1">
      <c r="A11" s="36" t="s">
        <v>28</v>
      </c>
      <c r="B11" s="43">
        <v>1.04</v>
      </c>
      <c r="C11" s="38">
        <v>633909.79</v>
      </c>
      <c r="D11" s="44">
        <v>-2633.06</v>
      </c>
      <c r="E11" s="44">
        <v>26990.4</v>
      </c>
      <c r="F11" s="3">
        <f t="shared" si="0"/>
        <v>658267.13</v>
      </c>
      <c r="G11" s="79">
        <v>633909.79</v>
      </c>
      <c r="H11" s="82">
        <v>-4006.21</v>
      </c>
      <c r="I11" s="44">
        <v>-2616.46</v>
      </c>
      <c r="J11" s="45">
        <v>26837.94</v>
      </c>
      <c r="K11" s="41">
        <f t="shared" si="1"/>
        <v>654125.0599999999</v>
      </c>
      <c r="L11" s="42">
        <f aca="true" t="shared" si="2" ref="L11:L53">F11+K11</f>
        <v>1312392.19</v>
      </c>
      <c r="M11" s="17"/>
      <c r="O11" s="17"/>
      <c r="P11" s="1"/>
    </row>
    <row r="12" spans="1:16" ht="10.5" customHeight="1">
      <c r="A12" s="36" t="s">
        <v>29</v>
      </c>
      <c r="B12" s="43">
        <v>1</v>
      </c>
      <c r="C12" s="38">
        <v>1449573</v>
      </c>
      <c r="D12" s="44">
        <v>-6020.94</v>
      </c>
      <c r="E12" s="44">
        <v>3977.12</v>
      </c>
      <c r="F12" s="3">
        <f t="shared" si="0"/>
        <v>1447529.1800000002</v>
      </c>
      <c r="G12" s="79">
        <v>1449573</v>
      </c>
      <c r="H12" s="82">
        <v>-7344.23</v>
      </c>
      <c r="I12" s="44">
        <v>-5990.36</v>
      </c>
      <c r="J12" s="45">
        <v>3998.55</v>
      </c>
      <c r="K12" s="41">
        <f t="shared" si="1"/>
        <v>1440236.96</v>
      </c>
      <c r="L12" s="42">
        <f t="shared" si="2"/>
        <v>2887766.14</v>
      </c>
      <c r="M12" s="17"/>
      <c r="O12" s="17"/>
      <c r="P12" s="1"/>
    </row>
    <row r="13" spans="1:16" ht="10.5" customHeight="1">
      <c r="A13" s="46" t="s">
        <v>30</v>
      </c>
      <c r="B13" s="47">
        <v>0.97</v>
      </c>
      <c r="C13" s="48">
        <v>1486389.58</v>
      </c>
      <c r="D13" s="49">
        <v>-6174.06</v>
      </c>
      <c r="E13" s="49">
        <v>-40327.99</v>
      </c>
      <c r="F13" s="3">
        <f t="shared" si="0"/>
        <v>1439887.53</v>
      </c>
      <c r="G13" s="80">
        <v>1486389.58</v>
      </c>
      <c r="H13" s="83">
        <v>-13536.85</v>
      </c>
      <c r="I13" s="49">
        <v>-6117.85</v>
      </c>
      <c r="J13" s="50">
        <v>-39918.4</v>
      </c>
      <c r="K13" s="41">
        <f t="shared" si="1"/>
        <v>1426816.4800000002</v>
      </c>
      <c r="L13" s="42">
        <f t="shared" si="2"/>
        <v>2866704.0100000002</v>
      </c>
      <c r="M13" s="17"/>
      <c r="O13" s="17"/>
      <c r="P13" s="1"/>
    </row>
    <row r="14" spans="1:16" ht="10.5" customHeight="1">
      <c r="A14" s="36" t="s">
        <v>31</v>
      </c>
      <c r="B14" s="43">
        <v>1.12</v>
      </c>
      <c r="C14" s="38">
        <v>1045876.81</v>
      </c>
      <c r="D14" s="44">
        <v>-4344.27</v>
      </c>
      <c r="E14" s="44">
        <v>127853.58</v>
      </c>
      <c r="F14" s="51">
        <f>(C14+D14)+E14</f>
        <v>1169386.12</v>
      </c>
      <c r="G14" s="79">
        <v>1045876.81</v>
      </c>
      <c r="H14" s="82">
        <v>-12647.64</v>
      </c>
      <c r="I14" s="44">
        <v>-4291.92</v>
      </c>
      <c r="J14" s="45">
        <v>126337.1</v>
      </c>
      <c r="K14" s="52">
        <f>(G14+(H14+I14)+J14)</f>
        <v>1155274.35</v>
      </c>
      <c r="L14" s="53">
        <f t="shared" si="2"/>
        <v>2324660.47</v>
      </c>
      <c r="M14" s="17"/>
      <c r="O14" s="17"/>
      <c r="P14" s="1"/>
    </row>
    <row r="15" spans="1:16" ht="10.5" customHeight="1">
      <c r="A15" s="36" t="s">
        <v>32</v>
      </c>
      <c r="B15" s="43">
        <v>1.06</v>
      </c>
      <c r="C15" s="38">
        <v>2637491.69</v>
      </c>
      <c r="D15" s="44">
        <v>-10954.94</v>
      </c>
      <c r="E15" s="44">
        <v>164828.27</v>
      </c>
      <c r="F15" s="54">
        <f t="shared" si="0"/>
        <v>2791365.02</v>
      </c>
      <c r="G15" s="79">
        <v>2637491.69</v>
      </c>
      <c r="H15" s="82">
        <v>-27261.12</v>
      </c>
      <c r="I15" s="44">
        <v>-10841.67</v>
      </c>
      <c r="J15" s="45">
        <v>163199.89</v>
      </c>
      <c r="K15" s="55">
        <f t="shared" si="1"/>
        <v>2762588.79</v>
      </c>
      <c r="L15" s="42">
        <f t="shared" si="2"/>
        <v>5553953.8100000005</v>
      </c>
      <c r="M15" s="17"/>
      <c r="O15" s="17"/>
      <c r="P15" s="1"/>
    </row>
    <row r="16" spans="1:16" ht="10.5" customHeight="1">
      <c r="A16" s="36" t="s">
        <v>33</v>
      </c>
      <c r="B16" s="43">
        <v>0.97</v>
      </c>
      <c r="C16" s="38">
        <v>1138987.37</v>
      </c>
      <c r="D16" s="44">
        <v>-4731.37</v>
      </c>
      <c r="E16" s="44">
        <v>-30901.92</v>
      </c>
      <c r="F16" s="54">
        <f t="shared" si="0"/>
        <v>1103354.08</v>
      </c>
      <c r="G16" s="79">
        <v>1138987.37</v>
      </c>
      <c r="H16" s="82">
        <v>-4229.79</v>
      </c>
      <c r="I16" s="44">
        <v>-4713.8</v>
      </c>
      <c r="J16" s="45">
        <v>-30754.65</v>
      </c>
      <c r="K16" s="55">
        <f t="shared" si="1"/>
        <v>1099289.1300000001</v>
      </c>
      <c r="L16" s="42">
        <f t="shared" si="2"/>
        <v>2202643.21</v>
      </c>
      <c r="M16" s="17"/>
      <c r="O16" s="17"/>
      <c r="P16" s="1"/>
    </row>
    <row r="17" spans="1:16" ht="10.5" customHeight="1">
      <c r="A17" s="36" t="s">
        <v>34</v>
      </c>
      <c r="B17" s="43">
        <v>1.04</v>
      </c>
      <c r="C17" s="38">
        <v>1861666.28</v>
      </c>
      <c r="D17" s="44">
        <v>-7732.38</v>
      </c>
      <c r="E17" s="44">
        <v>79264.71</v>
      </c>
      <c r="F17" s="54">
        <f t="shared" si="0"/>
        <v>1933198.61</v>
      </c>
      <c r="G17" s="79">
        <v>1861666.28</v>
      </c>
      <c r="H17" s="82">
        <v>-10786.59</v>
      </c>
      <c r="I17" s="44">
        <v>-7687.48</v>
      </c>
      <c r="J17" s="45">
        <v>78858.94</v>
      </c>
      <c r="K17" s="55">
        <f t="shared" si="1"/>
        <v>1922051.15</v>
      </c>
      <c r="L17" s="42">
        <f t="shared" si="2"/>
        <v>3855249.76</v>
      </c>
      <c r="M17" s="17"/>
      <c r="O17" s="17"/>
      <c r="P17" s="1"/>
    </row>
    <row r="18" spans="1:16" ht="10.5" customHeight="1">
      <c r="A18" s="36" t="s">
        <v>35</v>
      </c>
      <c r="B18" s="43">
        <v>1.17</v>
      </c>
      <c r="C18" s="38">
        <v>5662967.76</v>
      </c>
      <c r="D18" s="44">
        <v>-23525.12</v>
      </c>
      <c r="E18" s="44">
        <v>974248.1</v>
      </c>
      <c r="F18" s="56">
        <f t="shared" si="0"/>
        <v>6613690.739999999</v>
      </c>
      <c r="G18" s="79">
        <v>5662967.76</v>
      </c>
      <c r="H18" s="82">
        <v>-70822.98</v>
      </c>
      <c r="I18" s="44">
        <v>-23231.44</v>
      </c>
      <c r="J18" s="45">
        <v>962223.21</v>
      </c>
      <c r="K18" s="57">
        <f t="shared" si="1"/>
        <v>6531136.55</v>
      </c>
      <c r="L18" s="58">
        <f t="shared" si="2"/>
        <v>13144827.29</v>
      </c>
      <c r="M18" s="17"/>
      <c r="O18" s="17"/>
      <c r="P18" s="1"/>
    </row>
    <row r="19" spans="1:16" ht="10.5" customHeight="1">
      <c r="A19" s="59" t="s">
        <v>36</v>
      </c>
      <c r="B19" s="37">
        <v>1.06</v>
      </c>
      <c r="C19" s="60">
        <v>12882810.3</v>
      </c>
      <c r="D19" s="39">
        <v>-53513.5</v>
      </c>
      <c r="E19" s="39">
        <v>805109.34</v>
      </c>
      <c r="F19" s="3">
        <f>(C19+D19)+E19</f>
        <v>13634406.14</v>
      </c>
      <c r="G19" s="78">
        <v>12882810.3</v>
      </c>
      <c r="H19" s="81">
        <v>-202410.45</v>
      </c>
      <c r="I19" s="39">
        <v>-52672.75</v>
      </c>
      <c r="J19" s="40">
        <v>792823.05</v>
      </c>
      <c r="K19" s="41">
        <f>(G19+(H19+I19)+J19)</f>
        <v>13420550.150000002</v>
      </c>
      <c r="L19" s="42">
        <f t="shared" si="2"/>
        <v>27054956.290000003</v>
      </c>
      <c r="M19" s="17"/>
      <c r="O19" s="17"/>
      <c r="P19" s="1"/>
    </row>
    <row r="20" spans="1:16" ht="10.5" customHeight="1">
      <c r="A20" s="61" t="s">
        <v>37</v>
      </c>
      <c r="B20" s="43">
        <v>1.02</v>
      </c>
      <c r="C20" s="38">
        <v>5061332.47</v>
      </c>
      <c r="D20" s="44">
        <v>-21022.7</v>
      </c>
      <c r="E20" s="44">
        <v>114692.58</v>
      </c>
      <c r="F20" s="3">
        <f t="shared" si="0"/>
        <v>5155002.35</v>
      </c>
      <c r="G20" s="79">
        <v>5061332.47</v>
      </c>
      <c r="H20" s="82">
        <v>-31481.78</v>
      </c>
      <c r="I20" s="44">
        <v>-20891.72</v>
      </c>
      <c r="J20" s="45">
        <v>114124.23</v>
      </c>
      <c r="K20" s="41">
        <f t="shared" si="1"/>
        <v>5123083.2</v>
      </c>
      <c r="L20" s="42">
        <f t="shared" si="2"/>
        <v>10278085.55</v>
      </c>
      <c r="M20" s="17"/>
      <c r="O20" s="17"/>
      <c r="P20" s="1"/>
    </row>
    <row r="21" spans="1:16" ht="10.5" customHeight="1">
      <c r="A21" s="61" t="s">
        <v>38</v>
      </c>
      <c r="B21" s="43">
        <v>1.05</v>
      </c>
      <c r="C21" s="38">
        <v>9362601.68</v>
      </c>
      <c r="D21" s="44">
        <v>-38894</v>
      </c>
      <c r="E21" s="44">
        <v>491882.19</v>
      </c>
      <c r="F21" s="3">
        <f t="shared" si="0"/>
        <v>9815589.87</v>
      </c>
      <c r="G21" s="79">
        <v>9362601.68</v>
      </c>
      <c r="H21" s="82">
        <v>-130783.4</v>
      </c>
      <c r="I21" s="44">
        <v>-38350.03</v>
      </c>
      <c r="J21" s="45">
        <v>485274.72</v>
      </c>
      <c r="K21" s="41">
        <f t="shared" si="1"/>
        <v>9678742.97</v>
      </c>
      <c r="L21" s="42">
        <f t="shared" si="2"/>
        <v>19494332.84</v>
      </c>
      <c r="M21" s="17"/>
      <c r="O21" s="17"/>
      <c r="P21" s="1"/>
    </row>
    <row r="22" spans="1:16" ht="10.5" customHeight="1">
      <c r="A22" s="61" t="s">
        <v>39</v>
      </c>
      <c r="B22" s="43">
        <v>1.02</v>
      </c>
      <c r="C22" s="38">
        <v>4541014.88</v>
      </c>
      <c r="D22" s="44">
        <v>-18861.74</v>
      </c>
      <c r="E22" s="44">
        <v>102902.24</v>
      </c>
      <c r="F22" s="3">
        <f t="shared" si="0"/>
        <v>4625055.38</v>
      </c>
      <c r="G22" s="79">
        <v>4541014.88</v>
      </c>
      <c r="H22" s="82">
        <v>-33092.5</v>
      </c>
      <c r="I22" s="44">
        <v>-18724.04</v>
      </c>
      <c r="J22" s="45">
        <v>102282.31</v>
      </c>
      <c r="K22" s="41">
        <f t="shared" si="1"/>
        <v>4591480.649999999</v>
      </c>
      <c r="L22" s="42">
        <f t="shared" si="2"/>
        <v>9216536.03</v>
      </c>
      <c r="M22" s="17"/>
      <c r="O22" s="17"/>
      <c r="P22" s="1"/>
    </row>
    <row r="23" spans="1:16" ht="10.5" customHeight="1">
      <c r="A23" s="61" t="s">
        <v>40</v>
      </c>
      <c r="B23" s="43">
        <v>0.92</v>
      </c>
      <c r="C23" s="38">
        <v>543249.15</v>
      </c>
      <c r="D23" s="44">
        <v>-2256.62</v>
      </c>
      <c r="E23" s="44">
        <v>-41788.6</v>
      </c>
      <c r="F23" s="3">
        <f t="shared" si="0"/>
        <v>499203.93000000005</v>
      </c>
      <c r="G23" s="79">
        <v>543249.15</v>
      </c>
      <c r="H23" s="82">
        <v>-3189.49</v>
      </c>
      <c r="I23" s="44">
        <v>-2243.35</v>
      </c>
      <c r="J23" s="45">
        <v>-41527.74</v>
      </c>
      <c r="K23" s="41">
        <f t="shared" si="1"/>
        <v>496288.57000000007</v>
      </c>
      <c r="L23" s="42">
        <f t="shared" si="2"/>
        <v>995492.5000000001</v>
      </c>
      <c r="M23" s="17"/>
      <c r="O23" s="17"/>
      <c r="P23" s="1"/>
    </row>
    <row r="24" spans="1:16" ht="10.5" customHeight="1">
      <c r="A24" s="59" t="s">
        <v>41</v>
      </c>
      <c r="B24" s="37">
        <v>1.14</v>
      </c>
      <c r="C24" s="60">
        <v>3622915.08</v>
      </c>
      <c r="D24" s="39">
        <v>-15048.06</v>
      </c>
      <c r="E24" s="39">
        <v>515041.15</v>
      </c>
      <c r="F24" s="51">
        <f>(C24+D24)+E24</f>
        <v>4122908.17</v>
      </c>
      <c r="G24" s="78">
        <v>3622915.08</v>
      </c>
      <c r="H24" s="81">
        <v>-54225.51</v>
      </c>
      <c r="I24" s="39">
        <v>-14823.24</v>
      </c>
      <c r="J24" s="40">
        <v>507435.14</v>
      </c>
      <c r="K24" s="52">
        <f>(G24+(H24+I24)+J24)</f>
        <v>4061301.47</v>
      </c>
      <c r="L24" s="53">
        <f t="shared" si="2"/>
        <v>8184209.640000001</v>
      </c>
      <c r="M24" s="17"/>
      <c r="O24" s="17"/>
      <c r="P24" s="1"/>
    </row>
    <row r="25" spans="1:16" ht="10.5" customHeight="1">
      <c r="A25" s="62" t="s">
        <v>42</v>
      </c>
      <c r="B25" s="43">
        <v>0.95</v>
      </c>
      <c r="C25" s="38">
        <v>1345083.1</v>
      </c>
      <c r="D25" s="44">
        <v>-5586.95</v>
      </c>
      <c r="E25" s="44">
        <v>-63284.36</v>
      </c>
      <c r="F25" s="54">
        <f t="shared" si="0"/>
        <v>1276211.79</v>
      </c>
      <c r="G25" s="79">
        <v>1345083.1</v>
      </c>
      <c r="H25" s="82">
        <v>-3030.97</v>
      </c>
      <c r="I25" s="44">
        <v>-5574.33</v>
      </c>
      <c r="J25" s="45">
        <v>-63103.03</v>
      </c>
      <c r="K25" s="55">
        <f t="shared" si="1"/>
        <v>1273374.77</v>
      </c>
      <c r="L25" s="42">
        <f t="shared" si="2"/>
        <v>2549586.56</v>
      </c>
      <c r="M25" s="17"/>
      <c r="O25" s="17"/>
      <c r="P25" s="1"/>
    </row>
    <row r="26" spans="1:16" ht="10.5" customHeight="1">
      <c r="A26" s="36" t="s">
        <v>43</v>
      </c>
      <c r="B26" s="43">
        <v>0.99</v>
      </c>
      <c r="C26" s="38">
        <v>8763517.02</v>
      </c>
      <c r="D26" s="44">
        <v>-36402.01</v>
      </c>
      <c r="E26" s="44">
        <v>-63224.12</v>
      </c>
      <c r="F26" s="54">
        <f t="shared" si="0"/>
        <v>8663890.89</v>
      </c>
      <c r="G26" s="79">
        <v>8763517.02</v>
      </c>
      <c r="H26" s="82">
        <v>-107971.46</v>
      </c>
      <c r="I26" s="44">
        <v>-35952.66</v>
      </c>
      <c r="J26" s="45">
        <v>-62196.47</v>
      </c>
      <c r="K26" s="55">
        <f t="shared" si="1"/>
        <v>8557396.43</v>
      </c>
      <c r="L26" s="42">
        <f t="shared" si="2"/>
        <v>17221287.32</v>
      </c>
      <c r="M26" s="17"/>
      <c r="O26" s="17"/>
      <c r="P26" s="1"/>
    </row>
    <row r="27" spans="1:16" ht="10.5" customHeight="1">
      <c r="A27" s="36" t="s">
        <v>44</v>
      </c>
      <c r="B27" s="43">
        <v>1.02</v>
      </c>
      <c r="C27" s="38">
        <v>3376637.71</v>
      </c>
      <c r="D27" s="44">
        <v>-14026.34</v>
      </c>
      <c r="E27" s="44">
        <v>76518.42</v>
      </c>
      <c r="F27" s="54">
        <f t="shared" si="0"/>
        <v>3439129.79</v>
      </c>
      <c r="G27" s="79">
        <v>3376637.71</v>
      </c>
      <c r="H27" s="82">
        <v>-23217.75</v>
      </c>
      <c r="I27" s="44">
        <v>-13929.86</v>
      </c>
      <c r="J27" s="45">
        <v>76088.41</v>
      </c>
      <c r="K27" s="55">
        <f t="shared" si="1"/>
        <v>3415578.5100000002</v>
      </c>
      <c r="L27" s="42">
        <f t="shared" si="2"/>
        <v>6854708.300000001</v>
      </c>
      <c r="M27" s="17"/>
      <c r="O27" s="17"/>
      <c r="P27" s="1"/>
    </row>
    <row r="28" spans="1:16" ht="10.5" customHeight="1">
      <c r="A28" s="36" t="s">
        <v>45</v>
      </c>
      <c r="B28" s="43">
        <v>0.98</v>
      </c>
      <c r="C28" s="38">
        <v>1545033.5</v>
      </c>
      <c r="D28" s="44">
        <v>-6417.65</v>
      </c>
      <c r="E28" s="44">
        <v>-26533</v>
      </c>
      <c r="F28" s="56">
        <f t="shared" si="0"/>
        <v>1512082.85</v>
      </c>
      <c r="G28" s="79">
        <v>1545033.5</v>
      </c>
      <c r="H28" s="82">
        <v>-17150.69</v>
      </c>
      <c r="I28" s="44">
        <v>-6346.35</v>
      </c>
      <c r="J28" s="45">
        <v>-26194.55</v>
      </c>
      <c r="K28" s="57">
        <f t="shared" si="1"/>
        <v>1495341.91</v>
      </c>
      <c r="L28" s="58">
        <f t="shared" si="2"/>
        <v>3007424.76</v>
      </c>
      <c r="M28" s="17"/>
      <c r="O28" s="17"/>
      <c r="P28" s="1"/>
    </row>
    <row r="29" spans="1:16" ht="10.5" customHeight="1">
      <c r="A29" s="59" t="s">
        <v>46</v>
      </c>
      <c r="B29" s="37">
        <v>1.09</v>
      </c>
      <c r="C29" s="60">
        <v>838776.07</v>
      </c>
      <c r="D29" s="39">
        <v>-3483.97</v>
      </c>
      <c r="E29" s="39">
        <v>77477.65</v>
      </c>
      <c r="F29" s="3">
        <f>(C29+D29)+E29</f>
        <v>912769.75</v>
      </c>
      <c r="G29" s="78">
        <v>838776.07</v>
      </c>
      <c r="H29" s="81">
        <v>-5489.28</v>
      </c>
      <c r="I29" s="39">
        <v>-3461.1</v>
      </c>
      <c r="J29" s="40">
        <v>76994.6</v>
      </c>
      <c r="K29" s="41">
        <f>(G29+(H29+I29)+J29)</f>
        <v>906820.2899999999</v>
      </c>
      <c r="L29" s="42">
        <f t="shared" si="2"/>
        <v>1819590.04</v>
      </c>
      <c r="M29" s="17"/>
      <c r="O29" s="17"/>
      <c r="P29" s="1"/>
    </row>
    <row r="30" spans="1:16" ht="10.5" customHeight="1">
      <c r="A30" s="61" t="s">
        <v>47</v>
      </c>
      <c r="B30" s="43">
        <v>0.96</v>
      </c>
      <c r="C30" s="38">
        <v>589745.2</v>
      </c>
      <c r="D30" s="44">
        <v>-2449.72</v>
      </c>
      <c r="E30" s="44">
        <v>-21873.52</v>
      </c>
      <c r="F30" s="3">
        <f t="shared" si="0"/>
        <v>565421.96</v>
      </c>
      <c r="G30" s="79">
        <v>589745.2</v>
      </c>
      <c r="H30" s="82">
        <v>-4067.54</v>
      </c>
      <c r="I30" s="44">
        <v>-2432.85</v>
      </c>
      <c r="J30" s="45">
        <v>-21705.88</v>
      </c>
      <c r="K30" s="41">
        <f t="shared" si="1"/>
        <v>561538.9299999999</v>
      </c>
      <c r="L30" s="42">
        <f t="shared" si="2"/>
        <v>1126960.89</v>
      </c>
      <c r="M30" s="17"/>
      <c r="O30" s="17"/>
      <c r="P30" s="1"/>
    </row>
    <row r="31" spans="1:16" ht="10.5" customHeight="1">
      <c r="A31" s="61" t="s">
        <v>48</v>
      </c>
      <c r="B31" s="43">
        <v>1.01</v>
      </c>
      <c r="C31" s="38">
        <v>5555516.32</v>
      </c>
      <c r="D31" s="44">
        <v>-23075.84</v>
      </c>
      <c r="E31" s="44">
        <v>70567.48</v>
      </c>
      <c r="F31" s="3">
        <f t="shared" si="0"/>
        <v>5603007.960000001</v>
      </c>
      <c r="G31" s="79">
        <v>5555516.32</v>
      </c>
      <c r="H31" s="82">
        <v>-40302.03</v>
      </c>
      <c r="I31" s="44">
        <v>-22907.94</v>
      </c>
      <c r="J31" s="45">
        <v>70214.42</v>
      </c>
      <c r="K31" s="41">
        <f t="shared" si="1"/>
        <v>5562520.7700000005</v>
      </c>
      <c r="L31" s="42">
        <f t="shared" si="2"/>
        <v>11165528.73</v>
      </c>
      <c r="M31" s="17"/>
      <c r="O31" s="17"/>
      <c r="P31" s="1"/>
    </row>
    <row r="32" spans="1:16" ht="10.5" customHeight="1">
      <c r="A32" s="61" t="s">
        <v>49</v>
      </c>
      <c r="B32" s="43">
        <v>0.81</v>
      </c>
      <c r="C32" s="38">
        <v>3117055</v>
      </c>
      <c r="D32" s="44">
        <v>-12946.93</v>
      </c>
      <c r="E32" s="44">
        <v>-581228.56</v>
      </c>
      <c r="F32" s="3">
        <f t="shared" si="0"/>
        <v>2522879.51</v>
      </c>
      <c r="G32" s="79">
        <v>3117055</v>
      </c>
      <c r="H32" s="82">
        <v>-19897.07</v>
      </c>
      <c r="I32" s="44">
        <v>-12864.09</v>
      </c>
      <c r="J32" s="45">
        <v>-577429.09</v>
      </c>
      <c r="K32" s="41">
        <f t="shared" si="1"/>
        <v>2506864.75</v>
      </c>
      <c r="L32" s="42">
        <f t="shared" si="2"/>
        <v>5029744.26</v>
      </c>
      <c r="M32" s="17"/>
      <c r="O32" s="17"/>
      <c r="P32" s="1"/>
    </row>
    <row r="33" spans="1:16" ht="10.5" customHeight="1">
      <c r="A33" s="61" t="s">
        <v>50</v>
      </c>
      <c r="B33" s="43">
        <v>1.04</v>
      </c>
      <c r="C33" s="38">
        <v>5510809.890000001</v>
      </c>
      <c r="D33" s="44">
        <v>-22890.43</v>
      </c>
      <c r="E33" s="44">
        <v>234637.68</v>
      </c>
      <c r="F33" s="3">
        <f t="shared" si="0"/>
        <v>5722557.140000001</v>
      </c>
      <c r="G33" s="79">
        <v>5510809.890000001</v>
      </c>
      <c r="H33" s="82">
        <v>-56571.39</v>
      </c>
      <c r="I33" s="44">
        <v>-22654.81</v>
      </c>
      <c r="J33" s="45">
        <v>232385.91</v>
      </c>
      <c r="K33" s="41">
        <f t="shared" si="1"/>
        <v>5663969.600000001</v>
      </c>
      <c r="L33" s="42">
        <f t="shared" si="2"/>
        <v>11386526.740000002</v>
      </c>
      <c r="M33" s="17"/>
      <c r="O33" s="17"/>
      <c r="P33" s="1"/>
    </row>
    <row r="34" spans="1:16" ht="10.5" customHeight="1">
      <c r="A34" s="59" t="s">
        <v>51</v>
      </c>
      <c r="B34" s="63">
        <v>0.98</v>
      </c>
      <c r="C34" s="60">
        <v>17901649.560000002</v>
      </c>
      <c r="D34" s="39">
        <v>-74361.91</v>
      </c>
      <c r="E34" s="39">
        <v>-307420.74</v>
      </c>
      <c r="F34" s="51">
        <f>(C34+D34)+E34</f>
        <v>17519866.910000004</v>
      </c>
      <c r="G34" s="78">
        <v>17901649.560000002</v>
      </c>
      <c r="H34" s="81">
        <v>-199861.81</v>
      </c>
      <c r="I34" s="39">
        <v>-73528.76</v>
      </c>
      <c r="J34" s="40">
        <v>-303480.8</v>
      </c>
      <c r="K34" s="52">
        <f>(G34+(H34+I34)+J34)</f>
        <v>17324778.19</v>
      </c>
      <c r="L34" s="53">
        <f t="shared" si="2"/>
        <v>34844645.10000001</v>
      </c>
      <c r="M34" s="17"/>
      <c r="O34" s="17"/>
      <c r="P34" s="1"/>
    </row>
    <row r="35" spans="1:16" ht="10.5" customHeight="1">
      <c r="A35" s="61" t="s">
        <v>52</v>
      </c>
      <c r="B35" s="43">
        <v>0.94</v>
      </c>
      <c r="C35" s="38">
        <v>1356499.55</v>
      </c>
      <c r="D35" s="44">
        <v>-5634.54</v>
      </c>
      <c r="E35" s="44">
        <v>-77329.86</v>
      </c>
      <c r="F35" s="54">
        <f t="shared" si="0"/>
        <v>1273535.15</v>
      </c>
      <c r="G35" s="79">
        <v>1356499.55</v>
      </c>
      <c r="H35" s="82">
        <v>-21221.74</v>
      </c>
      <c r="I35" s="44">
        <v>-5547.68</v>
      </c>
      <c r="J35" s="45">
        <v>-76081.77</v>
      </c>
      <c r="K35" s="55">
        <f t="shared" si="1"/>
        <v>1253648.36</v>
      </c>
      <c r="L35" s="42">
        <f t="shared" si="2"/>
        <v>2527183.51</v>
      </c>
      <c r="M35" s="17"/>
      <c r="O35" s="17"/>
      <c r="P35" s="1"/>
    </row>
    <row r="36" spans="1:16" ht="10.5" customHeight="1">
      <c r="A36" s="61" t="s">
        <v>53</v>
      </c>
      <c r="B36" s="43">
        <v>1.49</v>
      </c>
      <c r="C36" s="38">
        <v>1963247.36</v>
      </c>
      <c r="D36" s="44">
        <v>-8154.29</v>
      </c>
      <c r="E36" s="44">
        <v>963381.64</v>
      </c>
      <c r="F36" s="54">
        <f t="shared" si="0"/>
        <v>2918474.71</v>
      </c>
      <c r="G36" s="79">
        <v>1963247.36</v>
      </c>
      <c r="H36" s="82">
        <v>-70847.48</v>
      </c>
      <c r="I36" s="44">
        <v>-7862.81</v>
      </c>
      <c r="J36" s="45">
        <v>928668.61</v>
      </c>
      <c r="K36" s="55">
        <f t="shared" si="1"/>
        <v>2813205.68</v>
      </c>
      <c r="L36" s="42">
        <f t="shared" si="2"/>
        <v>5731680.390000001</v>
      </c>
      <c r="M36" s="17"/>
      <c r="O36" s="17"/>
      <c r="P36" s="1"/>
    </row>
    <row r="37" spans="1:16" ht="10.5" customHeight="1">
      <c r="A37" s="36" t="s">
        <v>54</v>
      </c>
      <c r="B37" s="43">
        <v>0.98</v>
      </c>
      <c r="C37" s="38">
        <v>8942139.44</v>
      </c>
      <c r="D37" s="44">
        <v>-37143.05</v>
      </c>
      <c r="E37" s="44">
        <v>-153564.3</v>
      </c>
      <c r="F37" s="54">
        <f t="shared" si="0"/>
        <v>8751432.089999998</v>
      </c>
      <c r="G37" s="79">
        <v>8942139.44</v>
      </c>
      <c r="H37" s="82">
        <v>-57271.33</v>
      </c>
      <c r="I37" s="44">
        <v>-36904.76</v>
      </c>
      <c r="J37" s="45">
        <v>-152324.9</v>
      </c>
      <c r="K37" s="55">
        <f t="shared" si="1"/>
        <v>8695638.45</v>
      </c>
      <c r="L37" s="42">
        <f t="shared" si="2"/>
        <v>17447070.54</v>
      </c>
      <c r="M37" s="17"/>
      <c r="O37" s="17"/>
      <c r="P37" s="1"/>
    </row>
    <row r="38" spans="1:16" ht="10.5" customHeight="1">
      <c r="A38" s="36" t="s">
        <v>55</v>
      </c>
      <c r="B38" s="43">
        <v>0.93</v>
      </c>
      <c r="C38" s="38">
        <v>2310538.39</v>
      </c>
      <c r="D38" s="44">
        <v>-9597.55</v>
      </c>
      <c r="E38" s="44">
        <v>-154725.72</v>
      </c>
      <c r="F38" s="56">
        <f t="shared" si="0"/>
        <v>2146215.12</v>
      </c>
      <c r="G38" s="79">
        <v>2310538.39</v>
      </c>
      <c r="H38" s="82">
        <v>-15539.03</v>
      </c>
      <c r="I38" s="44">
        <v>-9532.88</v>
      </c>
      <c r="J38" s="45">
        <v>-153619.27</v>
      </c>
      <c r="K38" s="57">
        <f t="shared" si="1"/>
        <v>2131847.21</v>
      </c>
      <c r="L38" s="58">
        <f t="shared" si="2"/>
        <v>4278062.33</v>
      </c>
      <c r="M38" s="17"/>
      <c r="O38" s="17"/>
      <c r="P38" s="1"/>
    </row>
    <row r="39" spans="1:16" ht="10.5" customHeight="1">
      <c r="A39" s="59" t="s">
        <v>56</v>
      </c>
      <c r="B39" s="37">
        <v>1.02</v>
      </c>
      <c r="C39" s="60">
        <v>3037486.13</v>
      </c>
      <c r="D39" s="39">
        <v>-12616.89</v>
      </c>
      <c r="E39" s="39">
        <v>68831.79</v>
      </c>
      <c r="F39" s="3">
        <f>(C39+D39)+E39</f>
        <v>3093701.03</v>
      </c>
      <c r="G39" s="78">
        <v>3037486.13</v>
      </c>
      <c r="H39" s="81">
        <v>-17805.8</v>
      </c>
      <c r="I39" s="39">
        <v>-12542.81</v>
      </c>
      <c r="J39" s="40">
        <v>68515.2</v>
      </c>
      <c r="K39" s="41">
        <f>(G39+(H39+I39)+J39)</f>
        <v>3075652.72</v>
      </c>
      <c r="L39" s="42">
        <f t="shared" si="2"/>
        <v>6169353.75</v>
      </c>
      <c r="M39" s="17"/>
      <c r="O39" s="17"/>
      <c r="P39" s="1"/>
    </row>
    <row r="40" spans="1:16" ht="10.5" customHeight="1">
      <c r="A40" s="61" t="s">
        <v>57</v>
      </c>
      <c r="B40" s="43">
        <v>1.14</v>
      </c>
      <c r="C40" s="38">
        <v>14528111.98</v>
      </c>
      <c r="D40" s="44">
        <v>-60350.12</v>
      </c>
      <c r="E40" s="44">
        <v>2065356.82</v>
      </c>
      <c r="F40" s="3">
        <f t="shared" si="0"/>
        <v>16533118.680000002</v>
      </c>
      <c r="G40" s="79">
        <v>14528111.98</v>
      </c>
      <c r="H40" s="82">
        <v>-230977.92</v>
      </c>
      <c r="I40" s="44">
        <v>-59389.05</v>
      </c>
      <c r="J40" s="45">
        <v>2032930.31</v>
      </c>
      <c r="K40" s="41">
        <f t="shared" si="1"/>
        <v>16270675.32</v>
      </c>
      <c r="L40" s="42">
        <f t="shared" si="2"/>
        <v>32803794</v>
      </c>
      <c r="M40" s="17"/>
      <c r="O40" s="17"/>
      <c r="P40" s="1"/>
    </row>
    <row r="41" spans="1:16" ht="10.5" customHeight="1">
      <c r="A41" s="61" t="s">
        <v>58</v>
      </c>
      <c r="B41" s="43">
        <v>1.02</v>
      </c>
      <c r="C41" s="38">
        <v>2969337.58</v>
      </c>
      <c r="D41" s="44">
        <v>-12332.9</v>
      </c>
      <c r="E41" s="44">
        <v>67285.97</v>
      </c>
      <c r="F41" s="3">
        <f t="shared" si="0"/>
        <v>3024290.6500000004</v>
      </c>
      <c r="G41" s="79">
        <v>2969337.58</v>
      </c>
      <c r="H41" s="82">
        <v>-18894.3</v>
      </c>
      <c r="I41" s="44">
        <v>-12254.45</v>
      </c>
      <c r="J41" s="45">
        <v>66943.15</v>
      </c>
      <c r="K41" s="41">
        <f t="shared" si="1"/>
        <v>3005131.98</v>
      </c>
      <c r="L41" s="42">
        <f t="shared" si="2"/>
        <v>6029422.630000001</v>
      </c>
      <c r="M41" s="17"/>
      <c r="O41" s="17"/>
      <c r="P41" s="1"/>
    </row>
    <row r="42" spans="1:16" ht="10.5" customHeight="1">
      <c r="A42" s="61" t="s">
        <v>59</v>
      </c>
      <c r="B42" s="43">
        <v>0.96</v>
      </c>
      <c r="C42" s="38">
        <v>19337113.189999998</v>
      </c>
      <c r="D42" s="44">
        <v>-80324.08</v>
      </c>
      <c r="E42" s="44">
        <v>-717208.39</v>
      </c>
      <c r="F42" s="3">
        <f t="shared" si="0"/>
        <v>18539580.72</v>
      </c>
      <c r="G42" s="79">
        <v>19337113.189999998</v>
      </c>
      <c r="H42" s="82">
        <v>-236770.44</v>
      </c>
      <c r="I42" s="44">
        <v>-79338.63</v>
      </c>
      <c r="J42" s="45">
        <v>-707878.75</v>
      </c>
      <c r="K42" s="41">
        <f t="shared" si="1"/>
        <v>18313125.369999997</v>
      </c>
      <c r="L42" s="42">
        <f t="shared" si="2"/>
        <v>36852706.089999996</v>
      </c>
      <c r="M42" s="17"/>
      <c r="O42" s="17"/>
      <c r="P42" s="1"/>
    </row>
    <row r="43" spans="1:16" ht="10.5" customHeight="1">
      <c r="A43" s="61" t="s">
        <v>60</v>
      </c>
      <c r="B43" s="43">
        <v>0.97</v>
      </c>
      <c r="C43" s="38">
        <v>3223372.21</v>
      </c>
      <c r="D43" s="44">
        <v>-13389.5</v>
      </c>
      <c r="E43" s="44">
        <v>-87454.17</v>
      </c>
      <c r="F43" s="3">
        <f t="shared" si="0"/>
        <v>3122528.54</v>
      </c>
      <c r="G43" s="79">
        <v>3223372.21</v>
      </c>
      <c r="H43" s="82">
        <v>-16700.11</v>
      </c>
      <c r="I43" s="44">
        <v>-13320.07</v>
      </c>
      <c r="J43" s="45">
        <v>-86909.01</v>
      </c>
      <c r="K43" s="41">
        <f t="shared" si="1"/>
        <v>3106443.02</v>
      </c>
      <c r="L43" s="42">
        <f t="shared" si="2"/>
        <v>6228971.5600000005</v>
      </c>
      <c r="M43" s="17"/>
      <c r="O43" s="17"/>
      <c r="P43" s="1"/>
    </row>
    <row r="44" spans="1:16" ht="10.5" customHeight="1">
      <c r="A44" s="59" t="s">
        <v>61</v>
      </c>
      <c r="B44" s="37">
        <v>1.03</v>
      </c>
      <c r="C44" s="60">
        <v>11476457.98</v>
      </c>
      <c r="D44" s="39">
        <v>-47671.63</v>
      </c>
      <c r="E44" s="39">
        <v>374355.87</v>
      </c>
      <c r="F44" s="51">
        <f>(C44+D44)+E44</f>
        <v>11803142.219999999</v>
      </c>
      <c r="G44" s="78">
        <v>11476457.98</v>
      </c>
      <c r="H44" s="81">
        <v>-102885.05</v>
      </c>
      <c r="I44" s="39">
        <v>-47243.73</v>
      </c>
      <c r="J44" s="40">
        <v>371326.74</v>
      </c>
      <c r="K44" s="52">
        <f>(G44+(H44+I44)+J44)</f>
        <v>11697655.940000001</v>
      </c>
      <c r="L44" s="53">
        <f t="shared" si="2"/>
        <v>23500798.16</v>
      </c>
      <c r="M44" s="17"/>
      <c r="O44" s="17"/>
      <c r="P44" s="1"/>
    </row>
    <row r="45" spans="1:16" ht="10.5" customHeight="1">
      <c r="A45" s="61" t="s">
        <v>62</v>
      </c>
      <c r="B45" s="43">
        <v>0.95</v>
      </c>
      <c r="C45" s="38">
        <v>674947.96</v>
      </c>
      <c r="D45" s="44">
        <v>-2803.64</v>
      </c>
      <c r="E45" s="44">
        <v>-31755.13</v>
      </c>
      <c r="F45" s="54">
        <f t="shared" si="0"/>
        <v>640389.19</v>
      </c>
      <c r="G45" s="79">
        <v>674947.96</v>
      </c>
      <c r="H45" s="82">
        <v>-1668.15</v>
      </c>
      <c r="I45" s="44">
        <v>-2796.73</v>
      </c>
      <c r="J45" s="45">
        <v>-31657.26</v>
      </c>
      <c r="K45" s="55">
        <f t="shared" si="1"/>
        <v>638825.82</v>
      </c>
      <c r="L45" s="42">
        <f t="shared" si="2"/>
        <v>1279215.0099999998</v>
      </c>
      <c r="M45" s="17"/>
      <c r="O45" s="17"/>
      <c r="P45" s="1"/>
    </row>
    <row r="46" spans="1:16" ht="10.5" customHeight="1">
      <c r="A46" s="61" t="s">
        <v>63</v>
      </c>
      <c r="B46" s="43">
        <v>0.98</v>
      </c>
      <c r="C46" s="38">
        <v>465764.69</v>
      </c>
      <c r="D46" s="44">
        <v>-1934.64</v>
      </c>
      <c r="E46" s="44">
        <v>-7998.64</v>
      </c>
      <c r="F46" s="54">
        <f t="shared" si="0"/>
        <v>455831.41</v>
      </c>
      <c r="G46" s="79">
        <v>465764.69</v>
      </c>
      <c r="H46" s="82">
        <v>-3063.67</v>
      </c>
      <c r="I46" s="44">
        <v>-1921.96</v>
      </c>
      <c r="J46" s="45">
        <v>-7932.71</v>
      </c>
      <c r="K46" s="55">
        <f t="shared" si="1"/>
        <v>452846.35</v>
      </c>
      <c r="L46" s="42">
        <f t="shared" si="2"/>
        <v>908677.76</v>
      </c>
      <c r="M46" s="17"/>
      <c r="O46" s="17"/>
      <c r="P46" s="1"/>
    </row>
    <row r="47" spans="1:16" ht="10.5" customHeight="1">
      <c r="A47" s="36" t="s">
        <v>5</v>
      </c>
      <c r="B47" s="43">
        <v>1.03</v>
      </c>
      <c r="C47" s="38">
        <v>3174176.68</v>
      </c>
      <c r="D47" s="44">
        <v>-13185.66</v>
      </c>
      <c r="E47" s="44">
        <v>103540.87</v>
      </c>
      <c r="F47" s="54">
        <f t="shared" si="0"/>
        <v>3264531.89</v>
      </c>
      <c r="G47" s="79">
        <v>3174176.68</v>
      </c>
      <c r="H47" s="82">
        <v>-16669.54</v>
      </c>
      <c r="I47" s="44">
        <v>-13116.32</v>
      </c>
      <c r="J47" s="45">
        <v>103087.54</v>
      </c>
      <c r="K47" s="55">
        <f t="shared" si="1"/>
        <v>3247478.3600000003</v>
      </c>
      <c r="L47" s="42">
        <f t="shared" si="2"/>
        <v>6512010.25</v>
      </c>
      <c r="M47" s="17"/>
      <c r="O47" s="17"/>
      <c r="P47" s="1"/>
    </row>
    <row r="48" spans="1:16" ht="10.5" customHeight="1">
      <c r="A48" s="61" t="s">
        <v>64</v>
      </c>
      <c r="B48" s="43">
        <v>0.95</v>
      </c>
      <c r="C48" s="38">
        <v>1206161.47</v>
      </c>
      <c r="D48" s="44">
        <v>-5010.14</v>
      </c>
      <c r="E48" s="44">
        <v>-56747.89</v>
      </c>
      <c r="F48" s="56">
        <f t="shared" si="0"/>
        <v>1144403.4400000002</v>
      </c>
      <c r="G48" s="79">
        <v>1206161.47</v>
      </c>
      <c r="H48" s="82">
        <v>-3086.41</v>
      </c>
      <c r="I48" s="44">
        <v>-4997.29</v>
      </c>
      <c r="J48" s="45">
        <v>-56568.1</v>
      </c>
      <c r="K48" s="57">
        <f t="shared" si="1"/>
        <v>1141509.67</v>
      </c>
      <c r="L48" s="58">
        <f t="shared" si="2"/>
        <v>2285913.1100000003</v>
      </c>
      <c r="M48" s="17"/>
      <c r="O48" s="17"/>
      <c r="P48" s="1"/>
    </row>
    <row r="49" spans="1:16" ht="10.5" customHeight="1">
      <c r="A49" s="59" t="s">
        <v>65</v>
      </c>
      <c r="B49" s="37">
        <v>0.94</v>
      </c>
      <c r="C49" s="60">
        <v>26294214.25</v>
      </c>
      <c r="D49" s="39">
        <v>-109224.82</v>
      </c>
      <c r="E49" s="39">
        <v>-1498942.18</v>
      </c>
      <c r="F49" s="3">
        <f>(C49+D49)+E49</f>
        <v>24686047.25</v>
      </c>
      <c r="G49" s="78">
        <v>26294214.25</v>
      </c>
      <c r="H49" s="81">
        <v>-340637.93</v>
      </c>
      <c r="I49" s="39">
        <v>-107808.11</v>
      </c>
      <c r="J49" s="40">
        <v>-1478780.84</v>
      </c>
      <c r="K49" s="41">
        <f>(G49+(H49+I49)+J49)</f>
        <v>24366987.37</v>
      </c>
      <c r="L49" s="42">
        <f t="shared" si="2"/>
        <v>49053034.620000005</v>
      </c>
      <c r="M49" s="17"/>
      <c r="O49" s="17"/>
      <c r="P49" s="1"/>
    </row>
    <row r="50" spans="1:16" ht="10.5" customHeight="1">
      <c r="A50" s="61" t="s">
        <v>66</v>
      </c>
      <c r="B50" s="43">
        <v>1.01</v>
      </c>
      <c r="C50" s="38">
        <v>3168453.75</v>
      </c>
      <c r="D50" s="44">
        <v>-13160.39</v>
      </c>
      <c r="E50" s="44">
        <v>40245.87</v>
      </c>
      <c r="F50" s="3">
        <f t="shared" si="0"/>
        <v>3195539.23</v>
      </c>
      <c r="G50" s="79">
        <v>3168453.75</v>
      </c>
      <c r="H50" s="82">
        <v>-25278.35</v>
      </c>
      <c r="I50" s="44">
        <v>-13055.2</v>
      </c>
      <c r="J50" s="45">
        <v>40015.4</v>
      </c>
      <c r="K50" s="41">
        <f t="shared" si="1"/>
        <v>3170135.6</v>
      </c>
      <c r="L50" s="42">
        <f t="shared" si="2"/>
        <v>6365674.83</v>
      </c>
      <c r="M50" s="17"/>
      <c r="O50" s="17"/>
      <c r="P50" s="1"/>
    </row>
    <row r="51" spans="1:16" ht="10.5" customHeight="1">
      <c r="A51" s="61" t="s">
        <v>67</v>
      </c>
      <c r="B51" s="43">
        <v>0.99</v>
      </c>
      <c r="C51" s="38">
        <v>6077183.18</v>
      </c>
      <c r="D51" s="44">
        <v>-25244.37</v>
      </c>
      <c r="E51" s="44">
        <v>-43842.13</v>
      </c>
      <c r="F51" s="3">
        <f t="shared" si="0"/>
        <v>6008096.68</v>
      </c>
      <c r="G51" s="79">
        <v>6077183.18</v>
      </c>
      <c r="H51" s="82">
        <v>-31979.45</v>
      </c>
      <c r="I51" s="44">
        <v>-25111.4</v>
      </c>
      <c r="J51" s="45">
        <v>-43437.88</v>
      </c>
      <c r="K51" s="41">
        <f t="shared" si="1"/>
        <v>5976654.45</v>
      </c>
      <c r="L51" s="42">
        <f t="shared" si="2"/>
        <v>11984751.129999999</v>
      </c>
      <c r="M51" s="17"/>
      <c r="O51" s="17"/>
      <c r="P51" s="1"/>
    </row>
    <row r="52" spans="1:16" ht="10.5" customHeight="1">
      <c r="A52" s="61" t="s">
        <v>68</v>
      </c>
      <c r="B52" s="43">
        <v>1.02</v>
      </c>
      <c r="C52" s="38">
        <v>3260826.81</v>
      </c>
      <c r="D52" s="44">
        <v>-13544.51</v>
      </c>
      <c r="E52" s="44">
        <v>73892.74</v>
      </c>
      <c r="F52" s="3">
        <f t="shared" si="0"/>
        <v>3321175.0400000005</v>
      </c>
      <c r="G52" s="79">
        <v>3260826.81</v>
      </c>
      <c r="H52" s="82">
        <v>-34404.6</v>
      </c>
      <c r="I52" s="44">
        <v>-13401.58</v>
      </c>
      <c r="J52" s="45">
        <v>73205.8</v>
      </c>
      <c r="K52" s="41">
        <f t="shared" si="1"/>
        <v>3286226.4299999997</v>
      </c>
      <c r="L52" s="42">
        <f t="shared" si="2"/>
        <v>6607401.470000001</v>
      </c>
      <c r="M52" s="17"/>
      <c r="O52" s="17"/>
      <c r="P52" s="1"/>
    </row>
    <row r="53" spans="1:16" ht="10.5" customHeight="1">
      <c r="A53" s="61" t="s">
        <v>69</v>
      </c>
      <c r="B53" s="43">
        <v>1.02</v>
      </c>
      <c r="C53" s="38">
        <v>5832004.37</v>
      </c>
      <c r="D53" s="44">
        <v>-24225.44</v>
      </c>
      <c r="E53" s="44">
        <v>248314.8</v>
      </c>
      <c r="F53" s="3">
        <f t="shared" si="0"/>
        <v>6056093.7299999995</v>
      </c>
      <c r="G53" s="79">
        <v>5832004.37</v>
      </c>
      <c r="H53" s="82">
        <v>-57376.44</v>
      </c>
      <c r="I53" s="44">
        <v>-23987.1</v>
      </c>
      <c r="J53" s="45">
        <v>246037.6</v>
      </c>
      <c r="K53" s="41">
        <f t="shared" si="1"/>
        <v>5996678.43</v>
      </c>
      <c r="L53" s="42">
        <f t="shared" si="2"/>
        <v>12052772.16</v>
      </c>
      <c r="M53" s="17"/>
      <c r="O53" s="17"/>
      <c r="P53" s="1"/>
    </row>
    <row r="54" spans="1:16" ht="10.5" customHeight="1">
      <c r="A54" s="1" t="s">
        <v>142</v>
      </c>
      <c r="F54" s="1"/>
      <c r="I54" s="4"/>
      <c r="J54" s="4"/>
      <c r="K54" s="3"/>
      <c r="M54" s="1"/>
      <c r="P54" s="1"/>
    </row>
    <row r="55" spans="1:13" ht="10.5" customHeight="1">
      <c r="A55" s="9"/>
      <c r="B55" s="10" t="s">
        <v>7</v>
      </c>
      <c r="C55" s="11" t="s">
        <v>0</v>
      </c>
      <c r="D55" s="9" t="s">
        <v>132</v>
      </c>
      <c r="E55" s="12"/>
      <c r="F55" s="13"/>
      <c r="G55" s="14"/>
      <c r="H55" s="15" t="s">
        <v>0</v>
      </c>
      <c r="I55" s="9" t="s">
        <v>133</v>
      </c>
      <c r="J55" s="12"/>
      <c r="K55" s="13"/>
      <c r="L55" s="16" t="s">
        <v>8</v>
      </c>
      <c r="M55" s="1"/>
    </row>
    <row r="56" spans="1:13" ht="10.5" customHeight="1">
      <c r="A56" s="18"/>
      <c r="B56" s="19" t="s">
        <v>9</v>
      </c>
      <c r="C56" s="20" t="s">
        <v>10</v>
      </c>
      <c r="D56" s="21" t="s">
        <v>11</v>
      </c>
      <c r="E56" s="21" t="s">
        <v>12</v>
      </c>
      <c r="F56" s="22"/>
      <c r="G56" s="23" t="s">
        <v>10</v>
      </c>
      <c r="H56" s="8" t="s">
        <v>11</v>
      </c>
      <c r="I56" s="21" t="s">
        <v>11</v>
      </c>
      <c r="J56" s="21" t="s">
        <v>12</v>
      </c>
      <c r="K56" s="22"/>
      <c r="L56" s="24" t="s">
        <v>1</v>
      </c>
      <c r="M56" s="1"/>
    </row>
    <row r="57" spans="1:13" ht="10.5" customHeight="1">
      <c r="A57" s="18"/>
      <c r="B57" s="19" t="s">
        <v>13</v>
      </c>
      <c r="C57" s="25" t="s">
        <v>14</v>
      </c>
      <c r="D57" s="26" t="s">
        <v>15</v>
      </c>
      <c r="E57" s="26" t="s">
        <v>16</v>
      </c>
      <c r="F57" s="27" t="s">
        <v>17</v>
      </c>
      <c r="G57" s="28" t="s">
        <v>14</v>
      </c>
      <c r="H57" s="8" t="s">
        <v>18</v>
      </c>
      <c r="I57" s="26" t="s">
        <v>15</v>
      </c>
      <c r="J57" s="26" t="s">
        <v>16</v>
      </c>
      <c r="K57" s="27" t="s">
        <v>17</v>
      </c>
      <c r="L57" s="24" t="s">
        <v>2</v>
      </c>
      <c r="M57" s="1"/>
    </row>
    <row r="58" spans="1:13" ht="10.5" customHeight="1">
      <c r="A58" s="18"/>
      <c r="B58" s="19" t="s">
        <v>19</v>
      </c>
      <c r="C58" s="25" t="s">
        <v>20</v>
      </c>
      <c r="D58" s="26" t="s">
        <v>21</v>
      </c>
      <c r="E58" s="26" t="s">
        <v>22</v>
      </c>
      <c r="F58" s="27" t="s">
        <v>2</v>
      </c>
      <c r="G58" s="28" t="s">
        <v>20</v>
      </c>
      <c r="H58" s="8" t="s">
        <v>23</v>
      </c>
      <c r="I58" s="26" t="s">
        <v>21</v>
      </c>
      <c r="J58" s="26" t="s">
        <v>22</v>
      </c>
      <c r="K58" s="27" t="s">
        <v>2</v>
      </c>
      <c r="L58" s="24" t="s">
        <v>24</v>
      </c>
      <c r="M58" s="1"/>
    </row>
    <row r="59" spans="1:13" ht="10.5" customHeight="1">
      <c r="A59" s="29" t="s">
        <v>3</v>
      </c>
      <c r="B59" s="30" t="s">
        <v>25</v>
      </c>
      <c r="C59" s="31" t="s">
        <v>4</v>
      </c>
      <c r="D59" s="32" t="s">
        <v>4</v>
      </c>
      <c r="E59" s="32" t="s">
        <v>4</v>
      </c>
      <c r="F59" s="33" t="s">
        <v>4</v>
      </c>
      <c r="G59" s="34" t="s">
        <v>4</v>
      </c>
      <c r="H59" s="32" t="s">
        <v>4</v>
      </c>
      <c r="I59" s="32" t="s">
        <v>4</v>
      </c>
      <c r="J59" s="32" t="s">
        <v>4</v>
      </c>
      <c r="K59" s="33" t="s">
        <v>4</v>
      </c>
      <c r="L59" s="35" t="s">
        <v>4</v>
      </c>
      <c r="M59" s="1"/>
    </row>
    <row r="60" spans="1:13" ht="10.5" customHeight="1">
      <c r="A60" s="36" t="s">
        <v>70</v>
      </c>
      <c r="B60" s="43">
        <v>1.01</v>
      </c>
      <c r="C60" s="38">
        <v>1358576.72</v>
      </c>
      <c r="D60" s="39">
        <v>-5642.91</v>
      </c>
      <c r="E60" s="39">
        <v>17256.65</v>
      </c>
      <c r="F60" s="3">
        <f>(C60+D60)+E60</f>
        <v>1370190.46</v>
      </c>
      <c r="G60" s="78">
        <v>1358576.72</v>
      </c>
      <c r="H60" s="81">
        <v>-10574.4</v>
      </c>
      <c r="I60" s="39">
        <v>-5598.85</v>
      </c>
      <c r="J60" s="40">
        <v>17161.31</v>
      </c>
      <c r="K60" s="41">
        <f aca="true" t="shared" si="3" ref="K60:K104">(G60+(H60+I60)+J60)</f>
        <v>1359564.78</v>
      </c>
      <c r="L60" s="53">
        <f aca="true" t="shared" si="4" ref="L60:L104">F60+K60</f>
        <v>2729755.24</v>
      </c>
      <c r="M60" s="1"/>
    </row>
    <row r="61" spans="1:13" ht="10.5" customHeight="1">
      <c r="A61" s="36" t="s">
        <v>71</v>
      </c>
      <c r="B61" s="43">
        <v>0.97</v>
      </c>
      <c r="C61" s="38">
        <v>2452013.01</v>
      </c>
      <c r="D61" s="44">
        <v>-10185.27</v>
      </c>
      <c r="E61" s="44">
        <v>-66526.42</v>
      </c>
      <c r="F61" s="3">
        <f aca="true" t="shared" si="5" ref="F61:F104">(C61+D61)+E61</f>
        <v>2375301.32</v>
      </c>
      <c r="G61" s="79">
        <v>2452013.01</v>
      </c>
      <c r="H61" s="82">
        <v>-6574.6</v>
      </c>
      <c r="I61" s="44">
        <v>-10157.94</v>
      </c>
      <c r="J61" s="45">
        <v>-66277.74</v>
      </c>
      <c r="K61" s="41">
        <f t="shared" si="3"/>
        <v>2369002.7299999995</v>
      </c>
      <c r="L61" s="42">
        <f t="shared" si="4"/>
        <v>4744304.049999999</v>
      </c>
      <c r="M61" s="1"/>
    </row>
    <row r="62" spans="1:13" ht="10.5" customHeight="1">
      <c r="A62" s="61" t="s">
        <v>72</v>
      </c>
      <c r="B62" s="43">
        <v>0.98</v>
      </c>
      <c r="C62" s="38">
        <v>312030.21</v>
      </c>
      <c r="D62" s="44">
        <v>-1296.02</v>
      </c>
      <c r="E62" s="44">
        <v>-5358.66</v>
      </c>
      <c r="F62" s="3">
        <f t="shared" si="5"/>
        <v>305375.53</v>
      </c>
      <c r="G62" s="79">
        <v>312030.21</v>
      </c>
      <c r="H62" s="82">
        <v>-2982.52</v>
      </c>
      <c r="I62" s="44">
        <v>-1283.75</v>
      </c>
      <c r="J62" s="45">
        <v>-5298.55</v>
      </c>
      <c r="K62" s="41">
        <f t="shared" si="3"/>
        <v>302465.39</v>
      </c>
      <c r="L62" s="42">
        <f t="shared" si="4"/>
        <v>607840.92</v>
      </c>
      <c r="M62" s="1"/>
    </row>
    <row r="63" spans="1:13" ht="10.5" customHeight="1">
      <c r="A63" s="61" t="s">
        <v>73</v>
      </c>
      <c r="B63" s="43">
        <v>0.99</v>
      </c>
      <c r="C63" s="38">
        <v>8575665.11</v>
      </c>
      <c r="D63" s="44">
        <v>-35623.86</v>
      </c>
      <c r="E63" s="44">
        <v>-61865.2</v>
      </c>
      <c r="F63" s="3">
        <f t="shared" si="5"/>
        <v>8478176.05</v>
      </c>
      <c r="G63" s="79">
        <v>8575665.11</v>
      </c>
      <c r="H63" s="82">
        <v>-112379.35</v>
      </c>
      <c r="I63" s="44">
        <v>-35156.59</v>
      </c>
      <c r="J63" s="45">
        <v>-60812.43</v>
      </c>
      <c r="K63" s="41">
        <f t="shared" si="3"/>
        <v>8367316.74</v>
      </c>
      <c r="L63" s="42">
        <f t="shared" si="4"/>
        <v>16845492.79</v>
      </c>
      <c r="M63" s="1"/>
    </row>
    <row r="64" spans="1:13" ht="10.5" customHeight="1">
      <c r="A64" s="64" t="s">
        <v>74</v>
      </c>
      <c r="B64" s="47">
        <v>1.05</v>
      </c>
      <c r="C64" s="48">
        <v>2103405.74</v>
      </c>
      <c r="D64" s="49">
        <v>-8737.11</v>
      </c>
      <c r="E64" s="49">
        <v>110505.1</v>
      </c>
      <c r="F64" s="3">
        <f t="shared" si="5"/>
        <v>2205173.73</v>
      </c>
      <c r="G64" s="80">
        <v>2103405.74</v>
      </c>
      <c r="H64" s="83">
        <v>-23572.98</v>
      </c>
      <c r="I64" s="49">
        <v>-8639.37</v>
      </c>
      <c r="J64" s="50">
        <v>109326.42</v>
      </c>
      <c r="K64" s="41">
        <f t="shared" si="3"/>
        <v>2180519.81</v>
      </c>
      <c r="L64" s="58">
        <f t="shared" si="4"/>
        <v>4385693.54</v>
      </c>
      <c r="M64" s="1"/>
    </row>
    <row r="65" spans="1:12" ht="10.5" customHeight="1">
      <c r="A65" s="61" t="s">
        <v>75</v>
      </c>
      <c r="B65" s="43">
        <v>1</v>
      </c>
      <c r="C65" s="38">
        <v>8965922.52</v>
      </c>
      <c r="D65" s="44">
        <v>-37245.22</v>
      </c>
      <c r="E65" s="44">
        <v>24606.6</v>
      </c>
      <c r="F65" s="75">
        <f>(C65+D65)+E65</f>
        <v>8953283.899999999</v>
      </c>
      <c r="G65" s="79">
        <v>8965922.52</v>
      </c>
      <c r="H65" s="82">
        <v>-75427.79</v>
      </c>
      <c r="I65" s="44">
        <v>-36931.35</v>
      </c>
      <c r="J65" s="45">
        <v>24654.1</v>
      </c>
      <c r="K65" s="52">
        <f t="shared" si="3"/>
        <v>8878217.479999999</v>
      </c>
      <c r="L65" s="53">
        <f t="shared" si="4"/>
        <v>17831501.379999995</v>
      </c>
    </row>
    <row r="66" spans="1:12" ht="10.5" customHeight="1">
      <c r="A66" s="61" t="s">
        <v>76</v>
      </c>
      <c r="B66" s="43">
        <v>0.9</v>
      </c>
      <c r="C66" s="38">
        <v>590165.48</v>
      </c>
      <c r="D66" s="44">
        <v>-2451.32</v>
      </c>
      <c r="E66" s="44">
        <v>-57152.19</v>
      </c>
      <c r="F66" s="76">
        <f t="shared" si="5"/>
        <v>530561.97</v>
      </c>
      <c r="G66" s="79">
        <v>590165.48</v>
      </c>
      <c r="H66" s="82">
        <v>-1656.99</v>
      </c>
      <c r="I66" s="44">
        <v>-2444.41</v>
      </c>
      <c r="J66" s="45">
        <v>-56974.78</v>
      </c>
      <c r="K66" s="55">
        <f t="shared" si="3"/>
        <v>529089.2999999999</v>
      </c>
      <c r="L66" s="42">
        <f t="shared" si="4"/>
        <v>1059651.27</v>
      </c>
    </row>
    <row r="67" spans="1:12" ht="10.5" customHeight="1">
      <c r="A67" s="61" t="s">
        <v>77</v>
      </c>
      <c r="B67" s="43">
        <v>0.96</v>
      </c>
      <c r="C67" s="38">
        <v>3219083.52</v>
      </c>
      <c r="D67" s="44">
        <v>-13371.68</v>
      </c>
      <c r="E67" s="44">
        <v>-119395.03</v>
      </c>
      <c r="F67" s="76">
        <f t="shared" si="5"/>
        <v>3086316.81</v>
      </c>
      <c r="G67" s="79">
        <v>3219083.52</v>
      </c>
      <c r="H67" s="82">
        <v>-33968.6</v>
      </c>
      <c r="I67" s="44">
        <v>-13230.26</v>
      </c>
      <c r="J67" s="45">
        <v>-118043.66</v>
      </c>
      <c r="K67" s="55">
        <f t="shared" si="3"/>
        <v>3053841</v>
      </c>
      <c r="L67" s="42">
        <f t="shared" si="4"/>
        <v>6140157.8100000005</v>
      </c>
    </row>
    <row r="68" spans="1:12" ht="10.5" customHeight="1">
      <c r="A68" s="61" t="s">
        <v>78</v>
      </c>
      <c r="B68" s="43">
        <v>0.88</v>
      </c>
      <c r="C68" s="38">
        <v>3301105.3</v>
      </c>
      <c r="D68" s="44">
        <v>-13711.16</v>
      </c>
      <c r="E68" s="44">
        <v>-385430.79</v>
      </c>
      <c r="F68" s="76">
        <f t="shared" si="5"/>
        <v>2901963.3499999996</v>
      </c>
      <c r="G68" s="79">
        <v>3301105.3</v>
      </c>
      <c r="H68" s="82">
        <v>-29414.44</v>
      </c>
      <c r="I68" s="44">
        <v>-13589.06</v>
      </c>
      <c r="J68" s="45">
        <v>-381901.97</v>
      </c>
      <c r="K68" s="55">
        <f t="shared" si="3"/>
        <v>2876199.83</v>
      </c>
      <c r="L68" s="42">
        <f t="shared" si="4"/>
        <v>5778163.18</v>
      </c>
    </row>
    <row r="69" spans="1:12" ht="10.5" customHeight="1">
      <c r="A69" s="61" t="s">
        <v>79</v>
      </c>
      <c r="B69" s="43">
        <v>0.97</v>
      </c>
      <c r="C69" s="38">
        <v>4155118.54</v>
      </c>
      <c r="D69" s="44">
        <v>-17259.88</v>
      </c>
      <c r="E69" s="44">
        <v>-112733.63</v>
      </c>
      <c r="F69" s="77">
        <f t="shared" si="5"/>
        <v>4025125.0300000003</v>
      </c>
      <c r="G69" s="79">
        <v>4155118.54</v>
      </c>
      <c r="H69" s="82">
        <v>-32567.04</v>
      </c>
      <c r="I69" s="44">
        <v>-17124.29</v>
      </c>
      <c r="J69" s="45">
        <v>-111731.65</v>
      </c>
      <c r="K69" s="57">
        <f t="shared" si="3"/>
        <v>3993695.56</v>
      </c>
      <c r="L69" s="58">
        <f t="shared" si="4"/>
        <v>8018820.59</v>
      </c>
    </row>
    <row r="70" spans="1:12" ht="10.5" customHeight="1">
      <c r="A70" s="65" t="s">
        <v>80</v>
      </c>
      <c r="B70" s="37">
        <v>0.98</v>
      </c>
      <c r="C70" s="60">
        <v>1920630.88</v>
      </c>
      <c r="D70" s="39">
        <v>-7977.97</v>
      </c>
      <c r="E70" s="39">
        <v>-32982.79</v>
      </c>
      <c r="F70" s="3">
        <f>(C70+D70)+E70</f>
        <v>1879670.1199999999</v>
      </c>
      <c r="G70" s="78">
        <v>1920630.88</v>
      </c>
      <c r="H70" s="81">
        <v>-25229.91</v>
      </c>
      <c r="I70" s="39">
        <v>-7873.38</v>
      </c>
      <c r="J70" s="40">
        <v>-32495.2</v>
      </c>
      <c r="K70" s="41">
        <f t="shared" si="3"/>
        <v>1855032.39</v>
      </c>
      <c r="L70" s="42">
        <f t="shared" si="4"/>
        <v>3734702.51</v>
      </c>
    </row>
    <row r="71" spans="1:12" ht="10.5" customHeight="1">
      <c r="A71" s="62" t="s">
        <v>81</v>
      </c>
      <c r="B71" s="43">
        <v>0.96</v>
      </c>
      <c r="C71" s="38">
        <v>1172371.34</v>
      </c>
      <c r="D71" s="44">
        <v>-4869.62</v>
      </c>
      <c r="E71" s="44">
        <v>-43483.41</v>
      </c>
      <c r="F71" s="3">
        <f t="shared" si="5"/>
        <v>1124018.31</v>
      </c>
      <c r="G71" s="79">
        <v>1172371.34</v>
      </c>
      <c r="H71" s="82">
        <v>-4989.44</v>
      </c>
      <c r="I71" s="44">
        <v>-4848.85</v>
      </c>
      <c r="J71" s="45">
        <v>-43264.71</v>
      </c>
      <c r="K71" s="41">
        <f t="shared" si="3"/>
        <v>1119268.34</v>
      </c>
      <c r="L71" s="42">
        <f t="shared" si="4"/>
        <v>2243286.6500000004</v>
      </c>
    </row>
    <row r="72" spans="1:12" ht="10.5" customHeight="1">
      <c r="A72" s="62" t="s">
        <v>82</v>
      </c>
      <c r="B72" s="43">
        <v>1.03</v>
      </c>
      <c r="C72" s="38">
        <v>1370664.7</v>
      </c>
      <c r="D72" s="44">
        <v>-5692.88</v>
      </c>
      <c r="E72" s="44">
        <v>44709.19</v>
      </c>
      <c r="F72" s="3">
        <f t="shared" si="5"/>
        <v>1409681.01</v>
      </c>
      <c r="G72" s="79">
        <v>1370664.7</v>
      </c>
      <c r="H72" s="82">
        <v>-12533.96</v>
      </c>
      <c r="I72" s="44">
        <v>-5640.81</v>
      </c>
      <c r="J72" s="45">
        <v>44339.69</v>
      </c>
      <c r="K72" s="41">
        <f t="shared" si="3"/>
        <v>1396829.6199999999</v>
      </c>
      <c r="L72" s="42">
        <f t="shared" si="4"/>
        <v>2806510.63</v>
      </c>
    </row>
    <row r="73" spans="1:12" ht="10.5" customHeight="1">
      <c r="A73" s="62" t="s">
        <v>83</v>
      </c>
      <c r="B73" s="43">
        <v>1.09</v>
      </c>
      <c r="C73" s="38">
        <v>2518532.32</v>
      </c>
      <c r="D73" s="44">
        <v>-10461.34</v>
      </c>
      <c r="E73" s="44">
        <v>232636.97</v>
      </c>
      <c r="F73" s="3">
        <f t="shared" si="5"/>
        <v>2740707.95</v>
      </c>
      <c r="G73" s="79">
        <v>2518532.32</v>
      </c>
      <c r="H73" s="82">
        <v>-17329.99</v>
      </c>
      <c r="I73" s="44">
        <v>-10389.3</v>
      </c>
      <c r="J73" s="45">
        <v>231108.14</v>
      </c>
      <c r="K73" s="41">
        <f t="shared" si="3"/>
        <v>2721921.17</v>
      </c>
      <c r="L73" s="42">
        <f t="shared" si="4"/>
        <v>5462629.12</v>
      </c>
    </row>
    <row r="74" spans="1:12" ht="10.5" customHeight="1">
      <c r="A74" s="66" t="s">
        <v>84</v>
      </c>
      <c r="B74" s="47">
        <v>0.89</v>
      </c>
      <c r="C74" s="38">
        <v>49170523.69</v>
      </c>
      <c r="D74" s="44">
        <v>-204262.34</v>
      </c>
      <c r="E74" s="44">
        <v>-5251336.29</v>
      </c>
      <c r="F74" s="3">
        <f t="shared" si="5"/>
        <v>43714925.059999995</v>
      </c>
      <c r="G74" s="79">
        <v>49170523.69</v>
      </c>
      <c r="H74" s="82">
        <v>-773302.88</v>
      </c>
      <c r="I74" s="44">
        <v>-201046.64</v>
      </c>
      <c r="J74" s="45">
        <v>-5167365.9</v>
      </c>
      <c r="K74" s="41">
        <f t="shared" si="3"/>
        <v>43028808.269999996</v>
      </c>
      <c r="L74" s="42">
        <f t="shared" si="4"/>
        <v>86743733.32999998</v>
      </c>
    </row>
    <row r="75" spans="1:12" ht="10.5" customHeight="1">
      <c r="A75" s="36" t="s">
        <v>85</v>
      </c>
      <c r="B75" s="43">
        <v>0.95</v>
      </c>
      <c r="C75" s="60">
        <v>912330.22</v>
      </c>
      <c r="D75" s="39">
        <v>-3789.5</v>
      </c>
      <c r="E75" s="39">
        <v>-42923.86</v>
      </c>
      <c r="F75" s="75">
        <f>(C75+D75)+E75</f>
        <v>865616.86</v>
      </c>
      <c r="G75" s="78">
        <v>912330.22</v>
      </c>
      <c r="H75" s="81">
        <v>-8696.78</v>
      </c>
      <c r="I75" s="39">
        <v>-3753.37</v>
      </c>
      <c r="J75" s="40">
        <v>-42488.57</v>
      </c>
      <c r="K75" s="52">
        <f t="shared" si="3"/>
        <v>857391.5</v>
      </c>
      <c r="L75" s="53">
        <f t="shared" si="4"/>
        <v>1723008.3599999999</v>
      </c>
    </row>
    <row r="76" spans="1:12" ht="10.5" customHeight="1">
      <c r="A76" s="61" t="s">
        <v>86</v>
      </c>
      <c r="B76" s="43">
        <v>0.97</v>
      </c>
      <c r="C76" s="38">
        <v>1577960.56</v>
      </c>
      <c r="D76" s="44">
        <v>-6554.32</v>
      </c>
      <c r="E76" s="44">
        <v>-42812.67</v>
      </c>
      <c r="F76" s="76">
        <f t="shared" si="5"/>
        <v>1528593.57</v>
      </c>
      <c r="G76" s="79">
        <v>1577960.56</v>
      </c>
      <c r="H76" s="82">
        <v>-8333.71</v>
      </c>
      <c r="I76" s="44">
        <v>-6519.66</v>
      </c>
      <c r="J76" s="45">
        <v>-42541.34</v>
      </c>
      <c r="K76" s="55">
        <f t="shared" si="3"/>
        <v>1520565.8499999999</v>
      </c>
      <c r="L76" s="42">
        <f t="shared" si="4"/>
        <v>3049159.42</v>
      </c>
    </row>
    <row r="77" spans="1:12" ht="10.5" customHeight="1">
      <c r="A77" s="61" t="s">
        <v>87</v>
      </c>
      <c r="B77" s="43">
        <v>1.11</v>
      </c>
      <c r="C77" s="38">
        <v>4792439.53</v>
      </c>
      <c r="D77" s="44">
        <v>-19907.19</v>
      </c>
      <c r="E77" s="44">
        <v>538129.47</v>
      </c>
      <c r="F77" s="76">
        <f t="shared" si="5"/>
        <v>5310661.81</v>
      </c>
      <c r="G77" s="79">
        <v>4792439.53</v>
      </c>
      <c r="H77" s="82">
        <v>-54356.43</v>
      </c>
      <c r="I77" s="44">
        <v>-19681.23</v>
      </c>
      <c r="J77" s="45">
        <v>532161.94</v>
      </c>
      <c r="K77" s="55">
        <f t="shared" si="3"/>
        <v>5250563.8100000005</v>
      </c>
      <c r="L77" s="42">
        <f t="shared" si="4"/>
        <v>10561225.620000001</v>
      </c>
    </row>
    <row r="78" spans="1:12" ht="10.5" customHeight="1">
      <c r="A78" s="61" t="s">
        <v>88</v>
      </c>
      <c r="B78" s="67">
        <v>0.93</v>
      </c>
      <c r="C78" s="38">
        <v>5311988.78</v>
      </c>
      <c r="D78" s="44">
        <v>-22064.5</v>
      </c>
      <c r="E78" s="44">
        <v>-355719.46</v>
      </c>
      <c r="F78" s="76">
        <f t="shared" si="5"/>
        <v>4934204.82</v>
      </c>
      <c r="G78" s="79">
        <v>5311988.78</v>
      </c>
      <c r="H78" s="82">
        <v>-57974.74</v>
      </c>
      <c r="I78" s="44">
        <v>-21823.11</v>
      </c>
      <c r="J78" s="45">
        <v>-351686.04</v>
      </c>
      <c r="K78" s="55">
        <f t="shared" si="3"/>
        <v>4880504.890000001</v>
      </c>
      <c r="L78" s="42">
        <f t="shared" si="4"/>
        <v>9814709.71</v>
      </c>
    </row>
    <row r="79" spans="1:12" ht="10.5" customHeight="1">
      <c r="A79" s="61" t="s">
        <v>89</v>
      </c>
      <c r="B79" s="67">
        <v>1.07</v>
      </c>
      <c r="C79" s="38">
        <v>10832053.899999999</v>
      </c>
      <c r="D79" s="44">
        <v>-44996.53</v>
      </c>
      <c r="E79" s="44">
        <v>784820.8</v>
      </c>
      <c r="F79" s="77">
        <f t="shared" si="5"/>
        <v>11571878.17</v>
      </c>
      <c r="G79" s="79">
        <v>10832053.899999999</v>
      </c>
      <c r="H79" s="82">
        <v>-186217.15</v>
      </c>
      <c r="I79" s="44">
        <v>-44222.96</v>
      </c>
      <c r="J79" s="45">
        <v>771633.22</v>
      </c>
      <c r="K79" s="57">
        <f t="shared" si="3"/>
        <v>11373247.01</v>
      </c>
      <c r="L79" s="58">
        <f t="shared" si="4"/>
        <v>22945125.18</v>
      </c>
    </row>
    <row r="80" spans="1:12" ht="10.5" customHeight="1">
      <c r="A80" s="59" t="s">
        <v>90</v>
      </c>
      <c r="B80" s="37">
        <v>1</v>
      </c>
      <c r="C80" s="60">
        <v>1216663.46</v>
      </c>
      <c r="D80" s="39">
        <v>-5053.35</v>
      </c>
      <c r="E80" s="39">
        <v>3337.77</v>
      </c>
      <c r="F80" s="3">
        <f>(C80+D80)+E80</f>
        <v>1214947.88</v>
      </c>
      <c r="G80" s="78">
        <v>1216663.46</v>
      </c>
      <c r="H80" s="81">
        <v>-3611.38</v>
      </c>
      <c r="I80" s="39">
        <v>-5038.29</v>
      </c>
      <c r="J80" s="40">
        <v>3362.92</v>
      </c>
      <c r="K80" s="41">
        <f t="shared" si="3"/>
        <v>1211376.71</v>
      </c>
      <c r="L80" s="42">
        <f t="shared" si="4"/>
        <v>2426324.59</v>
      </c>
    </row>
    <row r="81" spans="1:12" ht="10.5" customHeight="1">
      <c r="A81" s="61" t="s">
        <v>91</v>
      </c>
      <c r="B81" s="43">
        <v>1.04</v>
      </c>
      <c r="C81" s="38">
        <v>9638776.44</v>
      </c>
      <c r="D81" s="44">
        <v>-40041.74</v>
      </c>
      <c r="E81" s="44">
        <v>410405</v>
      </c>
      <c r="F81" s="3">
        <f t="shared" si="5"/>
        <v>10009139.7</v>
      </c>
      <c r="G81" s="79">
        <v>9638776.44</v>
      </c>
      <c r="H81" s="82">
        <v>-99107.9</v>
      </c>
      <c r="I81" s="44">
        <v>-39628.91</v>
      </c>
      <c r="J81" s="45">
        <v>406457.5</v>
      </c>
      <c r="K81" s="41">
        <f t="shared" si="3"/>
        <v>9906497.129999999</v>
      </c>
      <c r="L81" s="42">
        <f t="shared" si="4"/>
        <v>19915636.83</v>
      </c>
    </row>
    <row r="82" spans="1:12" ht="10.5" customHeight="1">
      <c r="A82" s="61" t="s">
        <v>92</v>
      </c>
      <c r="B82" s="43">
        <v>1.15</v>
      </c>
      <c r="C82" s="38">
        <v>7264816.8</v>
      </c>
      <c r="D82" s="44">
        <v>-30177.93</v>
      </c>
      <c r="E82" s="44">
        <v>1105132.53</v>
      </c>
      <c r="F82" s="3">
        <f t="shared" si="5"/>
        <v>8339771.4</v>
      </c>
      <c r="G82" s="79">
        <v>7264816.8</v>
      </c>
      <c r="H82" s="82">
        <v>-63154.92</v>
      </c>
      <c r="I82" s="44">
        <v>-29914.4</v>
      </c>
      <c r="J82" s="45">
        <v>1095731.75</v>
      </c>
      <c r="K82" s="41">
        <f t="shared" si="3"/>
        <v>8267479.2299999995</v>
      </c>
      <c r="L82" s="42">
        <f t="shared" si="4"/>
        <v>16607250.629999999</v>
      </c>
    </row>
    <row r="83" spans="1:12" ht="10.5" customHeight="1">
      <c r="A83" s="61" t="s">
        <v>93</v>
      </c>
      <c r="B83" s="43">
        <v>0.99</v>
      </c>
      <c r="C83" s="38">
        <v>741621.69</v>
      </c>
      <c r="D83" s="44">
        <v>-3080.32</v>
      </c>
      <c r="E83" s="44">
        <v>-5350.82</v>
      </c>
      <c r="F83" s="3">
        <f t="shared" si="5"/>
        <v>733190.55</v>
      </c>
      <c r="G83" s="79">
        <v>741621.69</v>
      </c>
      <c r="H83" s="82">
        <v>-3996.14</v>
      </c>
      <c r="I83" s="44">
        <v>-3063.72</v>
      </c>
      <c r="J83" s="45">
        <v>-5300.66</v>
      </c>
      <c r="K83" s="41">
        <f t="shared" si="3"/>
        <v>729261.1699999999</v>
      </c>
      <c r="L83" s="42">
        <f t="shared" si="4"/>
        <v>1462451.72</v>
      </c>
    </row>
    <row r="84" spans="1:12" ht="10.5" customHeight="1">
      <c r="A84" s="46" t="s">
        <v>94</v>
      </c>
      <c r="B84" s="47">
        <v>1</v>
      </c>
      <c r="C84" s="38">
        <v>2333488.7</v>
      </c>
      <c r="D84" s="44">
        <v>-9693.11</v>
      </c>
      <c r="E84" s="44">
        <v>6403.48</v>
      </c>
      <c r="F84" s="3">
        <f t="shared" si="5"/>
        <v>2330199.0700000003</v>
      </c>
      <c r="G84" s="79">
        <v>2333488.7</v>
      </c>
      <c r="H84" s="82">
        <v>-24785.4</v>
      </c>
      <c r="I84" s="44">
        <v>-9589.91</v>
      </c>
      <c r="J84" s="45">
        <v>6401.65</v>
      </c>
      <c r="K84" s="41">
        <f t="shared" si="3"/>
        <v>2305515.04</v>
      </c>
      <c r="L84" s="42">
        <f t="shared" si="4"/>
        <v>4635714.11</v>
      </c>
    </row>
    <row r="85" spans="1:12" ht="10.5" customHeight="1">
      <c r="A85" s="36" t="s">
        <v>95</v>
      </c>
      <c r="B85" s="67">
        <v>0.99</v>
      </c>
      <c r="C85" s="60">
        <v>2875275.73</v>
      </c>
      <c r="D85" s="39">
        <v>-11944.06</v>
      </c>
      <c r="E85" s="39">
        <v>-20742.41</v>
      </c>
      <c r="F85" s="75">
        <f>(C85+D85)+E85</f>
        <v>2842589.26</v>
      </c>
      <c r="G85" s="78">
        <v>2875275.73</v>
      </c>
      <c r="H85" s="81">
        <v>-15905.68</v>
      </c>
      <c r="I85" s="39">
        <v>-11878.07</v>
      </c>
      <c r="J85" s="40">
        <v>-20545.87</v>
      </c>
      <c r="K85" s="52">
        <f t="shared" si="3"/>
        <v>2826946.11</v>
      </c>
      <c r="L85" s="53">
        <f t="shared" si="4"/>
        <v>5669535.369999999</v>
      </c>
    </row>
    <row r="86" spans="1:12" ht="10.5" customHeight="1">
      <c r="A86" s="36" t="s">
        <v>96</v>
      </c>
      <c r="B86" s="43">
        <v>1.06</v>
      </c>
      <c r="C86" s="38">
        <v>726209.99</v>
      </c>
      <c r="D86" s="44">
        <v>-3016.61</v>
      </c>
      <c r="E86" s="44">
        <v>45384.44</v>
      </c>
      <c r="F86" s="76">
        <f t="shared" si="5"/>
        <v>768577.8200000001</v>
      </c>
      <c r="G86" s="79">
        <v>726209.99</v>
      </c>
      <c r="H86" s="82">
        <v>-2857.73</v>
      </c>
      <c r="I86" s="44">
        <v>-3004.71</v>
      </c>
      <c r="J86" s="45">
        <v>45226.6</v>
      </c>
      <c r="K86" s="55">
        <f t="shared" si="3"/>
        <v>765574.15</v>
      </c>
      <c r="L86" s="42">
        <f t="shared" si="4"/>
        <v>1534151.9700000002</v>
      </c>
    </row>
    <row r="87" spans="1:12" ht="10.5" customHeight="1">
      <c r="A87" s="36" t="s">
        <v>97</v>
      </c>
      <c r="B87" s="43">
        <v>1</v>
      </c>
      <c r="C87" s="38">
        <v>2152412.78</v>
      </c>
      <c r="D87" s="44">
        <v>-8940.45</v>
      </c>
      <c r="E87" s="44">
        <v>5905.77</v>
      </c>
      <c r="F87" s="76">
        <f t="shared" si="5"/>
        <v>2149378.0999999996</v>
      </c>
      <c r="G87" s="79">
        <v>2152412.78</v>
      </c>
      <c r="H87" s="82">
        <v>-17056.35</v>
      </c>
      <c r="I87" s="44">
        <v>-8869.45</v>
      </c>
      <c r="J87" s="45">
        <v>5920.43</v>
      </c>
      <c r="K87" s="55">
        <f t="shared" si="3"/>
        <v>2132407.41</v>
      </c>
      <c r="L87" s="42">
        <f t="shared" si="4"/>
        <v>4281785.51</v>
      </c>
    </row>
    <row r="88" spans="1:12" ht="10.5" customHeight="1">
      <c r="A88" s="36" t="s">
        <v>98</v>
      </c>
      <c r="B88" s="43">
        <v>1.07</v>
      </c>
      <c r="C88" s="38">
        <v>8662001.31</v>
      </c>
      <c r="D88" s="44">
        <v>-35982.76</v>
      </c>
      <c r="E88" s="44">
        <v>627593.86</v>
      </c>
      <c r="F88" s="76">
        <f t="shared" si="5"/>
        <v>9253612.41</v>
      </c>
      <c r="G88" s="79">
        <v>8662001.31</v>
      </c>
      <c r="H88" s="82">
        <v>-100076.13</v>
      </c>
      <c r="I88" s="44">
        <v>-35566.18</v>
      </c>
      <c r="J88" s="45">
        <v>620588.1</v>
      </c>
      <c r="K88" s="55">
        <f t="shared" si="3"/>
        <v>9146947.1</v>
      </c>
      <c r="L88" s="42">
        <f t="shared" si="4"/>
        <v>18400559.509999998</v>
      </c>
    </row>
    <row r="89" spans="1:12" ht="10.5" customHeight="1">
      <c r="A89" s="46" t="s">
        <v>99</v>
      </c>
      <c r="B89" s="47">
        <v>1</v>
      </c>
      <c r="C89" s="38">
        <v>1089614.79</v>
      </c>
      <c r="D89" s="44">
        <v>-4525.82</v>
      </c>
      <c r="E89" s="44">
        <v>2989.52</v>
      </c>
      <c r="F89" s="77">
        <f t="shared" si="5"/>
        <v>1088078.49</v>
      </c>
      <c r="G89" s="79">
        <v>1089614.79</v>
      </c>
      <c r="H89" s="82">
        <v>-5655.15</v>
      </c>
      <c r="I89" s="44">
        <v>-4502.33</v>
      </c>
      <c r="J89" s="45">
        <v>3005.25</v>
      </c>
      <c r="K89" s="57">
        <f t="shared" si="3"/>
        <v>1082462.56</v>
      </c>
      <c r="L89" s="58">
        <f t="shared" si="4"/>
        <v>2170541.05</v>
      </c>
    </row>
    <row r="90" spans="1:12" ht="10.5" customHeight="1">
      <c r="A90" s="61" t="s">
        <v>100</v>
      </c>
      <c r="B90" s="67">
        <v>0.99</v>
      </c>
      <c r="C90" s="60">
        <v>7972031.1</v>
      </c>
      <c r="D90" s="39">
        <v>-33113.43</v>
      </c>
      <c r="E90" s="39">
        <v>-57515.48</v>
      </c>
      <c r="F90" s="3">
        <f>(C90+D90)+E90</f>
        <v>7881402.1899999995</v>
      </c>
      <c r="G90" s="78">
        <v>7972031.1</v>
      </c>
      <c r="H90" s="81">
        <v>-51993.44</v>
      </c>
      <c r="I90" s="39">
        <v>-32896.86</v>
      </c>
      <c r="J90" s="40">
        <v>-56912.25</v>
      </c>
      <c r="K90" s="41">
        <f t="shared" si="3"/>
        <v>7830228.55</v>
      </c>
      <c r="L90" s="42">
        <f t="shared" si="4"/>
        <v>15711630.739999998</v>
      </c>
    </row>
    <row r="91" spans="1:12" ht="10.5" customHeight="1">
      <c r="A91" s="61" t="s">
        <v>101</v>
      </c>
      <c r="B91" s="43">
        <v>1.09</v>
      </c>
      <c r="C91" s="38">
        <v>2670483.85</v>
      </c>
      <c r="D91" s="44">
        <v>-11092.14</v>
      </c>
      <c r="E91" s="44">
        <v>246672.14</v>
      </c>
      <c r="F91" s="3">
        <f t="shared" si="5"/>
        <v>2906063.85</v>
      </c>
      <c r="G91" s="79">
        <v>2670483.85</v>
      </c>
      <c r="H91" s="82">
        <v>-19392.41</v>
      </c>
      <c r="I91" s="44">
        <v>-11011.42</v>
      </c>
      <c r="J91" s="45">
        <v>244957.36</v>
      </c>
      <c r="K91" s="41">
        <f t="shared" si="3"/>
        <v>2885037.38</v>
      </c>
      <c r="L91" s="42">
        <f t="shared" si="4"/>
        <v>5791101.23</v>
      </c>
    </row>
    <row r="92" spans="1:12" ht="10.5" customHeight="1">
      <c r="A92" s="61" t="s">
        <v>102</v>
      </c>
      <c r="B92" s="43">
        <v>1.04</v>
      </c>
      <c r="C92" s="38">
        <v>7402756.29</v>
      </c>
      <c r="D92" s="44">
        <v>-30748.55</v>
      </c>
      <c r="E92" s="44">
        <v>315191.56</v>
      </c>
      <c r="F92" s="3">
        <f t="shared" si="5"/>
        <v>7687199.3</v>
      </c>
      <c r="G92" s="79">
        <v>7402756.29</v>
      </c>
      <c r="H92" s="82">
        <v>-52211.73</v>
      </c>
      <c r="I92" s="44">
        <v>-30531.29</v>
      </c>
      <c r="J92" s="45">
        <v>313180.19</v>
      </c>
      <c r="K92" s="41">
        <f t="shared" si="3"/>
        <v>7633193.460000001</v>
      </c>
      <c r="L92" s="42">
        <f t="shared" si="4"/>
        <v>15320392.760000002</v>
      </c>
    </row>
    <row r="93" spans="1:12" ht="10.5" customHeight="1">
      <c r="A93" s="61" t="s">
        <v>103</v>
      </c>
      <c r="B93" s="43">
        <v>1.01</v>
      </c>
      <c r="C93" s="38">
        <v>5244583.52</v>
      </c>
      <c r="D93" s="44">
        <v>-21783.9</v>
      </c>
      <c r="E93" s="44">
        <v>66617.2</v>
      </c>
      <c r="F93" s="3">
        <f t="shared" si="5"/>
        <v>5289416.819999999</v>
      </c>
      <c r="G93" s="79">
        <v>5244583.52</v>
      </c>
      <c r="H93" s="82">
        <v>-37559.84</v>
      </c>
      <c r="I93" s="44">
        <v>-21627.65</v>
      </c>
      <c r="J93" s="45">
        <v>66290.3</v>
      </c>
      <c r="K93" s="41">
        <f t="shared" si="3"/>
        <v>5251686.329999999</v>
      </c>
      <c r="L93" s="42">
        <f t="shared" si="4"/>
        <v>10541103.149999999</v>
      </c>
    </row>
    <row r="94" spans="1:12" ht="10.5" customHeight="1">
      <c r="A94" s="46" t="s">
        <v>104</v>
      </c>
      <c r="B94" s="47">
        <v>0.92</v>
      </c>
      <c r="C94" s="38">
        <v>7797505.3</v>
      </c>
      <c r="D94" s="44">
        <v>-32389.33</v>
      </c>
      <c r="E94" s="44">
        <v>-599813.06</v>
      </c>
      <c r="F94" s="3">
        <f t="shared" si="5"/>
        <v>7165302.91</v>
      </c>
      <c r="G94" s="79">
        <v>7797505.3</v>
      </c>
      <c r="H94" s="82">
        <v>-56622.56</v>
      </c>
      <c r="I94" s="44">
        <v>-32153.79</v>
      </c>
      <c r="J94" s="45">
        <v>-595235.05</v>
      </c>
      <c r="K94" s="41">
        <f t="shared" si="3"/>
        <v>7113493.9</v>
      </c>
      <c r="L94" s="42">
        <f t="shared" si="4"/>
        <v>14278796.81</v>
      </c>
    </row>
    <row r="95" spans="1:12" ht="10.5" customHeight="1">
      <c r="A95" s="36" t="s">
        <v>105</v>
      </c>
      <c r="B95" s="43">
        <v>0.98</v>
      </c>
      <c r="C95" s="60">
        <v>3601777.5</v>
      </c>
      <c r="D95" s="39">
        <v>-14960.25</v>
      </c>
      <c r="E95" s="39">
        <v>-61854.53</v>
      </c>
      <c r="F95" s="75">
        <f>(C95+D95)+E95</f>
        <v>3524962.72</v>
      </c>
      <c r="G95" s="78">
        <v>3601777.5</v>
      </c>
      <c r="H95" s="81">
        <v>-29531.92</v>
      </c>
      <c r="I95" s="39">
        <v>-14837.32</v>
      </c>
      <c r="J95" s="40">
        <v>-61244.28</v>
      </c>
      <c r="K95" s="52">
        <f t="shared" si="3"/>
        <v>3496163.98</v>
      </c>
      <c r="L95" s="53">
        <f t="shared" si="4"/>
        <v>7021126.7</v>
      </c>
    </row>
    <row r="96" spans="1:12" ht="10.5" customHeight="1">
      <c r="A96" s="36" t="s">
        <v>106</v>
      </c>
      <c r="B96" s="43">
        <v>0.96</v>
      </c>
      <c r="C96" s="38">
        <v>3688869.63</v>
      </c>
      <c r="D96" s="44">
        <v>-15322.54</v>
      </c>
      <c r="E96" s="44">
        <v>-136820.22</v>
      </c>
      <c r="F96" s="76">
        <f t="shared" si="5"/>
        <v>3536726.8699999996</v>
      </c>
      <c r="G96" s="79">
        <v>3688869.63</v>
      </c>
      <c r="H96" s="82">
        <v>-21400.13</v>
      </c>
      <c r="I96" s="44">
        <v>-15233.28</v>
      </c>
      <c r="J96" s="45">
        <v>-135920.88</v>
      </c>
      <c r="K96" s="55">
        <f t="shared" si="3"/>
        <v>3516315.34</v>
      </c>
      <c r="L96" s="42">
        <f t="shared" si="4"/>
        <v>7053042.209999999</v>
      </c>
    </row>
    <row r="97" spans="1:12" ht="10.5" customHeight="1">
      <c r="A97" s="36" t="s">
        <v>107</v>
      </c>
      <c r="B97" s="43">
        <v>0.98</v>
      </c>
      <c r="C97" s="38">
        <v>2108172.82</v>
      </c>
      <c r="D97" s="44">
        <v>-8756.45</v>
      </c>
      <c r="E97" s="44">
        <v>-36204.37</v>
      </c>
      <c r="F97" s="76">
        <f t="shared" si="5"/>
        <v>2063211.9999999995</v>
      </c>
      <c r="G97" s="79">
        <v>2108172.82</v>
      </c>
      <c r="H97" s="82">
        <v>-17047.73</v>
      </c>
      <c r="I97" s="44">
        <v>-8685.46</v>
      </c>
      <c r="J97" s="45">
        <v>-35851.34</v>
      </c>
      <c r="K97" s="55">
        <f t="shared" si="3"/>
        <v>2046588.2899999998</v>
      </c>
      <c r="L97" s="42">
        <f t="shared" si="4"/>
        <v>4109800.289999999</v>
      </c>
    </row>
    <row r="98" spans="1:12" ht="10.5" customHeight="1">
      <c r="A98" s="36" t="s">
        <v>108</v>
      </c>
      <c r="B98" s="43">
        <v>0.99</v>
      </c>
      <c r="C98" s="38">
        <v>3384510.82</v>
      </c>
      <c r="D98" s="44">
        <v>-14058.01</v>
      </c>
      <c r="E98" s="44">
        <v>-24418.5</v>
      </c>
      <c r="F98" s="76">
        <f t="shared" si="5"/>
        <v>3346034.31</v>
      </c>
      <c r="G98" s="79">
        <v>3384510.82</v>
      </c>
      <c r="H98" s="82">
        <v>-27579.51</v>
      </c>
      <c r="I98" s="44">
        <v>-13943.34</v>
      </c>
      <c r="J98" s="45">
        <v>-24122.73</v>
      </c>
      <c r="K98" s="55">
        <f t="shared" si="3"/>
        <v>3318865.2399999998</v>
      </c>
      <c r="L98" s="42">
        <f t="shared" si="4"/>
        <v>6664899.55</v>
      </c>
    </row>
    <row r="99" spans="1:12" ht="10.5" customHeight="1">
      <c r="A99" s="36" t="s">
        <v>109</v>
      </c>
      <c r="B99" s="43">
        <v>1.01</v>
      </c>
      <c r="C99" s="38">
        <v>2647015.31</v>
      </c>
      <c r="D99" s="44">
        <v>-10994.65</v>
      </c>
      <c r="E99" s="44">
        <v>33622.66</v>
      </c>
      <c r="F99" s="77">
        <f t="shared" si="5"/>
        <v>2669643.3200000003</v>
      </c>
      <c r="G99" s="79">
        <v>2647015.31</v>
      </c>
      <c r="H99" s="82">
        <v>-10332.34</v>
      </c>
      <c r="I99" s="44">
        <v>-10951.55</v>
      </c>
      <c r="J99" s="45">
        <v>33567.5</v>
      </c>
      <c r="K99" s="57">
        <f t="shared" si="3"/>
        <v>2659298.92</v>
      </c>
      <c r="L99" s="58">
        <f t="shared" si="4"/>
        <v>5328942.24</v>
      </c>
    </row>
    <row r="100" spans="1:12" ht="10.5" customHeight="1">
      <c r="A100" s="59" t="s">
        <v>110</v>
      </c>
      <c r="B100" s="37">
        <v>1.05</v>
      </c>
      <c r="C100" s="60">
        <v>4184302.58</v>
      </c>
      <c r="D100" s="39">
        <v>-17380.15</v>
      </c>
      <c r="E100" s="39">
        <v>219826.7</v>
      </c>
      <c r="F100" s="3">
        <f>(C100+D100)+E100</f>
        <v>4386749.13</v>
      </c>
      <c r="G100" s="78">
        <v>4184302.58</v>
      </c>
      <c r="H100" s="81">
        <v>-42458.38</v>
      </c>
      <c r="I100" s="39">
        <v>-17203.2</v>
      </c>
      <c r="J100" s="40">
        <v>217715.57</v>
      </c>
      <c r="K100" s="41">
        <f t="shared" si="3"/>
        <v>4342356.57</v>
      </c>
      <c r="L100" s="42">
        <f t="shared" si="4"/>
        <v>8729105.7</v>
      </c>
    </row>
    <row r="101" spans="1:12" ht="10.5" customHeight="1">
      <c r="A101" s="61" t="s">
        <v>111</v>
      </c>
      <c r="B101" s="43">
        <v>1.02</v>
      </c>
      <c r="C101" s="38">
        <v>794936.52</v>
      </c>
      <c r="D101" s="44">
        <v>-3301.84</v>
      </c>
      <c r="E101" s="44">
        <v>18013.68</v>
      </c>
      <c r="F101" s="3">
        <f t="shared" si="5"/>
        <v>809648.3600000001</v>
      </c>
      <c r="G101" s="79">
        <v>794936.52</v>
      </c>
      <c r="H101" s="82">
        <v>-6538.78</v>
      </c>
      <c r="I101" s="44">
        <v>-3274.74</v>
      </c>
      <c r="J101" s="45">
        <v>17888.23</v>
      </c>
      <c r="K101" s="41">
        <f t="shared" si="3"/>
        <v>803011.23</v>
      </c>
      <c r="L101" s="42">
        <f t="shared" si="4"/>
        <v>1612659.59</v>
      </c>
    </row>
    <row r="102" spans="1:12" ht="10.5" customHeight="1">
      <c r="A102" s="61" t="s">
        <v>112</v>
      </c>
      <c r="B102" s="43">
        <v>1.1</v>
      </c>
      <c r="C102" s="38">
        <v>1757451.94</v>
      </c>
      <c r="D102" s="44">
        <v>-7300.08</v>
      </c>
      <c r="E102" s="44">
        <v>179837.56</v>
      </c>
      <c r="F102" s="3">
        <f t="shared" si="5"/>
        <v>1929989.42</v>
      </c>
      <c r="G102" s="79">
        <v>1757451.94</v>
      </c>
      <c r="H102" s="82">
        <v>-16900.44</v>
      </c>
      <c r="I102" s="44">
        <v>-7229.95</v>
      </c>
      <c r="J102" s="45">
        <v>178158.21</v>
      </c>
      <c r="K102" s="41">
        <f t="shared" si="3"/>
        <v>1911479.76</v>
      </c>
      <c r="L102" s="42">
        <f t="shared" si="4"/>
        <v>3841469.1799999997</v>
      </c>
    </row>
    <row r="103" spans="1:12" ht="10.5" customHeight="1">
      <c r="A103" s="61" t="s">
        <v>113</v>
      </c>
      <c r="B103" s="43">
        <v>0.99</v>
      </c>
      <c r="C103" s="38">
        <v>245144.19</v>
      </c>
      <c r="D103" s="44">
        <v>-1018.26</v>
      </c>
      <c r="E103" s="44">
        <v>-1768.63</v>
      </c>
      <c r="F103" s="3">
        <f t="shared" si="5"/>
        <v>242357.3</v>
      </c>
      <c r="G103" s="79">
        <v>245144.19</v>
      </c>
      <c r="H103" s="82">
        <v>-970.56</v>
      </c>
      <c r="I103" s="44">
        <v>-1014.25</v>
      </c>
      <c r="J103" s="45">
        <v>-1754.58</v>
      </c>
      <c r="K103" s="41">
        <f t="shared" si="3"/>
        <v>241404.80000000002</v>
      </c>
      <c r="L103" s="42">
        <f t="shared" si="4"/>
        <v>483762.1</v>
      </c>
    </row>
    <row r="104" spans="1:12" ht="10.5" customHeight="1">
      <c r="A104" s="61" t="s">
        <v>114</v>
      </c>
      <c r="B104" s="43">
        <v>1.01</v>
      </c>
      <c r="C104" s="38">
        <v>10372165.51</v>
      </c>
      <c r="D104" s="44">
        <v>-43089.56</v>
      </c>
      <c r="E104" s="44">
        <v>131761.22</v>
      </c>
      <c r="F104" s="3">
        <f t="shared" si="5"/>
        <v>10460837.17</v>
      </c>
      <c r="G104" s="79">
        <v>10372165.51</v>
      </c>
      <c r="H104" s="82">
        <v>-84753.01</v>
      </c>
      <c r="I104" s="44">
        <v>-42737.08</v>
      </c>
      <c r="J104" s="45">
        <v>130977.77</v>
      </c>
      <c r="K104" s="41">
        <f t="shared" si="3"/>
        <v>10375653.19</v>
      </c>
      <c r="L104" s="42">
        <f t="shared" si="4"/>
        <v>20836490.36</v>
      </c>
    </row>
    <row r="105" spans="1:11" ht="10.5" customHeight="1">
      <c r="A105" s="1" t="s">
        <v>142</v>
      </c>
      <c r="F105" s="1"/>
      <c r="I105" s="4"/>
      <c r="J105" s="4"/>
      <c r="K105" s="3"/>
    </row>
    <row r="106" spans="1:12" ht="10.5" customHeight="1">
      <c r="A106" s="9"/>
      <c r="B106" s="10" t="s">
        <v>7</v>
      </c>
      <c r="C106" s="11"/>
      <c r="D106" s="9" t="s">
        <v>132</v>
      </c>
      <c r="E106" s="12"/>
      <c r="F106" s="13"/>
      <c r="G106" s="14"/>
      <c r="H106" s="15" t="s">
        <v>0</v>
      </c>
      <c r="I106" s="9" t="s">
        <v>133</v>
      </c>
      <c r="J106" s="12"/>
      <c r="K106" s="13"/>
      <c r="L106" s="16" t="s">
        <v>8</v>
      </c>
    </row>
    <row r="107" spans="1:12" ht="10.5" customHeight="1">
      <c r="A107" s="18"/>
      <c r="B107" s="19" t="s">
        <v>9</v>
      </c>
      <c r="C107" s="20" t="s">
        <v>10</v>
      </c>
      <c r="D107" s="21" t="s">
        <v>11</v>
      </c>
      <c r="E107" s="21" t="s">
        <v>12</v>
      </c>
      <c r="F107" s="22"/>
      <c r="G107" s="23" t="s">
        <v>10</v>
      </c>
      <c r="H107" s="8" t="s">
        <v>11</v>
      </c>
      <c r="I107" s="21" t="s">
        <v>11</v>
      </c>
      <c r="J107" s="21" t="s">
        <v>12</v>
      </c>
      <c r="K107" s="22"/>
      <c r="L107" s="24" t="s">
        <v>1</v>
      </c>
    </row>
    <row r="108" spans="1:12" ht="10.5" customHeight="1">
      <c r="A108" s="18"/>
      <c r="B108" s="19" t="s">
        <v>13</v>
      </c>
      <c r="C108" s="25" t="s">
        <v>14</v>
      </c>
      <c r="D108" s="26" t="s">
        <v>15</v>
      </c>
      <c r="E108" s="26" t="s">
        <v>16</v>
      </c>
      <c r="F108" s="27" t="s">
        <v>17</v>
      </c>
      <c r="G108" s="28" t="s">
        <v>14</v>
      </c>
      <c r="H108" s="8" t="s">
        <v>18</v>
      </c>
      <c r="I108" s="26" t="s">
        <v>15</v>
      </c>
      <c r="J108" s="26" t="s">
        <v>16</v>
      </c>
      <c r="K108" s="27" t="s">
        <v>17</v>
      </c>
      <c r="L108" s="24" t="s">
        <v>2</v>
      </c>
    </row>
    <row r="109" spans="1:12" ht="10.5" customHeight="1">
      <c r="A109" s="18"/>
      <c r="B109" s="19" t="s">
        <v>19</v>
      </c>
      <c r="C109" s="25" t="s">
        <v>20</v>
      </c>
      <c r="D109" s="26" t="s">
        <v>21</v>
      </c>
      <c r="E109" s="26" t="s">
        <v>22</v>
      </c>
      <c r="F109" s="27" t="s">
        <v>2</v>
      </c>
      <c r="G109" s="28" t="s">
        <v>20</v>
      </c>
      <c r="H109" s="8" t="s">
        <v>23</v>
      </c>
      <c r="I109" s="26" t="s">
        <v>21</v>
      </c>
      <c r="J109" s="26" t="s">
        <v>22</v>
      </c>
      <c r="K109" s="27" t="s">
        <v>2</v>
      </c>
      <c r="L109" s="24" t="s">
        <v>24</v>
      </c>
    </row>
    <row r="110" spans="1:12" ht="10.5" customHeight="1">
      <c r="A110" s="29" t="s">
        <v>3</v>
      </c>
      <c r="B110" s="30" t="s">
        <v>25</v>
      </c>
      <c r="C110" s="31" t="s">
        <v>4</v>
      </c>
      <c r="D110" s="32" t="s">
        <v>4</v>
      </c>
      <c r="E110" s="32" t="s">
        <v>4</v>
      </c>
      <c r="F110" s="33" t="s">
        <v>4</v>
      </c>
      <c r="G110" s="34" t="s">
        <v>4</v>
      </c>
      <c r="H110" s="32" t="s">
        <v>4</v>
      </c>
      <c r="I110" s="32" t="s">
        <v>4</v>
      </c>
      <c r="J110" s="32" t="s">
        <v>4</v>
      </c>
      <c r="K110" s="33" t="s">
        <v>4</v>
      </c>
      <c r="L110" s="35" t="s">
        <v>4</v>
      </c>
    </row>
    <row r="111" spans="1:12" ht="10.5" customHeight="1">
      <c r="A111" s="61" t="s">
        <v>115</v>
      </c>
      <c r="B111" s="43">
        <v>1.04</v>
      </c>
      <c r="C111" s="38">
        <v>2495568.32</v>
      </c>
      <c r="D111" s="39">
        <v>-10365.41</v>
      </c>
      <c r="E111" s="39">
        <v>106254.74</v>
      </c>
      <c r="F111" s="75">
        <f aca="true" t="shared" si="6" ref="F111:F120">(C111+D111)+E111</f>
        <v>2591457.65</v>
      </c>
      <c r="G111" s="78">
        <v>2495568.32</v>
      </c>
      <c r="H111" s="81">
        <v>-23301.6</v>
      </c>
      <c r="I111" s="39">
        <v>-10268.42</v>
      </c>
      <c r="J111" s="40">
        <v>105333.95</v>
      </c>
      <c r="K111" s="41">
        <f aca="true" t="shared" si="7" ref="K111:K120">(G111+(H111+I111)+J111)</f>
        <v>2567332.25</v>
      </c>
      <c r="L111" s="42">
        <f aca="true" t="shared" si="8" ref="L111:L120">F111+K111</f>
        <v>5158789.9</v>
      </c>
    </row>
    <row r="112" spans="1:12" ht="10.5" customHeight="1">
      <c r="A112" s="61" t="s">
        <v>116</v>
      </c>
      <c r="B112" s="43">
        <v>0.96</v>
      </c>
      <c r="C112" s="38">
        <v>47384825.78</v>
      </c>
      <c r="D112" s="44">
        <v>-196849.85</v>
      </c>
      <c r="E112" s="44">
        <v>-1757458.38</v>
      </c>
      <c r="F112" s="76">
        <f t="shared" si="6"/>
        <v>45430517.55</v>
      </c>
      <c r="G112" s="79">
        <v>47384825.78</v>
      </c>
      <c r="H112" s="82">
        <v>-679705.82</v>
      </c>
      <c r="I112" s="44">
        <v>-194024.62</v>
      </c>
      <c r="J112" s="45">
        <v>-1730918.16</v>
      </c>
      <c r="K112" s="41">
        <f t="shared" si="7"/>
        <v>44780177.18000001</v>
      </c>
      <c r="L112" s="42">
        <f t="shared" si="8"/>
        <v>90210694.73</v>
      </c>
    </row>
    <row r="113" spans="1:12" ht="10.5" customHeight="1">
      <c r="A113" s="61" t="s">
        <v>117</v>
      </c>
      <c r="B113" s="43">
        <v>0.97</v>
      </c>
      <c r="C113" s="38">
        <v>1139959.8</v>
      </c>
      <c r="D113" s="44">
        <v>-4734.93</v>
      </c>
      <c r="E113" s="44">
        <v>-30929.15</v>
      </c>
      <c r="F113" s="76">
        <f t="shared" si="6"/>
        <v>1104295.7200000002</v>
      </c>
      <c r="G113" s="79">
        <v>1139959.8</v>
      </c>
      <c r="H113" s="82">
        <v>-4059.58</v>
      </c>
      <c r="I113" s="44">
        <v>-4718.07</v>
      </c>
      <c r="J113" s="45">
        <v>-30786.2</v>
      </c>
      <c r="K113" s="41">
        <f t="shared" si="7"/>
        <v>1100395.9500000002</v>
      </c>
      <c r="L113" s="42">
        <f t="shared" si="8"/>
        <v>2204691.6700000004</v>
      </c>
    </row>
    <row r="114" spans="1:12" ht="10.5" customHeight="1">
      <c r="A114" s="36" t="s">
        <v>118</v>
      </c>
      <c r="B114" s="43">
        <v>1.04</v>
      </c>
      <c r="C114" s="38">
        <v>756898.13</v>
      </c>
      <c r="D114" s="44">
        <v>-3143.77</v>
      </c>
      <c r="E114" s="44">
        <v>32226.7</v>
      </c>
      <c r="F114" s="76">
        <f t="shared" si="6"/>
        <v>785981.0599999999</v>
      </c>
      <c r="G114" s="79">
        <v>756898.13</v>
      </c>
      <c r="H114" s="82">
        <v>-4707.44</v>
      </c>
      <c r="I114" s="44">
        <v>-3124.17</v>
      </c>
      <c r="J114" s="45">
        <v>32047.99</v>
      </c>
      <c r="K114" s="41">
        <f t="shared" si="7"/>
        <v>781114.51</v>
      </c>
      <c r="L114" s="42">
        <f t="shared" si="8"/>
        <v>1567095.5699999998</v>
      </c>
    </row>
    <row r="115" spans="1:12" ht="10.5" customHeight="1">
      <c r="A115" s="36" t="s">
        <v>119</v>
      </c>
      <c r="B115" s="43">
        <v>1.06</v>
      </c>
      <c r="C115" s="48">
        <v>2549660.14</v>
      </c>
      <c r="D115" s="49">
        <v>-10591.27</v>
      </c>
      <c r="E115" s="49">
        <v>159341.17</v>
      </c>
      <c r="F115" s="77">
        <f t="shared" si="6"/>
        <v>2698410.04</v>
      </c>
      <c r="G115" s="80">
        <v>2549660.14</v>
      </c>
      <c r="H115" s="83">
        <v>-42675.92</v>
      </c>
      <c r="I115" s="49">
        <v>-10414.38</v>
      </c>
      <c r="J115" s="50">
        <v>156745.8</v>
      </c>
      <c r="K115" s="41">
        <f t="shared" si="7"/>
        <v>2653315.64</v>
      </c>
      <c r="L115" s="42">
        <f t="shared" si="8"/>
        <v>5351725.68</v>
      </c>
    </row>
    <row r="116" spans="1:12" ht="10.5" customHeight="1">
      <c r="A116" s="59" t="s">
        <v>120</v>
      </c>
      <c r="B116" s="37">
        <v>0.96</v>
      </c>
      <c r="C116" s="38">
        <v>6590796.109999999</v>
      </c>
      <c r="D116" s="44">
        <v>-27375.92</v>
      </c>
      <c r="E116" s="44">
        <v>-244453.43</v>
      </c>
      <c r="F116" s="3">
        <f t="shared" si="6"/>
        <v>6318966.76</v>
      </c>
      <c r="G116" s="79">
        <v>6590796.109999999</v>
      </c>
      <c r="H116" s="82">
        <v>-57566.31</v>
      </c>
      <c r="I116" s="44">
        <v>-27135.67</v>
      </c>
      <c r="J116" s="45">
        <v>-242129.97</v>
      </c>
      <c r="K116" s="52">
        <f t="shared" si="7"/>
        <v>6263964.159999999</v>
      </c>
      <c r="L116" s="53">
        <f t="shared" si="8"/>
        <v>12582930.919999998</v>
      </c>
    </row>
    <row r="117" spans="1:12" ht="10.5" customHeight="1">
      <c r="A117" s="61" t="s">
        <v>121</v>
      </c>
      <c r="B117" s="43">
        <v>1.02</v>
      </c>
      <c r="C117" s="38">
        <v>3842244.99</v>
      </c>
      <c r="D117" s="44">
        <v>-15959.43</v>
      </c>
      <c r="E117" s="44">
        <v>87067.91</v>
      </c>
      <c r="F117" s="3">
        <f t="shared" si="6"/>
        <v>3913353.47</v>
      </c>
      <c r="G117" s="79">
        <v>3842244.99</v>
      </c>
      <c r="H117" s="82">
        <v>-28501.81</v>
      </c>
      <c r="I117" s="44">
        <v>-15840.99</v>
      </c>
      <c r="J117" s="45">
        <v>86531.84</v>
      </c>
      <c r="K117" s="41">
        <f t="shared" si="7"/>
        <v>3884434.0300000003</v>
      </c>
      <c r="L117" s="42">
        <f t="shared" si="8"/>
        <v>7797787.5</v>
      </c>
    </row>
    <row r="118" spans="1:12" ht="10.5" customHeight="1">
      <c r="A118" s="61" t="s">
        <v>122</v>
      </c>
      <c r="B118" s="43">
        <v>0.98</v>
      </c>
      <c r="C118" s="38">
        <v>4458030.83</v>
      </c>
      <c r="D118" s="44">
        <v>-18517.35</v>
      </c>
      <c r="E118" s="44">
        <v>-76558.25</v>
      </c>
      <c r="F118" s="3">
        <f t="shared" si="6"/>
        <v>4362955.23</v>
      </c>
      <c r="G118" s="79">
        <v>4458030.83</v>
      </c>
      <c r="H118" s="82">
        <v>-47790.71</v>
      </c>
      <c r="I118" s="44">
        <v>-18318.79</v>
      </c>
      <c r="J118" s="45">
        <v>-75610.54</v>
      </c>
      <c r="K118" s="41">
        <f t="shared" si="7"/>
        <v>4316310.79</v>
      </c>
      <c r="L118" s="42">
        <f t="shared" si="8"/>
        <v>8679266.02</v>
      </c>
    </row>
    <row r="119" spans="1:12" ht="10.5" customHeight="1">
      <c r="A119" s="36" t="s">
        <v>123</v>
      </c>
      <c r="B119" s="43">
        <v>1</v>
      </c>
      <c r="C119" s="38">
        <v>2165343.28</v>
      </c>
      <c r="D119" s="44">
        <v>-8994.07</v>
      </c>
      <c r="E119" s="44">
        <v>5941.06</v>
      </c>
      <c r="F119" s="3">
        <f t="shared" si="6"/>
        <v>2162290.27</v>
      </c>
      <c r="G119" s="79">
        <v>2165343.28</v>
      </c>
      <c r="H119" s="82">
        <v>-11808.68</v>
      </c>
      <c r="I119" s="44">
        <v>-8944.92</v>
      </c>
      <c r="J119" s="45">
        <v>5970.72</v>
      </c>
      <c r="K119" s="41">
        <f t="shared" si="7"/>
        <v>2150560.4</v>
      </c>
      <c r="L119" s="42">
        <f t="shared" si="8"/>
        <v>4312850.67</v>
      </c>
    </row>
    <row r="120" spans="1:12" ht="10.5" customHeight="1">
      <c r="A120" s="61" t="s">
        <v>124</v>
      </c>
      <c r="B120" s="67">
        <v>1.01</v>
      </c>
      <c r="C120" s="38">
        <v>1060238.53</v>
      </c>
      <c r="D120" s="44">
        <v>-4403.97</v>
      </c>
      <c r="E120" s="44">
        <v>13467.52</v>
      </c>
      <c r="F120" s="3">
        <f t="shared" si="6"/>
        <v>1069302.08</v>
      </c>
      <c r="G120" s="80">
        <v>1060238.53</v>
      </c>
      <c r="H120" s="82">
        <v>-6901.48</v>
      </c>
      <c r="I120" s="44">
        <v>-4375.27</v>
      </c>
      <c r="J120" s="45">
        <v>13410.18</v>
      </c>
      <c r="K120" s="41">
        <f t="shared" si="7"/>
        <v>1062371.96</v>
      </c>
      <c r="L120" s="42">
        <f t="shared" si="8"/>
        <v>2131674.04</v>
      </c>
    </row>
    <row r="121" spans="1:12" ht="10.5" customHeight="1">
      <c r="A121" s="46" t="s">
        <v>125</v>
      </c>
      <c r="B121" s="68" t="s">
        <v>126</v>
      </c>
      <c r="C121" s="74">
        <f>SUM(C9:C53)+SUM(C60:C104)+SUM(C111:C120)</f>
        <v>517667019.66</v>
      </c>
      <c r="D121" s="84">
        <f>SUM(D9:D53)+SUM(D60:D104)+SUM(D111:D120)</f>
        <v>-2150346.8699999996</v>
      </c>
      <c r="E121" s="69">
        <v>0</v>
      </c>
      <c r="F121" s="70">
        <f>SUM(F9:F53)+SUM(F60:F104)+SUM(F111:F120)</f>
        <v>515516672.7899999</v>
      </c>
      <c r="G121" s="71">
        <f>SUM(G9:G53)+SUM(G60:G104)+SUM(G111:G120)</f>
        <v>517667019.66</v>
      </c>
      <c r="H121" s="85">
        <f>SUM(H9:H53)+SUM(H60:H104)+SUM(H111:H120)</f>
        <v>-5684947.999999998</v>
      </c>
      <c r="I121" s="84">
        <f>SUM(I9:I53)+SUM(I60:I104)+SUM(I111:I120)</f>
        <v>-2126707.159999999</v>
      </c>
      <c r="J121" s="69">
        <v>0</v>
      </c>
      <c r="K121" s="73">
        <f>SUM(K9:K53)+SUM(K60:K104)+SUM(K111:K120)</f>
        <v>509855364.5</v>
      </c>
      <c r="L121" s="70">
        <f>SUM(L9:L53)+SUM(L60:L104)+SUM(L111:L120)</f>
        <v>1025372037.29</v>
      </c>
    </row>
    <row r="123" spans="1:6" ht="10.5" customHeight="1">
      <c r="A123" s="1" t="s">
        <v>127</v>
      </c>
      <c r="C123" s="1"/>
      <c r="D123" s="1"/>
      <c r="E123" s="1"/>
      <c r="F123" s="1"/>
    </row>
    <row r="124" spans="1:6" ht="10.5" customHeight="1">
      <c r="A124" s="1" t="s">
        <v>128</v>
      </c>
      <c r="C124" s="1"/>
      <c r="D124" s="1"/>
      <c r="E124" s="1"/>
      <c r="F124" s="1"/>
    </row>
    <row r="125" spans="1:6" ht="10.5" customHeight="1">
      <c r="A125" s="1" t="s">
        <v>129</v>
      </c>
      <c r="C125" s="1"/>
      <c r="D125" s="1"/>
      <c r="E125" s="1"/>
      <c r="F125" s="1"/>
    </row>
    <row r="126" spans="1:6" ht="10.5" customHeight="1">
      <c r="A126" s="1" t="s">
        <v>130</v>
      </c>
      <c r="C126" s="1"/>
      <c r="D126" s="1"/>
      <c r="E126" s="1"/>
      <c r="F126" s="1"/>
    </row>
    <row r="127" spans="3:6" ht="10.5" customHeight="1">
      <c r="C127" s="1"/>
      <c r="D127" s="1"/>
      <c r="E127" s="1"/>
      <c r="F127" s="1"/>
    </row>
    <row r="128" spans="1:6" ht="10.5" customHeight="1">
      <c r="A128" s="1" t="s">
        <v>134</v>
      </c>
      <c r="F128" s="1"/>
    </row>
    <row r="129" spans="1:6" ht="10.5" customHeight="1">
      <c r="A129" s="1" t="s">
        <v>136</v>
      </c>
      <c r="C129" s="1"/>
      <c r="D129" s="1"/>
      <c r="E129" s="1"/>
      <c r="F129" s="1"/>
    </row>
    <row r="130" spans="1:6" ht="10.5" customHeight="1">
      <c r="A130" s="1" t="s">
        <v>135</v>
      </c>
      <c r="C130" s="1"/>
      <c r="D130" s="1"/>
      <c r="E130" s="1"/>
      <c r="F130" s="1"/>
    </row>
    <row r="131" spans="3:6" ht="10.5" customHeight="1">
      <c r="C131" s="1"/>
      <c r="D131" s="1"/>
      <c r="E131" s="1"/>
      <c r="F131" s="1"/>
    </row>
    <row r="132" spans="1:4" ht="10.5" customHeight="1">
      <c r="A132" s="1" t="s">
        <v>137</v>
      </c>
      <c r="C132" s="1"/>
      <c r="D132" s="1"/>
    </row>
    <row r="133" spans="1:4" ht="10.5" customHeight="1">
      <c r="A133" s="2"/>
      <c r="B133" s="2"/>
      <c r="C133" s="2"/>
      <c r="D133" s="2"/>
    </row>
    <row r="134" spans="1:6" ht="10.5" customHeight="1">
      <c r="A134" s="7" t="s">
        <v>140</v>
      </c>
      <c r="B134" s="72"/>
      <c r="C134" s="72"/>
      <c r="D134" s="72"/>
      <c r="E134" s="3"/>
      <c r="F134" s="3"/>
    </row>
    <row r="135" spans="1:12" ht="10.5" customHeight="1">
      <c r="A135" s="1" t="s">
        <v>131</v>
      </c>
      <c r="C135" s="1"/>
      <c r="D135" s="1"/>
      <c r="E135" s="1"/>
      <c r="F135" s="1"/>
      <c r="L135" s="86"/>
    </row>
  </sheetData>
  <sheetProtection/>
  <printOptions horizontalCentered="1"/>
  <pageMargins left="1" right="0" top="0.5" bottom="0" header="0" footer="0"/>
  <pageSetup horizontalDpi="600" verticalDpi="600" orientation="landscape" r:id="rId1"/>
  <rowBreaks count="2" manualBreakCount="2">
    <brk id="53" max="255" man="1"/>
    <brk id="1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2009-09-14T12:35:27Z</cp:lastPrinted>
  <dcterms:created xsi:type="dcterms:W3CDTF">2004-09-10T20:30:00Z</dcterms:created>
  <dcterms:modified xsi:type="dcterms:W3CDTF">2009-09-14T12:46:39Z</dcterms:modified>
  <cp:category/>
  <cp:version/>
  <cp:contentType/>
  <cp:contentStatus/>
</cp:coreProperties>
</file>