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40" windowHeight="6240" tabRatio="895" activeTab="0"/>
  </bookViews>
  <sheets>
    <sheet name=" 2012 Calculation MFS Std Ded" sheetId="1" r:id="rId1"/>
  </sheets>
  <definedNames>
    <definedName name="_xlnm.Print_Area" localSheetId="0">' 2012 Calculation MFS Std Ded'!$A$1:$U$69</definedName>
  </definedNames>
  <calcPr fullCalcOnLoad="1"/>
</workbook>
</file>

<file path=xl/sharedStrings.xml><?xml version="1.0" encoding="utf-8"?>
<sst xmlns="http://schemas.openxmlformats.org/spreadsheetml/2006/main" count="175" uniqueCount="136">
  <si>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</si>
  <si>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</si>
  <si>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</si>
  <si>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</si>
  <si>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</si>
  <si>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</si>
  <si>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</si>
  <si>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</si>
  <si>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</si>
  <si>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</si>
  <si>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</si>
  <si>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</si>
  <si>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</si>
  <si>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</si>
  <si>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</si>
  <si>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</si>
  <si>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</si>
  <si>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</si>
  <si>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</si>
  <si>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</si>
  <si>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</si>
  <si>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</si>
  <si>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</si>
  <si>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</si>
  <si>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</si>
  <si>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</si>
  <si>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</si>
  <si>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</si>
  <si>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</si>
  <si>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</si>
  <si>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</si>
  <si>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</si>
  <si>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</si>
  <si>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</si>
  <si>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</si>
  <si>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</si>
  <si>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</si>
  <si>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</si>
  <si>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</si>
  <si>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</si>
  <si>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</si>
  <si>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</si>
  <si>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</si>
  <si>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</si>
  <si>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</si>
  <si>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</si>
  <si>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</si>
  <si>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</si>
  <si>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</si>
  <si>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</si>
  <si>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</si>
  <si>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</si>
  <si>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</si>
  <si>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</si>
  <si>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</si>
  <si>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</si>
  <si>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</si>
  <si>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</si>
  <si>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</si>
  <si>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</si>
  <si>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</si>
  <si>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</si>
  <si>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</si>
  <si>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</si>
  <si>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</si>
  <si>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</si>
  <si>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</si>
  <si>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</si>
  <si>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</si>
  <si>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</si>
  <si>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</si>
  <si>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</si>
  <si>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</si>
  <si>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</si>
  <si>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</si>
  <si>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</si>
  <si>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</si>
  <si>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</si>
  <si>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</si>
  <si>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</si>
  <si>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</si>
  <si>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</si>
  <si>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</si>
  <si>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SD</t>
  </si>
  <si>
    <t>Aggre-</t>
  </si>
  <si>
    <t>gate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</si>
  <si>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</si>
  <si>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</si>
  <si>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</si>
  <si>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</si>
  <si>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</si>
  <si>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</si>
  <si>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</si>
  <si>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</si>
  <si>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</si>
  <si>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Standard Deduction+:</t>
  </si>
  <si>
    <t xml:space="preserve">     Amounts shown include a total value of $41,333 in NC-EITC used as offset to reduce computed tax liability.  Any portion of NC-EITC that exceeds tax liability is refundable to the taxpayer.</t>
  </si>
  <si>
    <t>[$3,000]</t>
  </si>
  <si>
    <t xml:space="preserve">     Source: 2012 individual income tax extract.   Statistical summaries are compiled from personal income tax information extracted from tax year 2012 D-400 and D-400TC forms processed within the DOR dynamic integrated</t>
  </si>
  <si>
    <t xml:space="preserve">     tax system during 2013; the extract is a composite database consisting of both audited and unaudited (edited and unedited) data that is subject to and may include inconsistencies resultant of taxpayer and/or processing error.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</si>
  <si>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</si>
  <si>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</si>
  <si>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</si>
  <si>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</si>
  <si>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</si>
  <si>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</si>
  <si>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</si>
  <si>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</si>
  <si>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</si>
  <si>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</si>
  <si>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</si>
  <si>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[MFS]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</si>
  <si>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</si>
  <si>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</si>
  <si>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 xml:space="preserve">                                                                                                                             MARRIED FILING SEPARATELY:  STANDARD DEDUCTION</t>
  </si>
  <si>
    <t>as a</t>
  </si>
  <si>
    <t>% of</t>
  </si>
  <si>
    <t xml:space="preserve">All </t>
  </si>
  <si>
    <t>MFS Re-</t>
  </si>
  <si>
    <t>Factor</t>
  </si>
  <si>
    <t>a</t>
  </si>
  <si>
    <t xml:space="preserve">Net Tax </t>
  </si>
  <si>
    <t>Gross</t>
  </si>
  <si>
    <t>Returns]</t>
  </si>
  <si>
    <t>Per Re-</t>
  </si>
  <si>
    <t>turn [All</t>
  </si>
  <si>
    <t>MFS-SD</t>
  </si>
  <si>
    <t xml:space="preserve">   *Effective tax rate for NCTI basis=Net Tax as a % of Computed NC Net Taxable Income [after residency proration] for returns with positive taxable income</t>
  </si>
  <si>
    <t>++In calculating NC taxable income, a taxpayer may deduct an exemption amount for each personal exemption allowed under section 151 of the Code for the tax year as follows:</t>
  </si>
  <si>
    <t>NCTI Level</t>
  </si>
  <si>
    <t>FAGI Level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</si>
  <si>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</si>
  <si>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 MFS filing status with FAGI&lt;=$50,000: $2,500; MFS filing status with FAGI&gt;$50,000: $2,000.</t>
  </si>
  <si>
    <t xml:space="preserve">TABLE 5A.   TAX YEAR 2012 INDIVIDUAL INCOME TAX CALCULATION BY INCOME LEVEL BY DEDUCTION TYPE </t>
  </si>
  <si>
    <t xml:space="preserve">     Additional standard deduction allowance of $600 per taxpayer for the aged or blind.] </t>
  </si>
  <si>
    <t xml:space="preserve">     [Special rules apply for married taxpayers filing separate returns: a taxpayer may not deduct the standard deduction amount if the taxpayer's spouse claims itemized deductions for State purposes.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</si>
</sst>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 style="thin"/>
      <bottom style="medium"/>
    </border>
    <border>
      <left style="double"/>
      <right style="double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10" xfId="0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5" fontId="2" fillId="33" borderId="0" xfId="0" applyNumberFormat="1" applyFont="1" applyFill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37" fontId="2" fillId="33" borderId="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/>
    </xf>
    <xf numFmtId="165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2" fillId="33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37" fontId="2" fillId="33" borderId="0" xfId="55" applyFont="1" applyFill="1" applyBorder="1" applyAlignment="1">
      <alignment horizontal="centerContinuous"/>
      <protection/>
    </xf>
    <xf numFmtId="165" fontId="2" fillId="33" borderId="0" xfId="55" applyNumberFormat="1" applyFont="1" applyFill="1" applyBorder="1" applyAlignment="1">
      <alignment horizontal="centerContinuous"/>
      <protection/>
    </xf>
    <xf numFmtId="10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10" fontId="2" fillId="33" borderId="18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 horizontal="right"/>
    </xf>
    <xf numFmtId="10" fontId="2" fillId="33" borderId="18" xfId="0" applyNumberFormat="1" applyFont="1" applyFill="1" applyBorder="1" applyAlignment="1">
      <alignment horizontal="right"/>
    </xf>
    <xf numFmtId="41" fontId="2" fillId="33" borderId="14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10" fontId="2" fillId="34" borderId="0" xfId="0" applyNumberFormat="1" applyFont="1" applyFill="1" applyAlignment="1">
      <alignment/>
    </xf>
    <xf numFmtId="4" fontId="2" fillId="34" borderId="11" xfId="0" applyNumberFormat="1" applyFont="1" applyFill="1" applyBorder="1" applyAlignment="1">
      <alignment/>
    </xf>
    <xf numFmtId="37" fontId="2" fillId="33" borderId="0" xfId="55" applyFont="1" applyFill="1" applyBorder="1" applyAlignment="1">
      <alignment horizontal="left"/>
      <protection/>
    </xf>
    <xf numFmtId="0" fontId="0" fillId="33" borderId="14" xfId="0" applyFill="1" applyBorder="1" applyAlignment="1">
      <alignment/>
    </xf>
    <xf numFmtId="165" fontId="2" fillId="33" borderId="0" xfId="0" applyNumberFormat="1" applyFont="1" applyFill="1" applyAlignment="1">
      <alignment horizontal="left"/>
    </xf>
    <xf numFmtId="0" fontId="2" fillId="35" borderId="19" xfId="0" applyFont="1" applyFill="1" applyBorder="1" applyAlignment="1">
      <alignment horizontal="center"/>
    </xf>
    <xf numFmtId="165" fontId="2" fillId="35" borderId="20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165" fontId="2" fillId="35" borderId="19" xfId="0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2" fillId="35" borderId="19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Continuous"/>
    </xf>
    <xf numFmtId="165" fontId="2" fillId="35" borderId="19" xfId="0" applyNumberFormat="1" applyFont="1" applyFill="1" applyBorder="1" applyAlignment="1">
      <alignment horizontal="centerContinuous"/>
    </xf>
    <xf numFmtId="37" fontId="2" fillId="35" borderId="19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1" fontId="2" fillId="33" borderId="13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7" fontId="2" fillId="34" borderId="1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26" xfId="0" applyNumberFormat="1" applyFont="1" applyFill="1" applyBorder="1" applyAlignment="1">
      <alignment horizontal="right"/>
    </xf>
    <xf numFmtId="164" fontId="2" fillId="33" borderId="18" xfId="0" applyNumberFormat="1" applyFont="1" applyFill="1" applyBorder="1" applyAlignment="1">
      <alignment horizontal="right"/>
    </xf>
    <xf numFmtId="164" fontId="2" fillId="34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right"/>
    </xf>
    <xf numFmtId="3" fontId="2" fillId="34" borderId="17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0" fontId="0" fillId="35" borderId="16" xfId="0" applyFill="1" applyBorder="1" applyAlignment="1">
      <alignment/>
    </xf>
    <xf numFmtId="3" fontId="2" fillId="33" borderId="27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/>
    </xf>
    <xf numFmtId="37" fontId="2" fillId="34" borderId="25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41" fontId="2" fillId="34" borderId="11" xfId="0" applyNumberFormat="1" applyFont="1" applyFill="1" applyBorder="1" applyAlignment="1">
      <alignment/>
    </xf>
    <xf numFmtId="37" fontId="2" fillId="34" borderId="13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16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/>
    </xf>
    <xf numFmtId="37" fontId="4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fsd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F7">
      <selection activeCell="V13" sqref="V13:W57"/>
    </sheetView>
  </sheetViews>
  <sheetFormatPr defaultColWidth="9.140625" defaultRowHeight="10.5" customHeight="1"/>
  <cols>
    <col min="1" max="1" width="12.57421875" style="11" customWidth="1"/>
    <col min="2" max="2" width="6.421875" style="11" customWidth="1"/>
    <col min="3" max="3" width="10.57421875" style="11" customWidth="1"/>
    <col min="4" max="4" width="7.57421875" style="11" customWidth="1"/>
    <col min="5" max="5" width="9.28125" style="11" customWidth="1"/>
    <col min="6" max="6" width="10.140625" style="11" customWidth="1"/>
    <col min="7" max="7" width="6.421875" style="11" customWidth="1"/>
    <col min="8" max="8" width="5.421875" style="11" customWidth="1"/>
    <col min="9" max="9" width="9.7109375" style="11" customWidth="1"/>
    <col min="10" max="10" width="5.28125" style="11" customWidth="1"/>
    <col min="11" max="11" width="6.421875" style="11" customWidth="1"/>
    <col min="12" max="12" width="9.7109375" style="11" customWidth="1"/>
    <col min="13" max="14" width="10.7109375" style="11" customWidth="1"/>
    <col min="15" max="15" width="6.57421875" style="11" customWidth="1"/>
    <col min="16" max="16" width="7.00390625" style="11" customWidth="1"/>
    <col min="17" max="17" width="10.00390625" style="11" customWidth="1"/>
    <col min="18" max="18" width="7.8515625" style="11" customWidth="1"/>
    <col min="19" max="19" width="9.7109375" style="11" customWidth="1"/>
    <col min="20" max="20" width="8.7109375" style="11" customWidth="1"/>
    <col min="21" max="21" width="5.8515625" style="11" customWidth="1"/>
    <col min="22" max="16384" width="9.140625" style="11" customWidth="1"/>
  </cols>
  <sheetData>
    <row r="1" spans="1:21" ht="10.5" customHeight="1">
      <c r="A1" s="39" t="s">
        <v>133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6"/>
      <c r="N1" s="26"/>
      <c r="O1" s="26"/>
      <c r="P1" s="26"/>
      <c r="Q1" s="26"/>
      <c r="R1" s="26"/>
      <c r="S1" s="3"/>
      <c r="T1" s="3"/>
      <c r="U1" s="3"/>
    </row>
    <row r="2" spans="1:21" ht="10.5" customHeight="1">
      <c r="A2" s="39"/>
      <c r="B2" s="25"/>
      <c r="C2" s="25"/>
      <c r="D2" s="25"/>
      <c r="E2" s="25"/>
      <c r="F2" s="26"/>
      <c r="G2" s="26"/>
      <c r="H2" s="26"/>
      <c r="I2" s="25"/>
      <c r="J2" s="25"/>
      <c r="K2" s="25"/>
      <c r="L2" s="25"/>
      <c r="M2" s="26"/>
      <c r="N2" s="26"/>
      <c r="O2" s="26"/>
      <c r="P2" s="26"/>
      <c r="Q2" s="26"/>
      <c r="R2" s="26"/>
      <c r="S2" s="3"/>
      <c r="T2" s="3"/>
      <c r="U2" s="3"/>
    </row>
    <row r="3" spans="3:21" ht="11.25" customHeight="1" thickBot="1">
      <c r="C3" s="41" t="s">
        <v>114</v>
      </c>
      <c r="F3" s="9"/>
      <c r="G3" s="9"/>
      <c r="H3" s="9"/>
      <c r="I3" s="1"/>
      <c r="J3" s="5"/>
      <c r="K3" s="5"/>
      <c r="L3" s="1"/>
      <c r="M3" s="41"/>
      <c r="N3" s="41"/>
      <c r="O3" s="41"/>
      <c r="P3" s="41"/>
      <c r="Q3" s="9"/>
      <c r="R3" s="4"/>
      <c r="S3" s="2"/>
      <c r="T3" s="2"/>
      <c r="U3" s="2"/>
    </row>
    <row r="4" spans="1:21" ht="10.5" customHeight="1">
      <c r="A4" s="84"/>
      <c r="B4" s="85"/>
      <c r="C4" s="53"/>
      <c r="D4" s="69"/>
      <c r="E4" s="52" t="s">
        <v>100</v>
      </c>
      <c r="F4" s="53"/>
      <c r="G4" s="57" t="s">
        <v>95</v>
      </c>
      <c r="H4" s="57"/>
      <c r="I4" s="57"/>
      <c r="J4" s="57"/>
      <c r="K4" s="52" t="s">
        <v>73</v>
      </c>
      <c r="L4" s="53"/>
      <c r="M4" s="52" t="s">
        <v>91</v>
      </c>
      <c r="N4" s="69"/>
      <c r="O4" s="53"/>
      <c r="P4" s="15" t="s">
        <v>86</v>
      </c>
      <c r="Q4" s="14"/>
      <c r="R4" s="14"/>
      <c r="S4" s="16"/>
      <c r="T4" s="15" t="s">
        <v>76</v>
      </c>
      <c r="U4" s="40"/>
    </row>
    <row r="5" spans="1:21" ht="10.5" customHeight="1">
      <c r="A5" s="2"/>
      <c r="B5" s="86" t="s">
        <v>84</v>
      </c>
      <c r="C5" s="66" t="s">
        <v>101</v>
      </c>
      <c r="D5" s="6"/>
      <c r="E5" s="74" t="s">
        <v>102</v>
      </c>
      <c r="F5" s="66"/>
      <c r="G5" s="55"/>
      <c r="H5" s="58" t="s">
        <v>115</v>
      </c>
      <c r="I5" s="67"/>
      <c r="J5" s="58"/>
      <c r="K5" s="65" t="s">
        <v>74</v>
      </c>
      <c r="L5" s="66"/>
      <c r="M5" s="54" t="s">
        <v>92</v>
      </c>
      <c r="N5" s="76"/>
      <c r="O5" s="66"/>
      <c r="P5" s="66" t="s">
        <v>89</v>
      </c>
      <c r="Q5" s="7"/>
      <c r="R5" s="7"/>
      <c r="S5" s="18" t="s">
        <v>103</v>
      </c>
      <c r="T5" s="17" t="s">
        <v>77</v>
      </c>
      <c r="U5" s="29"/>
    </row>
    <row r="6" spans="1:21" ht="10.5" customHeight="1">
      <c r="A6" s="2"/>
      <c r="B6" s="86" t="s">
        <v>85</v>
      </c>
      <c r="C6" s="66" t="s">
        <v>104</v>
      </c>
      <c r="D6" s="6" t="s">
        <v>76</v>
      </c>
      <c r="E6" s="74" t="s">
        <v>105</v>
      </c>
      <c r="F6" s="66"/>
      <c r="G6" s="74"/>
      <c r="H6" s="17" t="s">
        <v>116</v>
      </c>
      <c r="I6" s="6"/>
      <c r="J6" s="17"/>
      <c r="K6" s="58"/>
      <c r="L6" s="70"/>
      <c r="M6" s="58"/>
      <c r="N6" s="58"/>
      <c r="O6" s="105" t="s">
        <v>107</v>
      </c>
      <c r="P6" s="66" t="s">
        <v>120</v>
      </c>
      <c r="Q6" s="7"/>
      <c r="R6" s="19"/>
      <c r="S6" s="18" t="s">
        <v>6</v>
      </c>
      <c r="T6" s="17" t="s">
        <v>121</v>
      </c>
      <c r="U6" s="6"/>
    </row>
    <row r="7" spans="1:21" ht="10.5" customHeight="1">
      <c r="A7" s="2"/>
      <c r="B7" s="86" t="s">
        <v>25</v>
      </c>
      <c r="C7" s="66" t="s">
        <v>16</v>
      </c>
      <c r="D7" s="6" t="s">
        <v>77</v>
      </c>
      <c r="E7" s="6" t="s">
        <v>106</v>
      </c>
      <c r="F7" s="66"/>
      <c r="G7" s="17"/>
      <c r="H7" s="6" t="s">
        <v>117</v>
      </c>
      <c r="I7" s="68"/>
      <c r="J7" s="17" t="s">
        <v>76</v>
      </c>
      <c r="K7" s="6" t="s">
        <v>25</v>
      </c>
      <c r="L7" s="17"/>
      <c r="M7" s="7"/>
      <c r="N7" s="7"/>
      <c r="O7" s="6" t="s">
        <v>110</v>
      </c>
      <c r="P7" s="17" t="s">
        <v>90</v>
      </c>
      <c r="Q7" s="7" t="s">
        <v>9</v>
      </c>
      <c r="R7" s="7"/>
      <c r="S7" s="18" t="s">
        <v>78</v>
      </c>
      <c r="T7" s="17" t="s">
        <v>124</v>
      </c>
      <c r="U7" s="19" t="s">
        <v>107</v>
      </c>
    </row>
    <row r="8" spans="1:21" ht="10.5" customHeight="1">
      <c r="A8" s="2"/>
      <c r="B8" s="86" t="s">
        <v>26</v>
      </c>
      <c r="C8" s="66" t="s">
        <v>17</v>
      </c>
      <c r="D8" s="6" t="s">
        <v>108</v>
      </c>
      <c r="E8" s="101"/>
      <c r="F8" s="70"/>
      <c r="G8" s="6" t="s">
        <v>25</v>
      </c>
      <c r="H8" s="17" t="s">
        <v>118</v>
      </c>
      <c r="I8" s="6" t="s">
        <v>72</v>
      </c>
      <c r="J8" s="17" t="s">
        <v>77</v>
      </c>
      <c r="K8" s="6" t="s">
        <v>26</v>
      </c>
      <c r="L8" s="22"/>
      <c r="M8" s="6" t="s">
        <v>18</v>
      </c>
      <c r="N8" s="6" t="s">
        <v>19</v>
      </c>
      <c r="O8" s="7" t="s">
        <v>87</v>
      </c>
      <c r="P8" s="7" t="s">
        <v>26</v>
      </c>
      <c r="Q8" s="7" t="s">
        <v>122</v>
      </c>
      <c r="R8" s="19" t="s">
        <v>7</v>
      </c>
      <c r="S8" s="18" t="s">
        <v>79</v>
      </c>
      <c r="T8" s="17" t="s">
        <v>125</v>
      </c>
      <c r="U8" s="19" t="s">
        <v>110</v>
      </c>
    </row>
    <row r="9" spans="1:21" ht="10.5" customHeight="1">
      <c r="A9" s="102"/>
      <c r="B9" s="86" t="s">
        <v>28</v>
      </c>
      <c r="C9" s="66" t="s">
        <v>20</v>
      </c>
      <c r="D9" s="10" t="s">
        <v>104</v>
      </c>
      <c r="E9" s="6"/>
      <c r="F9" s="103"/>
      <c r="G9" s="21" t="s">
        <v>26</v>
      </c>
      <c r="H9" s="22" t="s">
        <v>109</v>
      </c>
      <c r="I9" s="68" t="s">
        <v>66</v>
      </c>
      <c r="J9" s="17" t="s">
        <v>83</v>
      </c>
      <c r="K9" s="6" t="s">
        <v>63</v>
      </c>
      <c r="L9" s="17" t="s">
        <v>27</v>
      </c>
      <c r="M9" s="20" t="s">
        <v>21</v>
      </c>
      <c r="N9" s="7" t="s">
        <v>21</v>
      </c>
      <c r="O9" s="6" t="s">
        <v>88</v>
      </c>
      <c r="P9" s="7" t="s">
        <v>108</v>
      </c>
      <c r="Q9" s="7" t="s">
        <v>29</v>
      </c>
      <c r="R9" s="7" t="s">
        <v>10</v>
      </c>
      <c r="S9" s="18" t="s">
        <v>80</v>
      </c>
      <c r="T9" s="17" t="s">
        <v>126</v>
      </c>
      <c r="U9" s="19" t="s">
        <v>6</v>
      </c>
    </row>
    <row r="10" spans="1:21" ht="10.5" customHeight="1">
      <c r="A10" s="102"/>
      <c r="B10" s="86" t="s">
        <v>82</v>
      </c>
      <c r="C10" s="66" t="s">
        <v>22</v>
      </c>
      <c r="D10" s="10" t="s">
        <v>75</v>
      </c>
      <c r="E10" s="68" t="s">
        <v>11</v>
      </c>
      <c r="F10" s="22" t="s">
        <v>2</v>
      </c>
      <c r="G10" s="10" t="s">
        <v>28</v>
      </c>
      <c r="H10" s="22" t="s">
        <v>82</v>
      </c>
      <c r="I10" s="68" t="s">
        <v>97</v>
      </c>
      <c r="J10" s="17" t="s">
        <v>75</v>
      </c>
      <c r="K10" s="68" t="s">
        <v>64</v>
      </c>
      <c r="L10" s="22" t="s">
        <v>66</v>
      </c>
      <c r="M10" s="6" t="s">
        <v>23</v>
      </c>
      <c r="N10" s="6" t="s">
        <v>23</v>
      </c>
      <c r="O10" s="6" t="s">
        <v>119</v>
      </c>
      <c r="P10" s="6" t="s">
        <v>104</v>
      </c>
      <c r="Q10" s="7" t="s">
        <v>78</v>
      </c>
      <c r="R10" s="7" t="s">
        <v>24</v>
      </c>
      <c r="S10" s="18" t="s">
        <v>81</v>
      </c>
      <c r="T10" s="17" t="s">
        <v>123</v>
      </c>
      <c r="U10" s="19" t="s">
        <v>8</v>
      </c>
    </row>
    <row r="11" spans="1:21" ht="10.5" customHeight="1" thickBot="1">
      <c r="A11" s="104" t="s">
        <v>112</v>
      </c>
      <c r="B11" s="87" t="s">
        <v>111</v>
      </c>
      <c r="C11" s="66" t="s">
        <v>3</v>
      </c>
      <c r="D11" s="10" t="s">
        <v>3</v>
      </c>
      <c r="E11" s="6" t="s">
        <v>3</v>
      </c>
      <c r="F11" s="17" t="s">
        <v>3</v>
      </c>
      <c r="G11" s="23" t="s">
        <v>82</v>
      </c>
      <c r="H11" s="18" t="s">
        <v>12</v>
      </c>
      <c r="I11" s="6" t="s">
        <v>3</v>
      </c>
      <c r="J11" s="17" t="s">
        <v>3</v>
      </c>
      <c r="K11" s="6" t="s">
        <v>65</v>
      </c>
      <c r="L11" s="17" t="s">
        <v>3</v>
      </c>
      <c r="M11" s="6" t="s">
        <v>3</v>
      </c>
      <c r="N11" s="7" t="s">
        <v>3</v>
      </c>
      <c r="O11" s="18" t="s">
        <v>12</v>
      </c>
      <c r="P11" s="18" t="s">
        <v>12</v>
      </c>
      <c r="Q11" s="7" t="s">
        <v>3</v>
      </c>
      <c r="R11" s="7" t="s">
        <v>3</v>
      </c>
      <c r="S11" s="18" t="s">
        <v>3</v>
      </c>
      <c r="T11" s="18" t="s">
        <v>3</v>
      </c>
      <c r="U11" s="18" t="s">
        <v>12</v>
      </c>
    </row>
    <row r="12" spans="1:21" ht="11.25" customHeight="1" thickBot="1">
      <c r="A12" s="42" t="s">
        <v>129</v>
      </c>
      <c r="B12" s="48"/>
      <c r="C12" s="48"/>
      <c r="D12" s="48"/>
      <c r="E12" s="42"/>
      <c r="F12" s="43"/>
      <c r="G12" s="43"/>
      <c r="H12" s="43"/>
      <c r="I12" s="44" t="s">
        <v>15</v>
      </c>
      <c r="J12" s="44"/>
      <c r="K12" s="44"/>
      <c r="L12" s="43"/>
      <c r="M12" s="45"/>
      <c r="N12" s="46"/>
      <c r="O12" s="46"/>
      <c r="P12" s="46"/>
      <c r="Q12" s="46"/>
      <c r="R12" s="45"/>
      <c r="S12" s="45"/>
      <c r="T12" s="43"/>
      <c r="U12" s="45"/>
    </row>
    <row r="13" spans="1:23" ht="10.5" customHeight="1">
      <c r="A13" s="2" t="s">
        <v>0</v>
      </c>
      <c r="B13" s="92">
        <v>25149</v>
      </c>
      <c r="C13" s="88">
        <v>106380157</v>
      </c>
      <c r="D13" s="33">
        <f aca="true" t="shared" si="0" ref="D13:D36">C13/G13</f>
        <v>9656.000453844059</v>
      </c>
      <c r="E13" s="33">
        <v>18979021</v>
      </c>
      <c r="F13" s="33">
        <v>75932075</v>
      </c>
      <c r="G13" s="33">
        <v>11017</v>
      </c>
      <c r="H13" s="71">
        <f aca="true" t="shared" si="1" ref="H13:H36">G13/B13</f>
        <v>0.4380691081156308</v>
      </c>
      <c r="I13" s="33">
        <v>33565133</v>
      </c>
      <c r="J13" s="33">
        <f aca="true" t="shared" si="2" ref="J13:J36">I13/G13</f>
        <v>3046.6672415358084</v>
      </c>
      <c r="K13" s="33">
        <v>14134</v>
      </c>
      <c r="L13" s="33">
        <v>34467389</v>
      </c>
      <c r="M13" s="62">
        <v>-18605419</v>
      </c>
      <c r="N13" s="100">
        <v>-70971591</v>
      </c>
      <c r="O13" s="78">
        <f aca="true" t="shared" si="3" ref="O13:O36">N13/M13</f>
        <v>3.8145655843601265</v>
      </c>
      <c r="P13" s="71">
        <f>M13/C13</f>
        <v>-0.17489557756527846</v>
      </c>
      <c r="Q13" s="13">
        <v>0</v>
      </c>
      <c r="R13" s="59">
        <v>0</v>
      </c>
      <c r="S13" s="59">
        <v>0</v>
      </c>
      <c r="T13" s="35">
        <v>0</v>
      </c>
      <c r="U13" s="35">
        <v>0</v>
      </c>
      <c r="W13" s="56"/>
    </row>
    <row r="14" spans="1:23" ht="10.5" customHeight="1">
      <c r="A14" s="2" t="s">
        <v>67</v>
      </c>
      <c r="B14" s="93">
        <v>4163</v>
      </c>
      <c r="C14" s="89">
        <v>40142693</v>
      </c>
      <c r="D14" s="51">
        <f t="shared" si="0"/>
        <v>14533.922157856625</v>
      </c>
      <c r="E14" s="51">
        <v>1302250</v>
      </c>
      <c r="F14" s="51">
        <v>6174407</v>
      </c>
      <c r="G14" s="51">
        <v>2762</v>
      </c>
      <c r="H14" s="72">
        <f t="shared" si="1"/>
        <v>0.663463848186404</v>
      </c>
      <c r="I14" s="51">
        <v>8278235</v>
      </c>
      <c r="J14" s="51">
        <f t="shared" si="2"/>
        <v>2997.1886314265025</v>
      </c>
      <c r="K14" s="51">
        <v>3619</v>
      </c>
      <c r="L14" s="51">
        <v>8844468</v>
      </c>
      <c r="M14" s="51">
        <v>18147833</v>
      </c>
      <c r="N14" s="51">
        <v>2658754</v>
      </c>
      <c r="O14" s="75">
        <f t="shared" si="3"/>
        <v>0.14650531553822432</v>
      </c>
      <c r="P14" s="72">
        <f aca="true" t="shared" si="4" ref="P14:P36">M14/C14</f>
        <v>0.4520830976636271</v>
      </c>
      <c r="Q14" s="61">
        <v>159639</v>
      </c>
      <c r="R14" s="60">
        <v>32255</v>
      </c>
      <c r="S14" s="60">
        <v>127384</v>
      </c>
      <c r="T14" s="28">
        <f aca="true" t="shared" si="5" ref="T14:T36">S14/G14</f>
        <v>46.12020275162926</v>
      </c>
      <c r="U14" s="27">
        <f aca="true" t="shared" si="6" ref="U14:U35">S14/N14</f>
        <v>0.047911164402573536</v>
      </c>
      <c r="V14" s="56"/>
      <c r="W14" s="56"/>
    </row>
    <row r="15" spans="1:23" ht="10.5" customHeight="1">
      <c r="A15" s="2" t="s">
        <v>68</v>
      </c>
      <c r="B15" s="93">
        <v>3421</v>
      </c>
      <c r="C15" s="89">
        <v>37273589</v>
      </c>
      <c r="D15" s="51">
        <f t="shared" si="0"/>
        <v>15556.589732888147</v>
      </c>
      <c r="E15" s="51">
        <v>124714</v>
      </c>
      <c r="F15" s="51">
        <v>4598145</v>
      </c>
      <c r="G15" s="51">
        <v>2396</v>
      </c>
      <c r="H15" s="72">
        <f t="shared" si="1"/>
        <v>0.7003800058462438</v>
      </c>
      <c r="I15" s="51">
        <v>7149865</v>
      </c>
      <c r="J15" s="51">
        <f t="shared" si="2"/>
        <v>2984.0838898163606</v>
      </c>
      <c r="K15" s="51">
        <v>3216</v>
      </c>
      <c r="L15" s="51">
        <v>7920800</v>
      </c>
      <c r="M15" s="51">
        <v>17729493</v>
      </c>
      <c r="N15" s="51">
        <v>7199942</v>
      </c>
      <c r="O15" s="75">
        <f t="shared" si="3"/>
        <v>0.40609971193197686</v>
      </c>
      <c r="P15" s="72">
        <f t="shared" si="4"/>
        <v>0.47565832740174285</v>
      </c>
      <c r="Q15" s="61">
        <v>432754</v>
      </c>
      <c r="R15" s="60">
        <v>67757</v>
      </c>
      <c r="S15" s="60">
        <v>364997</v>
      </c>
      <c r="T15" s="28">
        <f t="shared" si="5"/>
        <v>152.33597662771285</v>
      </c>
      <c r="U15" s="27">
        <f t="shared" si="6"/>
        <v>0.05069443614962454</v>
      </c>
      <c r="V15" s="56"/>
      <c r="W15" s="56"/>
    </row>
    <row r="16" spans="1:23" ht="10.5" customHeight="1">
      <c r="A16" s="2" t="s">
        <v>69</v>
      </c>
      <c r="B16" s="93">
        <v>3294</v>
      </c>
      <c r="C16" s="89">
        <v>38313400</v>
      </c>
      <c r="D16" s="51">
        <f t="shared" si="0"/>
        <v>16514.396551724138</v>
      </c>
      <c r="E16" s="51">
        <v>75662</v>
      </c>
      <c r="F16" s="51">
        <v>4342622</v>
      </c>
      <c r="G16" s="51">
        <v>2320</v>
      </c>
      <c r="H16" s="72">
        <f t="shared" si="1"/>
        <v>0.7043108682452944</v>
      </c>
      <c r="I16" s="51">
        <v>6987958</v>
      </c>
      <c r="J16" s="51">
        <f t="shared" si="2"/>
        <v>3012.0508620689657</v>
      </c>
      <c r="K16" s="51">
        <v>3153</v>
      </c>
      <c r="L16" s="51">
        <v>7787216</v>
      </c>
      <c r="M16" s="51">
        <v>19271266</v>
      </c>
      <c r="N16" s="51">
        <v>11635728</v>
      </c>
      <c r="O16" s="75">
        <f t="shared" si="3"/>
        <v>0.6037863833128555</v>
      </c>
      <c r="P16" s="72">
        <f t="shared" si="4"/>
        <v>0.5029902331821243</v>
      </c>
      <c r="Q16" s="61">
        <v>699395</v>
      </c>
      <c r="R16" s="60">
        <v>84327</v>
      </c>
      <c r="S16" s="60">
        <v>615068</v>
      </c>
      <c r="T16" s="28">
        <f t="shared" si="5"/>
        <v>265.11551724137934</v>
      </c>
      <c r="U16" s="27">
        <f t="shared" si="6"/>
        <v>0.05286029374354574</v>
      </c>
      <c r="V16" s="56"/>
      <c r="W16" s="56"/>
    </row>
    <row r="17" spans="1:23" ht="10.5" customHeight="1">
      <c r="A17" s="2" t="s">
        <v>47</v>
      </c>
      <c r="B17" s="93">
        <v>6688</v>
      </c>
      <c r="C17" s="89">
        <v>89365022</v>
      </c>
      <c r="D17" s="51">
        <f t="shared" si="0"/>
        <v>19140.07753266224</v>
      </c>
      <c r="E17" s="51">
        <v>111757</v>
      </c>
      <c r="F17" s="51">
        <v>8173511</v>
      </c>
      <c r="G17" s="51">
        <v>4669</v>
      </c>
      <c r="H17" s="72">
        <f t="shared" si="1"/>
        <v>0.6981160287081339</v>
      </c>
      <c r="I17" s="51">
        <v>14034985</v>
      </c>
      <c r="J17" s="51">
        <f t="shared" si="2"/>
        <v>3005.9937888198756</v>
      </c>
      <c r="K17" s="51">
        <v>6554</v>
      </c>
      <c r="L17" s="51">
        <v>16018618</v>
      </c>
      <c r="M17" s="51">
        <v>51249665</v>
      </c>
      <c r="N17" s="51">
        <v>37358904</v>
      </c>
      <c r="O17" s="75">
        <f t="shared" si="3"/>
        <v>0.7289589892929056</v>
      </c>
      <c r="P17" s="72">
        <f t="shared" si="4"/>
        <v>0.5734868503697118</v>
      </c>
      <c r="Q17" s="61">
        <v>2244017</v>
      </c>
      <c r="R17" s="60">
        <v>208475</v>
      </c>
      <c r="S17" s="60">
        <v>2035542</v>
      </c>
      <c r="T17" s="28">
        <f t="shared" si="5"/>
        <v>435.9695866352538</v>
      </c>
      <c r="U17" s="27">
        <f t="shared" si="6"/>
        <v>0.05448612732322126</v>
      </c>
      <c r="V17" s="56"/>
      <c r="W17" s="56"/>
    </row>
    <row r="18" spans="1:23" ht="10.5" customHeight="1">
      <c r="A18" s="2" t="s">
        <v>46</v>
      </c>
      <c r="B18" s="93">
        <v>1012</v>
      </c>
      <c r="C18" s="89">
        <v>14146871</v>
      </c>
      <c r="D18" s="51">
        <f t="shared" si="0"/>
        <v>20123.571834992887</v>
      </c>
      <c r="E18" s="51">
        <v>9449</v>
      </c>
      <c r="F18" s="51">
        <v>813119</v>
      </c>
      <c r="G18" s="51">
        <v>703</v>
      </c>
      <c r="H18" s="72">
        <f t="shared" si="1"/>
        <v>0.6946640316205533</v>
      </c>
      <c r="I18" s="51">
        <v>2130098</v>
      </c>
      <c r="J18" s="51">
        <f t="shared" si="2"/>
        <v>3030.0113798008533</v>
      </c>
      <c r="K18" s="51">
        <v>1011</v>
      </c>
      <c r="L18" s="51">
        <v>2493500</v>
      </c>
      <c r="M18" s="51">
        <v>8719603</v>
      </c>
      <c r="N18" s="51">
        <v>7253512</v>
      </c>
      <c r="O18" s="75">
        <f t="shared" si="3"/>
        <v>0.8318626432877735</v>
      </c>
      <c r="P18" s="72">
        <f t="shared" si="4"/>
        <v>0.6163626571557768</v>
      </c>
      <c r="Q18" s="61">
        <v>435560</v>
      </c>
      <c r="R18" s="60">
        <v>37078</v>
      </c>
      <c r="S18" s="60">
        <v>398482</v>
      </c>
      <c r="T18" s="28">
        <f t="shared" si="5"/>
        <v>566.8307254623044</v>
      </c>
      <c r="U18" s="27">
        <f t="shared" si="6"/>
        <v>0.05493642252194523</v>
      </c>
      <c r="V18" s="56"/>
      <c r="W18" s="56"/>
    </row>
    <row r="19" spans="1:23" ht="10.5" customHeight="1">
      <c r="A19" s="2" t="s">
        <v>45</v>
      </c>
      <c r="B19" s="93">
        <v>3539</v>
      </c>
      <c r="C19" s="89">
        <v>50038871</v>
      </c>
      <c r="D19" s="51">
        <f t="shared" si="0"/>
        <v>21024.735714285714</v>
      </c>
      <c r="E19" s="51">
        <v>41383</v>
      </c>
      <c r="F19" s="51">
        <v>3378871</v>
      </c>
      <c r="G19" s="51">
        <v>2380</v>
      </c>
      <c r="H19" s="72">
        <f t="shared" si="1"/>
        <v>0.6725063577281718</v>
      </c>
      <c r="I19" s="51">
        <v>7134035</v>
      </c>
      <c r="J19" s="51">
        <f t="shared" si="2"/>
        <v>2997.4936974789916</v>
      </c>
      <c r="K19" s="51">
        <v>3337</v>
      </c>
      <c r="L19" s="51">
        <v>8238600</v>
      </c>
      <c r="M19" s="51">
        <v>31328748</v>
      </c>
      <c r="N19" s="51">
        <v>27847028</v>
      </c>
      <c r="O19" s="75">
        <f t="shared" si="3"/>
        <v>0.8888650130544636</v>
      </c>
      <c r="P19" s="72">
        <f t="shared" si="4"/>
        <v>0.6260882264909614</v>
      </c>
      <c r="Q19" s="61">
        <v>1697054</v>
      </c>
      <c r="R19" s="60">
        <v>111158</v>
      </c>
      <c r="S19" s="60">
        <v>1585896</v>
      </c>
      <c r="T19" s="28">
        <f t="shared" si="5"/>
        <v>666.3428571428572</v>
      </c>
      <c r="U19" s="27">
        <f t="shared" si="6"/>
        <v>0.05695027850009703</v>
      </c>
      <c r="V19" s="56"/>
      <c r="W19" s="56"/>
    </row>
    <row r="20" spans="1:23" ht="10.5" customHeight="1">
      <c r="A20" s="2" t="s">
        <v>44</v>
      </c>
      <c r="B20" s="93">
        <v>3900</v>
      </c>
      <c r="C20" s="89">
        <v>59059038</v>
      </c>
      <c r="D20" s="51">
        <f t="shared" si="0"/>
        <v>23015.99298519096</v>
      </c>
      <c r="E20" s="51">
        <v>50124</v>
      </c>
      <c r="F20" s="51">
        <v>2779157</v>
      </c>
      <c r="G20" s="51">
        <v>2566</v>
      </c>
      <c r="H20" s="72">
        <f t="shared" si="1"/>
        <v>0.6579487179487179</v>
      </c>
      <c r="I20" s="51">
        <v>7727225</v>
      </c>
      <c r="J20" s="51">
        <f t="shared" si="2"/>
        <v>3011.3893219017928</v>
      </c>
      <c r="K20" s="51">
        <v>3646</v>
      </c>
      <c r="L20" s="51">
        <v>9007200</v>
      </c>
      <c r="M20" s="51">
        <v>39595580</v>
      </c>
      <c r="N20" s="51">
        <v>35583194</v>
      </c>
      <c r="O20" s="75">
        <f t="shared" si="3"/>
        <v>0.8986658106788687</v>
      </c>
      <c r="P20" s="72">
        <f t="shared" si="4"/>
        <v>0.6704406529615332</v>
      </c>
      <c r="Q20" s="61">
        <v>2218896</v>
      </c>
      <c r="R20" s="60">
        <v>133924</v>
      </c>
      <c r="S20" s="60">
        <v>2084972</v>
      </c>
      <c r="T20" s="28">
        <f t="shared" si="5"/>
        <v>812.5378020265003</v>
      </c>
      <c r="U20" s="27">
        <f t="shared" si="6"/>
        <v>0.05859429032705721</v>
      </c>
      <c r="V20" s="56"/>
      <c r="W20" s="56"/>
    </row>
    <row r="21" spans="1:23" ht="10.5" customHeight="1">
      <c r="A21" s="2" t="s">
        <v>43</v>
      </c>
      <c r="B21" s="93">
        <v>3580</v>
      </c>
      <c r="C21" s="89">
        <v>59972066.28</v>
      </c>
      <c r="D21" s="51">
        <f t="shared" si="0"/>
        <v>25379.630249682607</v>
      </c>
      <c r="E21" s="51">
        <v>66280</v>
      </c>
      <c r="F21" s="51">
        <v>2756374</v>
      </c>
      <c r="G21" s="51">
        <v>2363</v>
      </c>
      <c r="H21" s="72">
        <f t="shared" si="1"/>
        <v>0.6600558659217877</v>
      </c>
      <c r="I21" s="51">
        <v>7103449</v>
      </c>
      <c r="J21" s="51">
        <f t="shared" si="2"/>
        <v>3006.11468472281</v>
      </c>
      <c r="K21" s="51">
        <v>3297</v>
      </c>
      <c r="L21" s="51">
        <v>8167503</v>
      </c>
      <c r="M21" s="51">
        <v>42011020.28</v>
      </c>
      <c r="N21" s="51">
        <v>37804042</v>
      </c>
      <c r="O21" s="75">
        <f t="shared" si="3"/>
        <v>0.899860125939317</v>
      </c>
      <c r="P21" s="72">
        <f t="shared" si="4"/>
        <v>0.7005098020778083</v>
      </c>
      <c r="Q21" s="61">
        <v>2395979</v>
      </c>
      <c r="R21" s="60">
        <v>126318</v>
      </c>
      <c r="S21" s="60">
        <v>2269661</v>
      </c>
      <c r="T21" s="28">
        <f t="shared" si="5"/>
        <v>960.4997884045705</v>
      </c>
      <c r="U21" s="27">
        <f t="shared" si="6"/>
        <v>0.06003752191366204</v>
      </c>
      <c r="V21" s="56"/>
      <c r="W21" s="56"/>
    </row>
    <row r="22" spans="1:23" ht="10.5" customHeight="1">
      <c r="A22" s="2" t="s">
        <v>42</v>
      </c>
      <c r="B22" s="93">
        <v>5176</v>
      </c>
      <c r="C22" s="89">
        <v>89998781</v>
      </c>
      <c r="D22" s="51">
        <f t="shared" si="0"/>
        <v>27198.181021456632</v>
      </c>
      <c r="E22" s="51">
        <v>58066</v>
      </c>
      <c r="F22" s="51">
        <v>4191403</v>
      </c>
      <c r="G22" s="51">
        <v>3309</v>
      </c>
      <c r="H22" s="72">
        <f t="shared" si="1"/>
        <v>0.6392967542503863</v>
      </c>
      <c r="I22" s="51">
        <v>9923334</v>
      </c>
      <c r="J22" s="51">
        <f t="shared" si="2"/>
        <v>2998.892112420671</v>
      </c>
      <c r="K22" s="51">
        <v>4826</v>
      </c>
      <c r="L22" s="51">
        <v>11596200</v>
      </c>
      <c r="M22" s="51">
        <v>64345910</v>
      </c>
      <c r="N22" s="51">
        <v>61200729</v>
      </c>
      <c r="O22" s="75">
        <f t="shared" si="3"/>
        <v>0.9511207316828684</v>
      </c>
      <c r="P22" s="72">
        <f t="shared" si="4"/>
        <v>0.7149642393489751</v>
      </c>
      <c r="Q22" s="61">
        <v>3933416</v>
      </c>
      <c r="R22" s="60">
        <v>185412</v>
      </c>
      <c r="S22" s="60">
        <v>3748004</v>
      </c>
      <c r="T22" s="28">
        <f t="shared" si="5"/>
        <v>1132.6696887277124</v>
      </c>
      <c r="U22" s="27">
        <f t="shared" si="6"/>
        <v>0.061241165934477676</v>
      </c>
      <c r="V22" s="56"/>
      <c r="W22" s="56"/>
    </row>
    <row r="23" spans="1:23" ht="10.5" customHeight="1">
      <c r="A23" s="2" t="s">
        <v>41</v>
      </c>
      <c r="B23" s="93">
        <v>2137</v>
      </c>
      <c r="C23" s="89">
        <v>38205861</v>
      </c>
      <c r="D23" s="51">
        <f t="shared" si="0"/>
        <v>29009.765375854215</v>
      </c>
      <c r="E23" s="51">
        <v>36429</v>
      </c>
      <c r="F23" s="51">
        <v>1480763</v>
      </c>
      <c r="G23" s="51">
        <v>1317</v>
      </c>
      <c r="H23" s="72">
        <f t="shared" si="1"/>
        <v>0.6162845109967244</v>
      </c>
      <c r="I23" s="51">
        <v>3931500</v>
      </c>
      <c r="J23" s="51">
        <f t="shared" si="2"/>
        <v>2985.1936218678816</v>
      </c>
      <c r="K23" s="51">
        <v>1903</v>
      </c>
      <c r="L23" s="51">
        <v>4462150</v>
      </c>
      <c r="M23" s="51">
        <v>28367877</v>
      </c>
      <c r="N23" s="51">
        <v>27164660</v>
      </c>
      <c r="O23" s="75">
        <f t="shared" si="3"/>
        <v>0.9575852292365763</v>
      </c>
      <c r="P23" s="72">
        <f t="shared" si="4"/>
        <v>0.7425006597809692</v>
      </c>
      <c r="Q23" s="61">
        <v>1762023</v>
      </c>
      <c r="R23" s="60">
        <v>66106</v>
      </c>
      <c r="S23" s="60">
        <v>1695917</v>
      </c>
      <c r="T23" s="28">
        <f t="shared" si="5"/>
        <v>1287.712224753227</v>
      </c>
      <c r="U23" s="27">
        <f t="shared" si="6"/>
        <v>0.062431004106070165</v>
      </c>
      <c r="V23" s="56"/>
      <c r="W23" s="56"/>
    </row>
    <row r="24" spans="1:23" ht="10.5" customHeight="1">
      <c r="A24" s="2" t="s">
        <v>40</v>
      </c>
      <c r="B24" s="93">
        <v>5773</v>
      </c>
      <c r="C24" s="89">
        <v>107751071</v>
      </c>
      <c r="D24" s="51">
        <f t="shared" si="0"/>
        <v>31496.951476176557</v>
      </c>
      <c r="E24" s="51">
        <v>106166</v>
      </c>
      <c r="F24" s="51">
        <v>3965576</v>
      </c>
      <c r="G24" s="51">
        <v>3421</v>
      </c>
      <c r="H24" s="72">
        <f t="shared" si="1"/>
        <v>0.5925861770310064</v>
      </c>
      <c r="I24" s="51">
        <v>10196508</v>
      </c>
      <c r="J24" s="51">
        <f t="shared" si="2"/>
        <v>2980.5635779011986</v>
      </c>
      <c r="K24" s="51">
        <v>4707</v>
      </c>
      <c r="L24" s="51">
        <v>11595600</v>
      </c>
      <c r="M24" s="51">
        <v>82099553</v>
      </c>
      <c r="N24" s="51">
        <v>78927515</v>
      </c>
      <c r="O24" s="75">
        <f t="shared" si="3"/>
        <v>0.9613635168025824</v>
      </c>
      <c r="P24" s="72">
        <f t="shared" si="4"/>
        <v>0.7619372340159849</v>
      </c>
      <c r="Q24" s="61">
        <v>5162447</v>
      </c>
      <c r="R24" s="60">
        <v>195954</v>
      </c>
      <c r="S24" s="60">
        <v>4966493</v>
      </c>
      <c r="T24" s="28">
        <f t="shared" si="5"/>
        <v>1451.7664425606547</v>
      </c>
      <c r="U24" s="27">
        <f t="shared" si="6"/>
        <v>0.06292473543605168</v>
      </c>
      <c r="V24" s="56"/>
      <c r="W24" s="56"/>
    </row>
    <row r="25" spans="1:23" ht="10.5" customHeight="1">
      <c r="A25" s="2" t="s">
        <v>39</v>
      </c>
      <c r="B25" s="93">
        <v>7170</v>
      </c>
      <c r="C25" s="89">
        <v>143330137</v>
      </c>
      <c r="D25" s="51">
        <f t="shared" si="0"/>
        <v>36415.177083333336</v>
      </c>
      <c r="E25" s="51">
        <v>165244</v>
      </c>
      <c r="F25" s="51">
        <v>4595306</v>
      </c>
      <c r="G25" s="51">
        <v>3936</v>
      </c>
      <c r="H25" s="72">
        <f t="shared" si="1"/>
        <v>0.5489539748953974</v>
      </c>
      <c r="I25" s="51">
        <v>11670521</v>
      </c>
      <c r="J25" s="51">
        <f t="shared" si="2"/>
        <v>2965.0713922764226</v>
      </c>
      <c r="K25" s="51">
        <v>5343</v>
      </c>
      <c r="L25" s="51">
        <v>13123590</v>
      </c>
      <c r="M25" s="51">
        <v>114105964</v>
      </c>
      <c r="N25" s="51">
        <v>107921866</v>
      </c>
      <c r="O25" s="75">
        <f t="shared" si="3"/>
        <v>0.9458039020642252</v>
      </c>
      <c r="P25" s="72">
        <f t="shared" si="4"/>
        <v>0.7961058740912248</v>
      </c>
      <c r="Q25" s="61">
        <v>7137385</v>
      </c>
      <c r="R25" s="60">
        <v>222711</v>
      </c>
      <c r="S25" s="60">
        <v>6914674</v>
      </c>
      <c r="T25" s="28">
        <f t="shared" si="5"/>
        <v>1756.7769308943089</v>
      </c>
      <c r="U25" s="27">
        <f t="shared" si="6"/>
        <v>0.06407111233603022</v>
      </c>
      <c r="V25" s="56"/>
      <c r="W25" s="56"/>
    </row>
    <row r="26" spans="1:23" ht="10.5" customHeight="1">
      <c r="A26" s="2" t="s">
        <v>38</v>
      </c>
      <c r="B26" s="93">
        <v>10048</v>
      </c>
      <c r="C26" s="89">
        <v>204409588</v>
      </c>
      <c r="D26" s="51">
        <f t="shared" si="0"/>
        <v>42268.318444995864</v>
      </c>
      <c r="E26" s="51">
        <v>203353</v>
      </c>
      <c r="F26" s="51">
        <v>4674150</v>
      </c>
      <c r="G26" s="51">
        <v>4836</v>
      </c>
      <c r="H26" s="72">
        <f t="shared" si="1"/>
        <v>0.48128980891719747</v>
      </c>
      <c r="I26" s="51">
        <v>14263111</v>
      </c>
      <c r="J26" s="51">
        <f t="shared" si="2"/>
        <v>2949.3612489660877</v>
      </c>
      <c r="K26" s="51">
        <v>6547</v>
      </c>
      <c r="L26" s="51">
        <v>16019100</v>
      </c>
      <c r="M26" s="51">
        <v>169656580</v>
      </c>
      <c r="N26" s="51">
        <v>166251352</v>
      </c>
      <c r="O26" s="75">
        <f t="shared" si="3"/>
        <v>0.9799287006728533</v>
      </c>
      <c r="P26" s="72">
        <f t="shared" si="4"/>
        <v>0.829983474160713</v>
      </c>
      <c r="Q26" s="61">
        <v>11125396</v>
      </c>
      <c r="R26" s="60">
        <v>346556</v>
      </c>
      <c r="S26" s="60">
        <v>10778840</v>
      </c>
      <c r="T26" s="28">
        <f t="shared" si="5"/>
        <v>2228.8751033912326</v>
      </c>
      <c r="U26" s="27">
        <f t="shared" si="6"/>
        <v>0.06483460056312805</v>
      </c>
      <c r="V26" s="56"/>
      <c r="W26" s="56"/>
    </row>
    <row r="27" spans="1:23" ht="10.5" customHeight="1">
      <c r="A27" s="2" t="s">
        <v>37</v>
      </c>
      <c r="B27" s="93">
        <v>5912</v>
      </c>
      <c r="C27" s="89">
        <v>111933226</v>
      </c>
      <c r="D27" s="51">
        <f t="shared" si="0"/>
        <v>52649.68297271872</v>
      </c>
      <c r="E27" s="51">
        <v>124721</v>
      </c>
      <c r="F27" s="51">
        <v>3033905</v>
      </c>
      <c r="G27" s="51">
        <v>2126</v>
      </c>
      <c r="H27" s="72">
        <f t="shared" si="1"/>
        <v>0.35960757780784847</v>
      </c>
      <c r="I27" s="51">
        <v>6173661</v>
      </c>
      <c r="J27" s="51">
        <f t="shared" si="2"/>
        <v>2903.8857008466603</v>
      </c>
      <c r="K27" s="51">
        <v>2850</v>
      </c>
      <c r="L27" s="51">
        <v>6193850</v>
      </c>
      <c r="M27" s="51">
        <v>96656531</v>
      </c>
      <c r="N27" s="51">
        <v>94257023</v>
      </c>
      <c r="O27" s="75">
        <f t="shared" si="3"/>
        <v>0.9751749004937907</v>
      </c>
      <c r="P27" s="72">
        <f t="shared" si="4"/>
        <v>0.8635195683540828</v>
      </c>
      <c r="Q27" s="61">
        <v>6372727</v>
      </c>
      <c r="R27" s="60">
        <v>124918</v>
      </c>
      <c r="S27" s="60">
        <v>6247809</v>
      </c>
      <c r="T27" s="28">
        <f t="shared" si="5"/>
        <v>2938.7624647224834</v>
      </c>
      <c r="U27" s="27">
        <f t="shared" si="6"/>
        <v>0.0662848114776551</v>
      </c>
      <c r="V27" s="56"/>
      <c r="W27" s="56"/>
    </row>
    <row r="28" spans="1:23" ht="10.5" customHeight="1">
      <c r="A28" s="2" t="s">
        <v>36</v>
      </c>
      <c r="B28" s="93">
        <v>3271</v>
      </c>
      <c r="C28" s="89">
        <v>66129728</v>
      </c>
      <c r="D28" s="51">
        <f t="shared" si="0"/>
        <v>64960.44007858546</v>
      </c>
      <c r="E28" s="51">
        <v>86450</v>
      </c>
      <c r="F28" s="51">
        <v>2286485</v>
      </c>
      <c r="G28" s="51">
        <v>1018</v>
      </c>
      <c r="H28" s="72">
        <f t="shared" si="1"/>
        <v>0.31121981045551816</v>
      </c>
      <c r="I28" s="51">
        <v>2932213</v>
      </c>
      <c r="J28" s="51">
        <f t="shared" si="2"/>
        <v>2880.366404715128</v>
      </c>
      <c r="K28" s="51">
        <v>1360</v>
      </c>
      <c r="L28" s="51">
        <v>2731700</v>
      </c>
      <c r="M28" s="51">
        <v>58265780</v>
      </c>
      <c r="N28" s="51">
        <v>55342340</v>
      </c>
      <c r="O28" s="75">
        <f t="shared" si="3"/>
        <v>0.9498257811017032</v>
      </c>
      <c r="P28" s="72">
        <f t="shared" si="4"/>
        <v>0.8810830130739385</v>
      </c>
      <c r="Q28" s="61">
        <v>3799125</v>
      </c>
      <c r="R28" s="60">
        <v>87781</v>
      </c>
      <c r="S28" s="60">
        <v>3711344</v>
      </c>
      <c r="T28" s="28">
        <f t="shared" si="5"/>
        <v>3645.721021611002</v>
      </c>
      <c r="U28" s="27">
        <f t="shared" si="6"/>
        <v>0.06706156624385597</v>
      </c>
      <c r="V28" s="56"/>
      <c r="W28" s="56"/>
    </row>
    <row r="29" spans="1:23" ht="10.5" customHeight="1">
      <c r="A29" s="2" t="s">
        <v>35</v>
      </c>
      <c r="B29" s="93">
        <v>2782</v>
      </c>
      <c r="C29" s="89">
        <v>51389370</v>
      </c>
      <c r="D29" s="51">
        <f t="shared" si="0"/>
        <v>74911.61807580174</v>
      </c>
      <c r="E29" s="51">
        <v>9046</v>
      </c>
      <c r="F29" s="51">
        <v>1246691</v>
      </c>
      <c r="G29" s="51">
        <v>686</v>
      </c>
      <c r="H29" s="72">
        <f t="shared" si="1"/>
        <v>0.24658519051042416</v>
      </c>
      <c r="I29" s="51">
        <v>1974945</v>
      </c>
      <c r="J29" s="51">
        <f t="shared" si="2"/>
        <v>2878.9285714285716</v>
      </c>
      <c r="K29" s="51">
        <v>915</v>
      </c>
      <c r="L29" s="51">
        <v>1837000</v>
      </c>
      <c r="M29" s="51">
        <v>46339780</v>
      </c>
      <c r="N29" s="51">
        <v>45689658</v>
      </c>
      <c r="O29" s="75">
        <f t="shared" si="3"/>
        <v>0.9859705419404236</v>
      </c>
      <c r="P29" s="72">
        <f t="shared" si="4"/>
        <v>0.9017386280470067</v>
      </c>
      <c r="Q29" s="61">
        <v>3210846</v>
      </c>
      <c r="R29" s="60">
        <v>69652</v>
      </c>
      <c r="S29" s="60">
        <v>3141194</v>
      </c>
      <c r="T29" s="28">
        <f t="shared" si="5"/>
        <v>4579</v>
      </c>
      <c r="U29" s="27">
        <f t="shared" si="6"/>
        <v>0.06875065687731784</v>
      </c>
      <c r="V29" s="56"/>
      <c r="W29" s="56"/>
    </row>
    <row r="30" spans="1:23" ht="10.5" customHeight="1">
      <c r="A30" s="2" t="s">
        <v>34</v>
      </c>
      <c r="B30" s="93">
        <v>568</v>
      </c>
      <c r="C30" s="89">
        <v>11651603</v>
      </c>
      <c r="D30" s="51">
        <f t="shared" si="0"/>
        <v>107885.21296296296</v>
      </c>
      <c r="E30" s="51">
        <v>30860</v>
      </c>
      <c r="F30" s="51">
        <v>399631</v>
      </c>
      <c r="G30" s="51">
        <v>108</v>
      </c>
      <c r="H30" s="72">
        <f t="shared" si="1"/>
        <v>0.19014084507042253</v>
      </c>
      <c r="I30" s="51">
        <v>307200</v>
      </c>
      <c r="J30" s="51">
        <f t="shared" si="2"/>
        <v>2844.4444444444443</v>
      </c>
      <c r="K30" s="51">
        <v>143</v>
      </c>
      <c r="L30" s="51">
        <v>286000</v>
      </c>
      <c r="M30" s="51">
        <v>10689632</v>
      </c>
      <c r="N30" s="51">
        <v>8354457</v>
      </c>
      <c r="O30" s="75">
        <f t="shared" si="3"/>
        <v>0.7815476716130172</v>
      </c>
      <c r="P30" s="72">
        <f t="shared" si="4"/>
        <v>0.9174387421198611</v>
      </c>
      <c r="Q30" s="61">
        <v>595492</v>
      </c>
      <c r="R30" s="60">
        <v>10558</v>
      </c>
      <c r="S30" s="60">
        <v>584934</v>
      </c>
      <c r="T30" s="28">
        <f t="shared" si="5"/>
        <v>5416.055555555556</v>
      </c>
      <c r="U30" s="27">
        <f t="shared" si="6"/>
        <v>0.0700146041807385</v>
      </c>
      <c r="V30" s="56"/>
      <c r="W30" s="56"/>
    </row>
    <row r="31" spans="1:23" ht="10.5" customHeight="1">
      <c r="A31" s="2" t="s">
        <v>33</v>
      </c>
      <c r="B31" s="93">
        <v>1457</v>
      </c>
      <c r="C31" s="89">
        <v>18974486</v>
      </c>
      <c r="D31" s="51">
        <f t="shared" si="0"/>
        <v>98313.39896373056</v>
      </c>
      <c r="E31" s="51">
        <v>49222</v>
      </c>
      <c r="F31" s="51">
        <v>836352</v>
      </c>
      <c r="G31" s="51">
        <v>193</v>
      </c>
      <c r="H31" s="72">
        <f t="shared" si="1"/>
        <v>0.13246396705559368</v>
      </c>
      <c r="I31" s="51">
        <v>536400</v>
      </c>
      <c r="J31" s="51">
        <f t="shared" si="2"/>
        <v>2779.2746113989638</v>
      </c>
      <c r="K31" s="51">
        <v>258</v>
      </c>
      <c r="L31" s="51">
        <v>508200</v>
      </c>
      <c r="M31" s="51">
        <v>17142756</v>
      </c>
      <c r="N31" s="51">
        <v>17058001</v>
      </c>
      <c r="O31" s="75">
        <f t="shared" si="3"/>
        <v>0.9950559291633154</v>
      </c>
      <c r="P31" s="72">
        <f t="shared" si="4"/>
        <v>0.9034635246509445</v>
      </c>
      <c r="Q31" s="61">
        <v>1229111</v>
      </c>
      <c r="R31" s="60">
        <v>40448</v>
      </c>
      <c r="S31" s="60">
        <v>1188663</v>
      </c>
      <c r="T31" s="28">
        <f t="shared" si="5"/>
        <v>6158.875647668394</v>
      </c>
      <c r="U31" s="27">
        <f t="shared" si="6"/>
        <v>0.06968360477877801</v>
      </c>
      <c r="V31" s="56"/>
      <c r="W31" s="56"/>
    </row>
    <row r="32" spans="1:23" ht="10.5" customHeight="1">
      <c r="A32" s="1" t="s">
        <v>32</v>
      </c>
      <c r="B32" s="93">
        <v>711</v>
      </c>
      <c r="C32" s="89">
        <v>9485254</v>
      </c>
      <c r="D32" s="51">
        <f t="shared" si="0"/>
        <v>120066.50632911392</v>
      </c>
      <c r="E32" s="51">
        <v>29238</v>
      </c>
      <c r="F32" s="51">
        <v>464339</v>
      </c>
      <c r="G32" s="51">
        <v>79</v>
      </c>
      <c r="H32" s="72">
        <f t="shared" si="1"/>
        <v>0.1111111111111111</v>
      </c>
      <c r="I32" s="51">
        <v>196800</v>
      </c>
      <c r="J32" s="51">
        <f t="shared" si="2"/>
        <v>2491.1392405063293</v>
      </c>
      <c r="K32" s="51">
        <v>100</v>
      </c>
      <c r="L32" s="51">
        <v>202000</v>
      </c>
      <c r="M32" s="51">
        <v>8651353</v>
      </c>
      <c r="N32" s="51">
        <v>8605659</v>
      </c>
      <c r="O32" s="75">
        <f t="shared" si="3"/>
        <v>0.9947182827934544</v>
      </c>
      <c r="P32" s="72">
        <f t="shared" si="4"/>
        <v>0.9120844839790269</v>
      </c>
      <c r="Q32" s="61">
        <v>628916</v>
      </c>
      <c r="R32" s="60">
        <v>32353</v>
      </c>
      <c r="S32" s="60">
        <v>596563</v>
      </c>
      <c r="T32" s="28">
        <f t="shared" si="5"/>
        <v>7551.430379746836</v>
      </c>
      <c r="U32" s="27">
        <f t="shared" si="6"/>
        <v>0.06932217509431875</v>
      </c>
      <c r="V32" s="56"/>
      <c r="W32" s="56"/>
    </row>
    <row r="33" spans="1:23" ht="10.5" customHeight="1">
      <c r="A33" s="2" t="s">
        <v>31</v>
      </c>
      <c r="B33" s="93">
        <v>679</v>
      </c>
      <c r="C33" s="89">
        <v>25307940</v>
      </c>
      <c r="D33" s="51">
        <f t="shared" si="0"/>
        <v>290895.8620689655</v>
      </c>
      <c r="E33" s="51">
        <v>120997</v>
      </c>
      <c r="F33" s="51">
        <v>815860</v>
      </c>
      <c r="G33" s="51">
        <v>87</v>
      </c>
      <c r="H33" s="72">
        <f t="shared" si="1"/>
        <v>0.12812960235640647</v>
      </c>
      <c r="I33" s="51">
        <v>232800</v>
      </c>
      <c r="J33" s="51">
        <f t="shared" si="2"/>
        <v>2675.862068965517</v>
      </c>
      <c r="K33" s="51">
        <v>129</v>
      </c>
      <c r="L33" s="51">
        <v>250000</v>
      </c>
      <c r="M33" s="51">
        <v>24130277</v>
      </c>
      <c r="N33" s="51">
        <v>11758804</v>
      </c>
      <c r="O33" s="75">
        <f t="shared" si="3"/>
        <v>0.4873049737472968</v>
      </c>
      <c r="P33" s="72">
        <f t="shared" si="4"/>
        <v>0.9534666590801147</v>
      </c>
      <c r="Q33" s="61">
        <v>869438</v>
      </c>
      <c r="R33" s="60">
        <v>45036</v>
      </c>
      <c r="S33" s="60">
        <v>824402</v>
      </c>
      <c r="T33" s="28">
        <f t="shared" si="5"/>
        <v>9475.885057471265</v>
      </c>
      <c r="U33" s="27">
        <f t="shared" si="6"/>
        <v>0.07010934105203216</v>
      </c>
      <c r="V33" s="56"/>
      <c r="W33" s="56"/>
    </row>
    <row r="34" spans="1:23" ht="10.5" customHeight="1">
      <c r="A34" s="2" t="s">
        <v>30</v>
      </c>
      <c r="B34" s="93">
        <v>293</v>
      </c>
      <c r="C34" s="89">
        <v>8828037</v>
      </c>
      <c r="D34" s="51">
        <f t="shared" si="0"/>
        <v>252229.62857142856</v>
      </c>
      <c r="E34" s="51">
        <v>51251</v>
      </c>
      <c r="F34" s="51">
        <v>398354</v>
      </c>
      <c r="G34" s="51">
        <v>35</v>
      </c>
      <c r="H34" s="72">
        <f t="shared" si="1"/>
        <v>0.11945392491467577</v>
      </c>
      <c r="I34" s="51">
        <v>84000</v>
      </c>
      <c r="J34" s="51">
        <f t="shared" si="2"/>
        <v>2400</v>
      </c>
      <c r="K34" s="51">
        <v>54</v>
      </c>
      <c r="L34" s="51">
        <v>108000</v>
      </c>
      <c r="M34" s="51">
        <v>8288934</v>
      </c>
      <c r="N34" s="51">
        <v>6240725</v>
      </c>
      <c r="O34" s="75">
        <f t="shared" si="3"/>
        <v>0.7528983823492864</v>
      </c>
      <c r="P34" s="72">
        <f t="shared" si="4"/>
        <v>0.9389328567607952</v>
      </c>
      <c r="Q34" s="61">
        <v>466812</v>
      </c>
      <c r="R34" s="60">
        <v>10597</v>
      </c>
      <c r="S34" s="60">
        <v>456215</v>
      </c>
      <c r="T34" s="28">
        <f t="shared" si="5"/>
        <v>13034.714285714286</v>
      </c>
      <c r="U34" s="27">
        <f t="shared" si="6"/>
        <v>0.07310288468086641</v>
      </c>
      <c r="V34" s="56"/>
      <c r="W34" s="56"/>
    </row>
    <row r="35" spans="1:23" ht="10.5" customHeight="1">
      <c r="A35" s="8" t="s">
        <v>4</v>
      </c>
      <c r="B35" s="93">
        <v>778</v>
      </c>
      <c r="C35" s="89">
        <v>27341609</v>
      </c>
      <c r="D35" s="51">
        <f t="shared" si="0"/>
        <v>594382.804347826</v>
      </c>
      <c r="E35" s="51">
        <v>346520</v>
      </c>
      <c r="F35" s="51">
        <v>884047</v>
      </c>
      <c r="G35" s="51">
        <v>46</v>
      </c>
      <c r="H35" s="72">
        <f t="shared" si="1"/>
        <v>0.05912596401028278</v>
      </c>
      <c r="I35" s="51">
        <v>127200</v>
      </c>
      <c r="J35" s="51">
        <f t="shared" si="2"/>
        <v>2765.217391304348</v>
      </c>
      <c r="K35" s="51">
        <v>60</v>
      </c>
      <c r="L35" s="51">
        <v>120500</v>
      </c>
      <c r="M35" s="51">
        <v>26556382</v>
      </c>
      <c r="N35" s="51">
        <v>22345916</v>
      </c>
      <c r="O35" s="75">
        <f t="shared" si="3"/>
        <v>0.8414518212608931</v>
      </c>
      <c r="P35" s="79">
        <f t="shared" si="4"/>
        <v>0.9712808781663143</v>
      </c>
      <c r="Q35" s="61">
        <v>1709673</v>
      </c>
      <c r="R35" s="60">
        <v>326314</v>
      </c>
      <c r="S35" s="60">
        <v>1383359</v>
      </c>
      <c r="T35" s="28">
        <f t="shared" si="5"/>
        <v>30073.021739130436</v>
      </c>
      <c r="U35" s="27">
        <f t="shared" si="6"/>
        <v>0.06190656941518978</v>
      </c>
      <c r="V35" s="56"/>
      <c r="W35" s="56"/>
    </row>
    <row r="36" spans="1:23" ht="10.5" customHeight="1" thickBot="1">
      <c r="A36" s="24" t="s">
        <v>1</v>
      </c>
      <c r="B36" s="98">
        <f aca="true" t="shared" si="7" ref="B36:S36">SUM(B13:B35)</f>
        <v>101501</v>
      </c>
      <c r="C36" s="90">
        <f t="shared" si="7"/>
        <v>1409428398.28</v>
      </c>
      <c r="D36" s="82">
        <f t="shared" si="0"/>
        <v>26911.35505470376</v>
      </c>
      <c r="E36" s="30">
        <f t="shared" si="7"/>
        <v>22178203</v>
      </c>
      <c r="F36" s="30">
        <f t="shared" si="7"/>
        <v>138221143</v>
      </c>
      <c r="G36" s="30">
        <f t="shared" si="7"/>
        <v>52373</v>
      </c>
      <c r="H36" s="73">
        <f t="shared" si="1"/>
        <v>0.5159850641865598</v>
      </c>
      <c r="I36" s="30">
        <f t="shared" si="7"/>
        <v>156661176</v>
      </c>
      <c r="J36" s="30">
        <f t="shared" si="2"/>
        <v>2991.2583965020144</v>
      </c>
      <c r="K36" s="30">
        <f t="shared" si="7"/>
        <v>71162</v>
      </c>
      <c r="L36" s="30">
        <f t="shared" si="7"/>
        <v>171979184</v>
      </c>
      <c r="M36" s="30">
        <f t="shared" si="7"/>
        <v>964745098.28</v>
      </c>
      <c r="N36" s="30">
        <f t="shared" si="7"/>
        <v>807488218</v>
      </c>
      <c r="O36" s="73">
        <f t="shared" si="3"/>
        <v>0.836996445423391</v>
      </c>
      <c r="P36" s="73">
        <f t="shared" si="4"/>
        <v>0.6844938696121984</v>
      </c>
      <c r="Q36" s="30">
        <f t="shared" si="7"/>
        <v>58286101</v>
      </c>
      <c r="R36" s="30">
        <f t="shared" si="7"/>
        <v>2565688</v>
      </c>
      <c r="S36" s="30">
        <f t="shared" si="7"/>
        <v>55720413</v>
      </c>
      <c r="T36" s="31">
        <f t="shared" si="5"/>
        <v>1063.9148607106715</v>
      </c>
      <c r="U36" s="32">
        <f>S36/SUM(N14:N35)</f>
        <v>0.06342966682042024</v>
      </c>
      <c r="V36" s="56"/>
      <c r="W36" s="56"/>
    </row>
    <row r="37" spans="1:21" ht="11.25" customHeight="1" thickBot="1">
      <c r="A37" s="42" t="s">
        <v>130</v>
      </c>
      <c r="B37" s="91"/>
      <c r="C37" s="46"/>
      <c r="D37" s="46"/>
      <c r="E37" s="46"/>
      <c r="F37" s="46"/>
      <c r="G37" s="46"/>
      <c r="H37" s="46"/>
      <c r="I37" s="47" t="s">
        <v>14</v>
      </c>
      <c r="J37" s="47"/>
      <c r="K37" s="47"/>
      <c r="L37" s="48"/>
      <c r="M37" s="48"/>
      <c r="N37" s="49"/>
      <c r="O37" s="49"/>
      <c r="P37" s="49"/>
      <c r="Q37" s="46"/>
      <c r="R37" s="50"/>
      <c r="S37" s="50"/>
      <c r="T37" s="42"/>
      <c r="U37" s="42"/>
    </row>
    <row r="38" spans="1:23" ht="10.5" customHeight="1">
      <c r="A38" s="2" t="s">
        <v>5</v>
      </c>
      <c r="B38" s="96">
        <v>4460</v>
      </c>
      <c r="C38" s="94">
        <v>-50760812</v>
      </c>
      <c r="D38" s="62">
        <f aca="true" t="shared" si="8" ref="D38:D57">C38/G38</f>
        <v>-43721.62962962963</v>
      </c>
      <c r="E38" s="36">
        <v>20116838</v>
      </c>
      <c r="F38" s="36">
        <v>3364335</v>
      </c>
      <c r="G38" s="36">
        <v>1161</v>
      </c>
      <c r="H38" s="71">
        <f aca="true" t="shared" si="9" ref="H38:H57">G38/B38</f>
        <v>0.2603139013452915</v>
      </c>
      <c r="I38" s="33">
        <v>3120200</v>
      </c>
      <c r="J38" s="51">
        <f aca="true" t="shared" si="10" ref="J38:J57">I38/G38</f>
        <v>2687.510766580534</v>
      </c>
      <c r="K38" s="36">
        <v>1368</v>
      </c>
      <c r="L38" s="36">
        <v>3200770</v>
      </c>
      <c r="M38" s="62">
        <v>-40329279</v>
      </c>
      <c r="N38" s="62">
        <v>-30890342</v>
      </c>
      <c r="O38" s="77">
        <f aca="true" t="shared" si="11" ref="O38:O57">N38/M38</f>
        <v>0.7659532420601916</v>
      </c>
      <c r="P38" s="77">
        <f aca="true" t="shared" si="12" ref="P38:P44">M38/C38</f>
        <v>0.7944963331161842</v>
      </c>
      <c r="Q38" s="36">
        <v>7864</v>
      </c>
      <c r="R38" s="36">
        <f>Q38-S38</f>
        <v>11</v>
      </c>
      <c r="S38" s="36">
        <v>7853</v>
      </c>
      <c r="T38" s="63">
        <f aca="true" t="shared" si="13" ref="T38:T57">S38/G38</f>
        <v>6.763996554694229</v>
      </c>
      <c r="U38" s="37">
        <f aca="true" t="shared" si="14" ref="U38:U57">S38/C38</f>
        <v>-0.0001547059570284258</v>
      </c>
      <c r="V38" s="56"/>
      <c r="W38" s="56"/>
    </row>
    <row r="39" spans="1:23" ht="10.5" customHeight="1">
      <c r="A39" s="12" t="s">
        <v>70</v>
      </c>
      <c r="B39" s="97">
        <v>7980</v>
      </c>
      <c r="C39" s="95">
        <v>6355347</v>
      </c>
      <c r="D39" s="36">
        <f t="shared" si="8"/>
        <v>2152.1662715882153</v>
      </c>
      <c r="E39" s="36">
        <v>140639</v>
      </c>
      <c r="F39" s="36">
        <v>1834723</v>
      </c>
      <c r="G39" s="36">
        <v>2953</v>
      </c>
      <c r="H39" s="72">
        <f t="shared" si="9"/>
        <v>0.3700501253132832</v>
      </c>
      <c r="I39" s="51">
        <v>8568429</v>
      </c>
      <c r="J39" s="51">
        <f t="shared" si="10"/>
        <v>2901.6014222824247</v>
      </c>
      <c r="K39" s="36">
        <v>3388</v>
      </c>
      <c r="L39" s="36">
        <v>8281928</v>
      </c>
      <c r="M39" s="62">
        <v>-12189094</v>
      </c>
      <c r="N39" s="62">
        <v>-13298711</v>
      </c>
      <c r="O39" s="75">
        <f t="shared" si="11"/>
        <v>1.0910335911758495</v>
      </c>
      <c r="P39" s="77">
        <f t="shared" si="12"/>
        <v>-1.9179273767427647</v>
      </c>
      <c r="Q39" s="36">
        <v>4267</v>
      </c>
      <c r="R39" s="36">
        <f>Q39-S39</f>
        <v>187</v>
      </c>
      <c r="S39" s="36">
        <v>4080</v>
      </c>
      <c r="T39" s="38">
        <f t="shared" si="13"/>
        <v>1.381645783948527</v>
      </c>
      <c r="U39" s="37">
        <f t="shared" si="14"/>
        <v>0.0006419791083004594</v>
      </c>
      <c r="V39" s="56"/>
      <c r="W39" s="56"/>
    </row>
    <row r="40" spans="1:23" ht="10.5" customHeight="1">
      <c r="A40" s="12" t="s">
        <v>71</v>
      </c>
      <c r="B40" s="97">
        <v>7551</v>
      </c>
      <c r="C40" s="95">
        <v>43805688</v>
      </c>
      <c r="D40" s="36">
        <f t="shared" si="8"/>
        <v>7110.1587404642105</v>
      </c>
      <c r="E40" s="36">
        <v>72391</v>
      </c>
      <c r="F40" s="36">
        <v>8980690</v>
      </c>
      <c r="G40" s="36">
        <v>6161</v>
      </c>
      <c r="H40" s="72">
        <f t="shared" si="9"/>
        <v>0.8159184214011389</v>
      </c>
      <c r="I40" s="51">
        <v>18803134</v>
      </c>
      <c r="J40" s="51">
        <f t="shared" si="10"/>
        <v>3051.9613699074825</v>
      </c>
      <c r="K40" s="36">
        <v>7329</v>
      </c>
      <c r="L40" s="36">
        <v>18251035</v>
      </c>
      <c r="M40" s="62">
        <v>-2156780</v>
      </c>
      <c r="N40" s="62">
        <v>-2917240</v>
      </c>
      <c r="O40" s="75">
        <f t="shared" si="11"/>
        <v>1.3525904357421712</v>
      </c>
      <c r="P40" s="77">
        <f t="shared" si="12"/>
        <v>-0.04923515868532872</v>
      </c>
      <c r="Q40" s="36">
        <v>405908</v>
      </c>
      <c r="R40" s="36">
        <f aca="true" t="shared" si="15" ref="R40:R56">Q40-S40</f>
        <v>30641</v>
      </c>
      <c r="S40" s="36">
        <v>375267</v>
      </c>
      <c r="T40" s="38">
        <f t="shared" si="13"/>
        <v>60.91007953254342</v>
      </c>
      <c r="U40" s="37">
        <f t="shared" si="14"/>
        <v>0.008566627237997039</v>
      </c>
      <c r="V40" s="56"/>
      <c r="W40" s="56"/>
    </row>
    <row r="41" spans="1:23" ht="10.5" customHeight="1">
      <c r="A41" s="12" t="s">
        <v>62</v>
      </c>
      <c r="B41" s="97">
        <v>7133</v>
      </c>
      <c r="C41" s="95">
        <v>71963930</v>
      </c>
      <c r="D41" s="36">
        <f t="shared" si="8"/>
        <v>12517.643068359715</v>
      </c>
      <c r="E41" s="36">
        <v>96198</v>
      </c>
      <c r="F41" s="36">
        <v>10187222</v>
      </c>
      <c r="G41" s="36">
        <v>5749</v>
      </c>
      <c r="H41" s="72">
        <f t="shared" si="9"/>
        <v>0.8059722416935371</v>
      </c>
      <c r="I41" s="51">
        <v>17360528</v>
      </c>
      <c r="J41" s="51">
        <f t="shared" si="10"/>
        <v>3019.7474343364065</v>
      </c>
      <c r="K41" s="36">
        <v>7463</v>
      </c>
      <c r="L41" s="36">
        <v>18433190</v>
      </c>
      <c r="M41" s="36">
        <v>26079188</v>
      </c>
      <c r="N41" s="36">
        <v>22872995</v>
      </c>
      <c r="O41" s="75">
        <f t="shared" si="11"/>
        <v>0.8770593240863174</v>
      </c>
      <c r="P41" s="77">
        <f t="shared" si="12"/>
        <v>0.36239249301698784</v>
      </c>
      <c r="Q41" s="36">
        <v>1636782</v>
      </c>
      <c r="R41" s="36">
        <f t="shared" si="15"/>
        <v>121310</v>
      </c>
      <c r="S41" s="36">
        <v>1515472</v>
      </c>
      <c r="T41" s="38">
        <f t="shared" si="13"/>
        <v>263.6061923812837</v>
      </c>
      <c r="U41" s="37">
        <f t="shared" si="14"/>
        <v>0.02105877208206945</v>
      </c>
      <c r="V41" s="56"/>
      <c r="W41" s="56"/>
    </row>
    <row r="42" spans="1:23" ht="10.5" customHeight="1">
      <c r="A42" s="12" t="s">
        <v>61</v>
      </c>
      <c r="B42" s="97">
        <v>7920</v>
      </c>
      <c r="C42" s="95">
        <v>108427246.28</v>
      </c>
      <c r="D42" s="36">
        <f t="shared" si="8"/>
        <v>17508.032662683676</v>
      </c>
      <c r="E42" s="36">
        <v>134397</v>
      </c>
      <c r="F42" s="36">
        <v>12613043</v>
      </c>
      <c r="G42" s="36">
        <v>6193</v>
      </c>
      <c r="H42" s="72">
        <f t="shared" si="9"/>
        <v>0.7819444444444444</v>
      </c>
      <c r="I42" s="51">
        <v>18671336</v>
      </c>
      <c r="J42" s="51">
        <f t="shared" si="10"/>
        <v>3014.9097367996123</v>
      </c>
      <c r="K42" s="36">
        <v>8350</v>
      </c>
      <c r="L42" s="36">
        <v>20652400</v>
      </c>
      <c r="M42" s="36">
        <v>56624864.28</v>
      </c>
      <c r="N42" s="36">
        <v>51505083</v>
      </c>
      <c r="O42" s="75">
        <f t="shared" si="11"/>
        <v>0.9095842198458334</v>
      </c>
      <c r="P42" s="77">
        <f t="shared" si="12"/>
        <v>0.5222383323631891</v>
      </c>
      <c r="Q42" s="36">
        <v>3337594</v>
      </c>
      <c r="R42" s="36">
        <f t="shared" si="15"/>
        <v>217849</v>
      </c>
      <c r="S42" s="36">
        <v>3119745</v>
      </c>
      <c r="T42" s="38">
        <f t="shared" si="13"/>
        <v>503.75343129339575</v>
      </c>
      <c r="U42" s="37">
        <f t="shared" si="14"/>
        <v>0.028772703421275157</v>
      </c>
      <c r="V42" s="56"/>
      <c r="W42" s="56"/>
    </row>
    <row r="43" spans="1:23" ht="10.5" customHeight="1">
      <c r="A43" s="12" t="s">
        <v>60</v>
      </c>
      <c r="B43" s="97">
        <v>8546</v>
      </c>
      <c r="C43" s="95">
        <v>142353314</v>
      </c>
      <c r="D43" s="36">
        <f t="shared" si="8"/>
        <v>22478.022106426655</v>
      </c>
      <c r="E43" s="36">
        <v>150020</v>
      </c>
      <c r="F43" s="36">
        <v>12147246</v>
      </c>
      <c r="G43" s="36">
        <v>6333</v>
      </c>
      <c r="H43" s="72">
        <f t="shared" si="9"/>
        <v>0.7410484437163586</v>
      </c>
      <c r="I43" s="51">
        <v>18965616</v>
      </c>
      <c r="J43" s="51">
        <f t="shared" si="10"/>
        <v>2994.728564661298</v>
      </c>
      <c r="K43" s="36">
        <v>8847</v>
      </c>
      <c r="L43" s="36">
        <v>21919668</v>
      </c>
      <c r="M43" s="36">
        <v>89470804</v>
      </c>
      <c r="N43" s="36">
        <v>82154482</v>
      </c>
      <c r="O43" s="75">
        <f t="shared" si="11"/>
        <v>0.9182267100226349</v>
      </c>
      <c r="P43" s="77">
        <f t="shared" si="12"/>
        <v>0.6285122663178744</v>
      </c>
      <c r="Q43" s="36">
        <v>5323241</v>
      </c>
      <c r="R43" s="36">
        <f t="shared" si="15"/>
        <v>292101</v>
      </c>
      <c r="S43" s="36">
        <v>5031140</v>
      </c>
      <c r="T43" s="38">
        <f t="shared" si="13"/>
        <v>794.4323385441339</v>
      </c>
      <c r="U43" s="37">
        <f t="shared" si="14"/>
        <v>0.03534262644563371</v>
      </c>
      <c r="V43" s="56"/>
      <c r="W43" s="56"/>
    </row>
    <row r="44" spans="1:23" ht="10.5" customHeight="1">
      <c r="A44" s="12" t="s">
        <v>59</v>
      </c>
      <c r="B44" s="97">
        <v>8552</v>
      </c>
      <c r="C44" s="95">
        <v>156616174</v>
      </c>
      <c r="D44" s="36">
        <f t="shared" si="8"/>
        <v>27413.99859968493</v>
      </c>
      <c r="E44" s="36">
        <v>44301</v>
      </c>
      <c r="F44" s="36">
        <v>11860365</v>
      </c>
      <c r="G44" s="36">
        <v>5713</v>
      </c>
      <c r="H44" s="72">
        <f t="shared" si="9"/>
        <v>0.6680308699719364</v>
      </c>
      <c r="I44" s="51">
        <v>17104957</v>
      </c>
      <c r="J44" s="51">
        <f t="shared" si="10"/>
        <v>2994.0411342552075</v>
      </c>
      <c r="K44" s="36">
        <v>8356</v>
      </c>
      <c r="L44" s="36">
        <v>20153550</v>
      </c>
      <c r="M44" s="36">
        <v>107541603</v>
      </c>
      <c r="N44" s="36">
        <v>98597900</v>
      </c>
      <c r="O44" s="75">
        <f t="shared" si="11"/>
        <v>0.9168349480526156</v>
      </c>
      <c r="P44" s="77">
        <f t="shared" si="12"/>
        <v>0.686657069020215</v>
      </c>
      <c r="Q44" s="36">
        <v>6555236</v>
      </c>
      <c r="R44" s="36">
        <f t="shared" si="15"/>
        <v>292562</v>
      </c>
      <c r="S44" s="36">
        <v>6262674</v>
      </c>
      <c r="T44" s="38">
        <f t="shared" si="13"/>
        <v>1096.214598284614</v>
      </c>
      <c r="U44" s="37">
        <f t="shared" si="14"/>
        <v>0.03998740257822925</v>
      </c>
      <c r="V44" s="56"/>
      <c r="W44" s="56"/>
    </row>
    <row r="45" spans="1:23" ht="10.5" customHeight="1">
      <c r="A45" s="12" t="s">
        <v>58</v>
      </c>
      <c r="B45" s="97">
        <v>15182</v>
      </c>
      <c r="C45" s="95">
        <v>294356316</v>
      </c>
      <c r="D45" s="36">
        <f t="shared" si="8"/>
        <v>34573.21071176885</v>
      </c>
      <c r="E45" s="36">
        <v>249001</v>
      </c>
      <c r="F45" s="36">
        <v>22235230</v>
      </c>
      <c r="G45" s="36">
        <v>8514</v>
      </c>
      <c r="H45" s="72">
        <f t="shared" si="9"/>
        <v>0.5607956790936636</v>
      </c>
      <c r="I45" s="51">
        <v>25447021</v>
      </c>
      <c r="J45" s="51">
        <f t="shared" si="10"/>
        <v>2988.844373972281</v>
      </c>
      <c r="K45" s="36">
        <v>12224</v>
      </c>
      <c r="L45" s="36">
        <v>30195293</v>
      </c>
      <c r="M45" s="36">
        <v>216727773</v>
      </c>
      <c r="N45" s="36">
        <v>202476767</v>
      </c>
      <c r="O45" s="75">
        <f t="shared" si="11"/>
        <v>0.9342446710786808</v>
      </c>
      <c r="P45" s="77">
        <f>M45/C45</f>
        <v>0.7362769582970321</v>
      </c>
      <c r="Q45" s="36">
        <v>13501745</v>
      </c>
      <c r="R45" s="36">
        <f t="shared" si="15"/>
        <v>534295</v>
      </c>
      <c r="S45" s="36">
        <v>12967450</v>
      </c>
      <c r="T45" s="38">
        <f t="shared" si="13"/>
        <v>1523.0737608644586</v>
      </c>
      <c r="U45" s="37">
        <f t="shared" si="14"/>
        <v>0.044053581646265744</v>
      </c>
      <c r="V45" s="56"/>
      <c r="W45" s="56"/>
    </row>
    <row r="46" spans="1:23" ht="10.5" customHeight="1">
      <c r="A46" s="12" t="s">
        <v>57</v>
      </c>
      <c r="B46" s="97">
        <v>11153</v>
      </c>
      <c r="C46" s="95">
        <v>209737351</v>
      </c>
      <c r="D46" s="36">
        <f t="shared" si="8"/>
        <v>44341.93467230444</v>
      </c>
      <c r="E46" s="36">
        <v>167821</v>
      </c>
      <c r="F46" s="36">
        <v>18229117</v>
      </c>
      <c r="G46" s="36">
        <v>4730</v>
      </c>
      <c r="H46" s="72">
        <f t="shared" si="9"/>
        <v>0.42410113870707433</v>
      </c>
      <c r="I46" s="51">
        <v>14115169</v>
      </c>
      <c r="J46" s="51">
        <f t="shared" si="10"/>
        <v>2984.1794926004227</v>
      </c>
      <c r="K46" s="36">
        <v>6859</v>
      </c>
      <c r="L46" s="36">
        <v>16936750</v>
      </c>
      <c r="M46" s="36">
        <v>160624136</v>
      </c>
      <c r="N46" s="36">
        <v>146325052</v>
      </c>
      <c r="O46" s="75">
        <f t="shared" si="11"/>
        <v>0.9109779865212785</v>
      </c>
      <c r="P46" s="77">
        <f aca="true" t="shared" si="16" ref="P46:P57">M46/C46</f>
        <v>0.7658346748166949</v>
      </c>
      <c r="Q46" s="36">
        <v>9907470</v>
      </c>
      <c r="R46" s="36">
        <f t="shared" si="15"/>
        <v>346578</v>
      </c>
      <c r="S46" s="36">
        <v>9560892</v>
      </c>
      <c r="T46" s="38">
        <f t="shared" si="13"/>
        <v>2021.3302325581396</v>
      </c>
      <c r="U46" s="37">
        <f t="shared" si="14"/>
        <v>0.045585070825081606</v>
      </c>
      <c r="V46" s="56"/>
      <c r="W46" s="56"/>
    </row>
    <row r="47" spans="1:23" ht="10.5" customHeight="1">
      <c r="A47" s="12" t="s">
        <v>56</v>
      </c>
      <c r="B47" s="97">
        <v>6928</v>
      </c>
      <c r="C47" s="95">
        <v>116542463</v>
      </c>
      <c r="D47" s="36">
        <f t="shared" si="8"/>
        <v>54382.85720951937</v>
      </c>
      <c r="E47" s="36">
        <v>176187</v>
      </c>
      <c r="F47" s="36">
        <v>11059546</v>
      </c>
      <c r="G47" s="36">
        <v>2143</v>
      </c>
      <c r="H47" s="72">
        <f t="shared" si="9"/>
        <v>0.309324480369515</v>
      </c>
      <c r="I47" s="51">
        <v>6430844</v>
      </c>
      <c r="J47" s="51">
        <f t="shared" si="10"/>
        <v>3000.860475968269</v>
      </c>
      <c r="K47" s="36">
        <v>3145</v>
      </c>
      <c r="L47" s="36">
        <v>6306600</v>
      </c>
      <c r="M47" s="36">
        <v>92921660</v>
      </c>
      <c r="N47" s="36">
        <v>82920936</v>
      </c>
      <c r="O47" s="75">
        <f t="shared" si="11"/>
        <v>0.8923746734614943</v>
      </c>
      <c r="P47" s="77">
        <f t="shared" si="16"/>
        <v>0.7973202007923927</v>
      </c>
      <c r="Q47" s="36">
        <v>5628958</v>
      </c>
      <c r="R47" s="36">
        <f t="shared" si="15"/>
        <v>113672</v>
      </c>
      <c r="S47" s="36">
        <v>5515286</v>
      </c>
      <c r="T47" s="38">
        <f t="shared" si="13"/>
        <v>2573.628558096127</v>
      </c>
      <c r="U47" s="37">
        <f t="shared" si="14"/>
        <v>0.047324261544051976</v>
      </c>
      <c r="V47" s="56"/>
      <c r="W47" s="56"/>
    </row>
    <row r="48" spans="1:23" ht="10.5" customHeight="1">
      <c r="A48" s="12" t="s">
        <v>55</v>
      </c>
      <c r="B48" s="97">
        <v>4309</v>
      </c>
      <c r="C48" s="95">
        <v>68786602</v>
      </c>
      <c r="D48" s="36">
        <f t="shared" si="8"/>
        <v>64527.769230769234</v>
      </c>
      <c r="E48" s="36">
        <v>54667</v>
      </c>
      <c r="F48" s="36">
        <v>7301342</v>
      </c>
      <c r="G48" s="36">
        <v>1066</v>
      </c>
      <c r="H48" s="72">
        <f t="shared" si="9"/>
        <v>0.24738918542585286</v>
      </c>
      <c r="I48" s="51">
        <v>3255989</v>
      </c>
      <c r="J48" s="51">
        <f t="shared" si="10"/>
        <v>3054.3986866791743</v>
      </c>
      <c r="K48" s="36">
        <v>1472</v>
      </c>
      <c r="L48" s="36">
        <v>2950700</v>
      </c>
      <c r="M48" s="36">
        <v>55333238</v>
      </c>
      <c r="N48" s="36">
        <v>47452619</v>
      </c>
      <c r="O48" s="75">
        <f t="shared" si="11"/>
        <v>0.8575789293227336</v>
      </c>
      <c r="P48" s="77">
        <f t="shared" si="16"/>
        <v>0.8044188314462749</v>
      </c>
      <c r="Q48" s="36">
        <v>3273621</v>
      </c>
      <c r="R48" s="36">
        <f t="shared" si="15"/>
        <v>85182</v>
      </c>
      <c r="S48" s="36">
        <v>3188439</v>
      </c>
      <c r="T48" s="38">
        <f t="shared" si="13"/>
        <v>2991.03095684803</v>
      </c>
      <c r="U48" s="37">
        <f t="shared" si="14"/>
        <v>0.0463526167494071</v>
      </c>
      <c r="V48" s="56"/>
      <c r="W48" s="56"/>
    </row>
    <row r="49" spans="1:23" ht="10.5" customHeight="1">
      <c r="A49" s="12" t="s">
        <v>54</v>
      </c>
      <c r="B49" s="97">
        <v>2813</v>
      </c>
      <c r="C49" s="95">
        <v>45762983</v>
      </c>
      <c r="D49" s="36">
        <f t="shared" si="8"/>
        <v>74654.13213703099</v>
      </c>
      <c r="E49" s="36">
        <v>30668</v>
      </c>
      <c r="F49" s="36">
        <v>4894965</v>
      </c>
      <c r="G49" s="36">
        <v>613</v>
      </c>
      <c r="H49" s="72">
        <f t="shared" si="9"/>
        <v>0.21791681478848204</v>
      </c>
      <c r="I49" s="51">
        <v>1809936</v>
      </c>
      <c r="J49" s="51">
        <f t="shared" si="10"/>
        <v>2952.5872756933118</v>
      </c>
      <c r="K49" s="36">
        <v>856</v>
      </c>
      <c r="L49" s="36">
        <v>1723600</v>
      </c>
      <c r="M49" s="36">
        <v>37365150</v>
      </c>
      <c r="N49" s="36">
        <v>31436226</v>
      </c>
      <c r="O49" s="75">
        <f t="shared" si="11"/>
        <v>0.8413247638508075</v>
      </c>
      <c r="P49" s="77">
        <f t="shared" si="16"/>
        <v>0.816492884653083</v>
      </c>
      <c r="Q49" s="36">
        <v>2207002</v>
      </c>
      <c r="R49" s="36">
        <f t="shared" si="15"/>
        <v>37080</v>
      </c>
      <c r="S49" s="36">
        <v>2169922</v>
      </c>
      <c r="T49" s="38">
        <f t="shared" si="13"/>
        <v>3539.8401305057096</v>
      </c>
      <c r="U49" s="37">
        <f t="shared" si="14"/>
        <v>0.04741653313989606</v>
      </c>
      <c r="V49" s="56"/>
      <c r="W49" s="56"/>
    </row>
    <row r="50" spans="1:23" ht="10.5" customHeight="1">
      <c r="A50" s="12" t="s">
        <v>53</v>
      </c>
      <c r="B50" s="97">
        <v>1866</v>
      </c>
      <c r="C50" s="95">
        <v>27432197</v>
      </c>
      <c r="D50" s="36">
        <f t="shared" si="8"/>
        <v>84406.76</v>
      </c>
      <c r="E50" s="36">
        <v>49606</v>
      </c>
      <c r="F50" s="36">
        <v>3134451</v>
      </c>
      <c r="G50" s="36">
        <v>325</v>
      </c>
      <c r="H50" s="72">
        <f t="shared" si="9"/>
        <v>0.17416934619506966</v>
      </c>
      <c r="I50" s="51">
        <v>957422</v>
      </c>
      <c r="J50" s="51">
        <f t="shared" si="10"/>
        <v>2945.913846153846</v>
      </c>
      <c r="K50" s="36">
        <v>474</v>
      </c>
      <c r="L50" s="36">
        <v>922500</v>
      </c>
      <c r="M50" s="36">
        <v>22467430</v>
      </c>
      <c r="N50" s="36">
        <v>18074001</v>
      </c>
      <c r="O50" s="75">
        <f t="shared" si="11"/>
        <v>0.8044534243569469</v>
      </c>
      <c r="P50" s="77">
        <f t="shared" si="16"/>
        <v>0.8190167925667784</v>
      </c>
      <c r="Q50" s="36">
        <v>1276702</v>
      </c>
      <c r="R50" s="36">
        <f t="shared" si="15"/>
        <v>35433</v>
      </c>
      <c r="S50" s="36">
        <v>1241269</v>
      </c>
      <c r="T50" s="38">
        <f t="shared" si="13"/>
        <v>3819.289230769231</v>
      </c>
      <c r="U50" s="37">
        <f t="shared" si="14"/>
        <v>0.04524861789232558</v>
      </c>
      <c r="V50" s="56"/>
      <c r="W50" s="56"/>
    </row>
    <row r="51" spans="1:23" ht="10.5" customHeight="1">
      <c r="A51" s="12" t="s">
        <v>52</v>
      </c>
      <c r="B51" s="97">
        <v>1334</v>
      </c>
      <c r="C51" s="95">
        <v>16547870</v>
      </c>
      <c r="D51" s="36">
        <f t="shared" si="8"/>
        <v>94559.25714285714</v>
      </c>
      <c r="E51" s="36">
        <v>24939</v>
      </c>
      <c r="F51" s="36">
        <v>1926803</v>
      </c>
      <c r="G51" s="36">
        <v>175</v>
      </c>
      <c r="H51" s="72">
        <f t="shared" si="9"/>
        <v>0.13118440779610194</v>
      </c>
      <c r="I51" s="51">
        <v>510000</v>
      </c>
      <c r="J51" s="51">
        <f t="shared" si="10"/>
        <v>2914.285714285714</v>
      </c>
      <c r="K51" s="36">
        <v>261</v>
      </c>
      <c r="L51" s="36">
        <v>514500</v>
      </c>
      <c r="M51" s="36">
        <v>13621506</v>
      </c>
      <c r="N51" s="36">
        <v>10788855</v>
      </c>
      <c r="O51" s="75">
        <f t="shared" si="11"/>
        <v>0.7920456812925091</v>
      </c>
      <c r="P51" s="77">
        <f t="shared" si="16"/>
        <v>0.8231576631916978</v>
      </c>
      <c r="Q51" s="36">
        <v>769344</v>
      </c>
      <c r="R51" s="36">
        <f t="shared" si="15"/>
        <v>16952</v>
      </c>
      <c r="S51" s="36">
        <v>752392</v>
      </c>
      <c r="T51" s="38">
        <f t="shared" si="13"/>
        <v>4299.382857142858</v>
      </c>
      <c r="U51" s="37">
        <f t="shared" si="14"/>
        <v>0.04546760398770355</v>
      </c>
      <c r="V51" s="56"/>
      <c r="W51" s="56"/>
    </row>
    <row r="52" spans="1:23" ht="10.5" customHeight="1">
      <c r="A52" s="12" t="s">
        <v>51</v>
      </c>
      <c r="B52" s="97">
        <v>2834</v>
      </c>
      <c r="C52" s="95">
        <v>39184498</v>
      </c>
      <c r="D52" s="36">
        <f t="shared" si="8"/>
        <v>117671.16516516516</v>
      </c>
      <c r="E52" s="36">
        <v>120208</v>
      </c>
      <c r="F52" s="36">
        <v>4652242</v>
      </c>
      <c r="G52" s="36">
        <v>333</v>
      </c>
      <c r="H52" s="72">
        <f t="shared" si="9"/>
        <v>0.11750176429075512</v>
      </c>
      <c r="I52" s="51">
        <v>948507</v>
      </c>
      <c r="J52" s="51">
        <f t="shared" si="10"/>
        <v>2848.3693693693695</v>
      </c>
      <c r="K52" s="36">
        <v>458</v>
      </c>
      <c r="L52" s="36">
        <v>917200</v>
      </c>
      <c r="M52" s="36">
        <v>32786757</v>
      </c>
      <c r="N52" s="36">
        <v>23516258</v>
      </c>
      <c r="O52" s="75">
        <f t="shared" si="11"/>
        <v>0.7172486745181904</v>
      </c>
      <c r="P52" s="77">
        <f t="shared" si="16"/>
        <v>0.8367277539194199</v>
      </c>
      <c r="Q52" s="36">
        <v>1698287</v>
      </c>
      <c r="R52" s="36">
        <f t="shared" si="15"/>
        <v>92531</v>
      </c>
      <c r="S52" s="36">
        <v>1605756</v>
      </c>
      <c r="T52" s="38">
        <f t="shared" si="13"/>
        <v>4822.09009009009</v>
      </c>
      <c r="U52" s="37">
        <f t="shared" si="14"/>
        <v>0.040979368933091856</v>
      </c>
      <c r="V52" s="56"/>
      <c r="W52" s="56"/>
    </row>
    <row r="53" spans="1:23" ht="10.5" customHeight="1">
      <c r="A53" s="12" t="s">
        <v>50</v>
      </c>
      <c r="B53" s="97">
        <v>863</v>
      </c>
      <c r="C53" s="95">
        <v>15080371</v>
      </c>
      <c r="D53" s="36">
        <f t="shared" si="8"/>
        <v>169442.37078651684</v>
      </c>
      <c r="E53" s="36">
        <v>119392</v>
      </c>
      <c r="F53" s="36">
        <v>1138641</v>
      </c>
      <c r="G53" s="36">
        <v>89</v>
      </c>
      <c r="H53" s="72">
        <f t="shared" si="9"/>
        <v>0.10312862108922363</v>
      </c>
      <c r="I53" s="51">
        <v>229800</v>
      </c>
      <c r="J53" s="51">
        <f t="shared" si="10"/>
        <v>2582.0224719101125</v>
      </c>
      <c r="K53" s="36">
        <v>139</v>
      </c>
      <c r="L53" s="36">
        <v>270000</v>
      </c>
      <c r="M53" s="36">
        <v>13561322</v>
      </c>
      <c r="N53" s="36">
        <v>9817529</v>
      </c>
      <c r="O53" s="75">
        <f t="shared" si="11"/>
        <v>0.7239359850020521</v>
      </c>
      <c r="P53" s="77">
        <f t="shared" si="16"/>
        <v>0.8992697858693264</v>
      </c>
      <c r="Q53" s="36">
        <v>725741</v>
      </c>
      <c r="R53" s="36">
        <f t="shared" si="15"/>
        <v>22052</v>
      </c>
      <c r="S53" s="36">
        <v>703689</v>
      </c>
      <c r="T53" s="38">
        <f t="shared" si="13"/>
        <v>7906.61797752809</v>
      </c>
      <c r="U53" s="37">
        <f t="shared" si="14"/>
        <v>0.04666257879199391</v>
      </c>
      <c r="V53" s="56"/>
      <c r="W53" s="56"/>
    </row>
    <row r="54" spans="1:23" ht="10.5" customHeight="1">
      <c r="A54" s="12" t="s">
        <v>49</v>
      </c>
      <c r="B54" s="97">
        <v>1118</v>
      </c>
      <c r="C54" s="95">
        <v>25358506</v>
      </c>
      <c r="D54" s="36">
        <f t="shared" si="8"/>
        <v>288164.8409090909</v>
      </c>
      <c r="E54" s="36">
        <v>217611</v>
      </c>
      <c r="F54" s="36">
        <v>1806189</v>
      </c>
      <c r="G54" s="36">
        <v>88</v>
      </c>
      <c r="H54" s="72">
        <f t="shared" si="9"/>
        <v>0.07871198568872988</v>
      </c>
      <c r="I54" s="51">
        <v>249600</v>
      </c>
      <c r="J54" s="51">
        <f t="shared" si="10"/>
        <v>2836.3636363636365</v>
      </c>
      <c r="K54" s="36">
        <v>125</v>
      </c>
      <c r="L54" s="36">
        <v>253500</v>
      </c>
      <c r="M54" s="36">
        <v>23266828</v>
      </c>
      <c r="N54" s="36">
        <v>13707859</v>
      </c>
      <c r="O54" s="75">
        <f t="shared" si="11"/>
        <v>0.5891589089840695</v>
      </c>
      <c r="P54" s="77">
        <f t="shared" si="16"/>
        <v>0.9175157243096261</v>
      </c>
      <c r="Q54" s="36">
        <v>1032570</v>
      </c>
      <c r="R54" s="36">
        <f t="shared" si="15"/>
        <v>3823</v>
      </c>
      <c r="S54" s="36">
        <v>1028747</v>
      </c>
      <c r="T54" s="38">
        <f t="shared" si="13"/>
        <v>11690.306818181818</v>
      </c>
      <c r="U54" s="37">
        <f t="shared" si="14"/>
        <v>0.04056812337446063</v>
      </c>
      <c r="V54" s="56"/>
      <c r="W54" s="56"/>
    </row>
    <row r="55" spans="1:23" ht="10.5" customHeight="1">
      <c r="A55" s="12" t="s">
        <v>48</v>
      </c>
      <c r="B55" s="97">
        <v>307</v>
      </c>
      <c r="C55" s="95">
        <v>8943645</v>
      </c>
      <c r="D55" s="36">
        <f t="shared" si="8"/>
        <v>687972.6923076923</v>
      </c>
      <c r="E55" s="36">
        <v>80369</v>
      </c>
      <c r="F55" s="36">
        <v>232067</v>
      </c>
      <c r="G55" s="36">
        <v>13</v>
      </c>
      <c r="H55" s="72">
        <f t="shared" si="9"/>
        <v>0.04234527687296417</v>
      </c>
      <c r="I55" s="51">
        <v>50888</v>
      </c>
      <c r="J55" s="51">
        <f t="shared" si="10"/>
        <v>3914.4615384615386</v>
      </c>
      <c r="K55" s="36">
        <v>21</v>
      </c>
      <c r="L55" s="36">
        <v>42000</v>
      </c>
      <c r="M55" s="36">
        <v>8699059</v>
      </c>
      <c r="N55" s="36">
        <v>2341943</v>
      </c>
      <c r="O55" s="75">
        <f t="shared" si="11"/>
        <v>0.2692179694378438</v>
      </c>
      <c r="P55" s="77">
        <f t="shared" si="16"/>
        <v>0.9726525370807987</v>
      </c>
      <c r="Q55" s="36">
        <v>177572</v>
      </c>
      <c r="R55" s="99">
        <f t="shared" si="15"/>
        <v>0</v>
      </c>
      <c r="S55" s="36">
        <v>177572</v>
      </c>
      <c r="T55" s="38">
        <f t="shared" si="13"/>
        <v>13659.384615384615</v>
      </c>
      <c r="U55" s="37">
        <f t="shared" si="14"/>
        <v>0.019854544763348723</v>
      </c>
      <c r="V55" s="56"/>
      <c r="W55" s="56"/>
    </row>
    <row r="56" spans="1:23" ht="10.5" customHeight="1">
      <c r="A56" s="8" t="s">
        <v>13</v>
      </c>
      <c r="B56" s="97">
        <v>652</v>
      </c>
      <c r="C56" s="95">
        <v>62934709</v>
      </c>
      <c r="D56" s="36">
        <f t="shared" si="8"/>
        <v>2996890.904761905</v>
      </c>
      <c r="E56" s="36">
        <v>132950</v>
      </c>
      <c r="F56" s="36">
        <v>622926</v>
      </c>
      <c r="G56" s="36">
        <v>21</v>
      </c>
      <c r="H56" s="72">
        <f t="shared" si="9"/>
        <v>0.032208588957055216</v>
      </c>
      <c r="I56" s="51">
        <v>61800</v>
      </c>
      <c r="J56" s="51">
        <f t="shared" si="10"/>
        <v>2942.8571428571427</v>
      </c>
      <c r="K56" s="36">
        <v>27</v>
      </c>
      <c r="L56" s="36">
        <v>54000</v>
      </c>
      <c r="M56" s="36">
        <v>62328933</v>
      </c>
      <c r="N56" s="36">
        <v>10606006</v>
      </c>
      <c r="O56" s="75">
        <f t="shared" si="11"/>
        <v>0.17016184121104722</v>
      </c>
      <c r="P56" s="77">
        <f t="shared" si="16"/>
        <v>0.9903745324380542</v>
      </c>
      <c r="Q56" s="36">
        <v>816197</v>
      </c>
      <c r="R56" s="36">
        <f t="shared" si="15"/>
        <v>323429</v>
      </c>
      <c r="S56" s="36">
        <v>492768</v>
      </c>
      <c r="T56" s="38">
        <f t="shared" si="13"/>
        <v>23465.14285714286</v>
      </c>
      <c r="U56" s="37">
        <f t="shared" si="14"/>
        <v>0.007829828846908627</v>
      </c>
      <c r="V56" s="56"/>
      <c r="W56" s="56"/>
    </row>
    <row r="57" spans="1:23" ht="10.5" customHeight="1" thickBot="1">
      <c r="A57" s="24" t="s">
        <v>1</v>
      </c>
      <c r="B57" s="98">
        <f>SUM(B38:B56)</f>
        <v>101501</v>
      </c>
      <c r="C57" s="90">
        <f>SUM(C38:C56)</f>
        <v>1409428398.28</v>
      </c>
      <c r="D57" s="83">
        <f t="shared" si="8"/>
        <v>26911.35505470376</v>
      </c>
      <c r="E57" s="30">
        <f>SUM(E38:E56)</f>
        <v>22178203</v>
      </c>
      <c r="F57" s="30">
        <f aca="true" t="shared" si="17" ref="F57:S57">SUM(F38:F56)</f>
        <v>138221143</v>
      </c>
      <c r="G57" s="30">
        <f t="shared" si="17"/>
        <v>52373</v>
      </c>
      <c r="H57" s="73">
        <f t="shared" si="9"/>
        <v>0.5159850641865598</v>
      </c>
      <c r="I57" s="30">
        <f>SUM(I38:I56)</f>
        <v>156661176</v>
      </c>
      <c r="J57" s="82">
        <f t="shared" si="10"/>
        <v>2991.2583965020144</v>
      </c>
      <c r="K57" s="30">
        <f t="shared" si="17"/>
        <v>71162</v>
      </c>
      <c r="L57" s="30">
        <f>SUM(L38:L56)</f>
        <v>171979184</v>
      </c>
      <c r="M57" s="30">
        <f t="shared" si="17"/>
        <v>964745098.28</v>
      </c>
      <c r="N57" s="30">
        <f t="shared" si="17"/>
        <v>807488218</v>
      </c>
      <c r="O57" s="80">
        <f t="shared" si="11"/>
        <v>0.836996445423391</v>
      </c>
      <c r="P57" s="81">
        <f t="shared" si="16"/>
        <v>0.6844938696121984</v>
      </c>
      <c r="Q57" s="30">
        <f t="shared" si="17"/>
        <v>58286101</v>
      </c>
      <c r="R57" s="30">
        <f t="shared" si="17"/>
        <v>2565688</v>
      </c>
      <c r="S57" s="30">
        <f t="shared" si="17"/>
        <v>55720413</v>
      </c>
      <c r="T57" s="64">
        <f t="shared" si="13"/>
        <v>1063.9148607106715</v>
      </c>
      <c r="U57" s="34">
        <f t="shared" si="14"/>
        <v>0.03953405016388102</v>
      </c>
      <c r="V57" s="56"/>
      <c r="W57" s="56"/>
    </row>
    <row r="58" spans="1:23" ht="10.5" customHeight="1">
      <c r="A58" s="106" t="s">
        <v>98</v>
      </c>
      <c r="B58" s="107"/>
      <c r="C58" s="107"/>
      <c r="D58" s="108"/>
      <c r="E58" s="107"/>
      <c r="F58" s="107"/>
      <c r="G58" s="107"/>
      <c r="H58" s="109"/>
      <c r="I58" s="107"/>
      <c r="J58" s="110"/>
      <c r="K58" s="107"/>
      <c r="L58" s="107"/>
      <c r="M58" s="107"/>
      <c r="N58" s="107"/>
      <c r="O58" s="109"/>
      <c r="P58" s="111"/>
      <c r="Q58" s="107"/>
      <c r="R58" s="107"/>
      <c r="S58" s="107"/>
      <c r="T58" s="112"/>
      <c r="U58" s="113"/>
      <c r="V58" s="56"/>
      <c r="W58" s="56"/>
    </row>
    <row r="59" spans="1:23" ht="10.5" customHeight="1">
      <c r="A59" s="106" t="s">
        <v>99</v>
      </c>
      <c r="B59" s="107"/>
      <c r="C59" s="107"/>
      <c r="D59" s="108"/>
      <c r="E59" s="107"/>
      <c r="F59" s="107"/>
      <c r="G59" s="107"/>
      <c r="H59" s="109"/>
      <c r="I59" s="107"/>
      <c r="J59" s="110"/>
      <c r="K59" s="107"/>
      <c r="L59" s="107"/>
      <c r="M59" s="107"/>
      <c r="N59" s="107"/>
      <c r="O59" s="109"/>
      <c r="P59" s="111"/>
      <c r="Q59" s="107"/>
      <c r="R59" s="107"/>
      <c r="S59" s="107"/>
      <c r="T59" s="112"/>
      <c r="U59" s="113"/>
      <c r="V59" s="56"/>
      <c r="W59" s="56"/>
    </row>
    <row r="60" spans="1:23" ht="10.5" customHeight="1">
      <c r="A60" s="106" t="s">
        <v>113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12"/>
      <c r="V60" s="56"/>
      <c r="W60" s="56"/>
    </row>
    <row r="61" spans="1:21" ht="10.5" customHeight="1">
      <c r="A61" s="106" t="s">
        <v>127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5"/>
      <c r="R61" s="115"/>
      <c r="S61" s="115"/>
      <c r="T61" s="115"/>
      <c r="U61" s="115"/>
    </row>
    <row r="62" spans="1:21" ht="10.5" customHeight="1">
      <c r="A62" s="116" t="s">
        <v>93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0.5" customHeight="1">
      <c r="A63" s="116" t="s">
        <v>94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1:21" ht="10.5" customHeight="1">
      <c r="A64" s="116" t="s">
        <v>96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1:21" ht="10.5" customHeight="1">
      <c r="A65" s="117" t="s">
        <v>131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0.5" customHeight="1">
      <c r="A66" s="117" t="s">
        <v>135</v>
      </c>
      <c r="B66" s="116"/>
      <c r="C66" s="116"/>
      <c r="D66" s="116"/>
      <c r="E66" s="116"/>
      <c r="F66" s="116"/>
      <c r="G66" s="116"/>
      <c r="H66" s="116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0.5" customHeight="1">
      <c r="A67" s="117" t="s">
        <v>134</v>
      </c>
      <c r="B67" s="116"/>
      <c r="C67" s="116"/>
      <c r="D67" s="116"/>
      <c r="E67" s="116"/>
      <c r="F67" s="116"/>
      <c r="G67" s="116"/>
      <c r="H67" s="116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0.5" customHeight="1">
      <c r="A68" s="117" t="s">
        <v>128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0.5" customHeight="1">
      <c r="A69" s="116" t="s">
        <v>132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2:21" ht="10.5" customHeight="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</sheetData>
  <sheetProtection/>
  <printOptions horizontalCentered="1"/>
  <pageMargins left="0" right="0" top="0.4" bottom="0" header="0" footer="0"/>
  <pageSetup horizontalDpi="600" verticalDpi="600" orientation="landscape" scale="78" r:id="rId1"/>
  <ignoredErrors>
    <ignoredError sqref="J36 D36 H36 D57 H57 J57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2014-12-05T15:27:40Z</cp:lastPrinted>
  <dcterms:created xsi:type="dcterms:W3CDTF">2005-06-27T11:45:55Z</dcterms:created>
  <dcterms:modified xsi:type="dcterms:W3CDTF">2015-02-02T16:17:27Z</dcterms:modified>
  <cp:category/>
  <cp:version/>
  <cp:contentType/>
  <cp:contentStatus/>
</cp:coreProperties>
</file>