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HoH Std Ded" sheetId="1" r:id="rId1"/>
  </sheets>
  <definedNames>
    <definedName name="_xlnm.Print_Area" localSheetId="0">' 2012 Calculation HoH Std Ded'!$A$1:$U$68</definedName>
  </definedNames>
  <calcPr fullCalcOnLoad="1"/>
</workbook>
</file>

<file path=xl/sharedStrings.xml><?xml version="1.0" encoding="utf-8"?>
<sst xmlns="http://schemas.openxmlformats.org/spreadsheetml/2006/main" count="174" uniqueCount="135">
  <si>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</si>
  <si>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</si>
  <si>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</si>
  <si>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</si>
  <si>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</si>
  <si>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</si>
  <si>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</si>
  <si>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</si>
  <si>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</si>
  <si>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</si>
  <si>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</si>
  <si>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</si>
  <si>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</si>
  <si>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</si>
  <si>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</si>
  <si>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</si>
  <si>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</si>
  <si>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</si>
  <si>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</si>
  <si>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</si>
  <si>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</si>
  <si>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</si>
  <si>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</si>
  <si>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</si>
  <si>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</si>
  <si>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</si>
  <si>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</si>
  <si>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</si>
  <si>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</si>
  <si>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</si>
  <si>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</si>
  <si>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</si>
  <si>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</si>
  <si>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</si>
  <si>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</si>
  <si>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</si>
  <si>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</si>
  <si>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</si>
  <si>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</si>
  <si>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</si>
  <si>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</si>
  <si>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</si>
  <si>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</si>
  <si>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</si>
  <si>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</si>
  <si>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</si>
  <si>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</si>
  <si>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</si>
  <si>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</si>
  <si>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</si>
  <si>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</si>
  <si>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</si>
  <si>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</si>
  <si>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</si>
  <si>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</si>
  <si>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</si>
  <si>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</si>
  <si>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</si>
  <si>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</si>
  <si>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</si>
  <si>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</si>
  <si>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</si>
  <si>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</si>
  <si>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</si>
  <si>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</si>
  <si>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</si>
  <si>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</si>
  <si>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</si>
  <si>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</si>
  <si>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</si>
  <si>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</si>
  <si>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</si>
  <si>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</si>
  <si>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</si>
  <si>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</si>
  <si>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</si>
  <si>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</si>
  <si>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</si>
  <si>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</si>
  <si>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</si>
  <si>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</si>
  <si>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</si>
  <si>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</si>
  <si>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</si>
  <si>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</si>
  <si>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</si>
  <si>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</si>
  <si>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</si>
  <si>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</si>
  <si>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</si>
  <si>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</si>
  <si>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</si>
  <si>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</si>
  <si>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</si>
  <si>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[Additional standard deduction allowance of $750 per taxpayer for the aged or blind.] </t>
  </si>
  <si>
    <t xml:space="preserve">                Standard Deduction+:</t>
  </si>
  <si>
    <t>HEAD OF HOUSEHOLD:  STANDARD DEDUCTION</t>
  </si>
  <si>
    <t>[$4,400]</t>
  </si>
  <si>
    <t xml:space="preserve">     Amounts shown include a total value of $31,580,753 in NC-EITC used as offset to reduce computed tax liability.  Any portion of NC-EITC that exceeds tax liability is refundable to the taxpayer.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</si>
  <si>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</si>
  <si>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</si>
  <si>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</si>
  <si>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</si>
  <si>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</si>
  <si>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</si>
  <si>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</si>
  <si>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</si>
  <si>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</si>
  <si>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</si>
  <si>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</si>
  <si>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</si>
  <si>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</si>
  <si>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[HoH]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</si>
  <si>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</si>
  <si>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</si>
  <si>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           A.  BY SIZE OF NC TAXABLE INCOME</t>
  </si>
  <si>
    <t>as a</t>
  </si>
  <si>
    <t>% of</t>
  </si>
  <si>
    <t xml:space="preserve">All </t>
  </si>
  <si>
    <t>HoH Re-</t>
  </si>
  <si>
    <t>Factor</t>
  </si>
  <si>
    <t>a</t>
  </si>
  <si>
    <t xml:space="preserve">Net Tax </t>
  </si>
  <si>
    <t>Per Re-</t>
  </si>
  <si>
    <t>Gross</t>
  </si>
  <si>
    <t>turn [All</t>
  </si>
  <si>
    <t>Returns]</t>
  </si>
  <si>
    <t>HoH-SD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</si>
  <si>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</si>
  <si>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</si>
  <si>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</si>
  <si>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HoH filing status with FAGI&lt;=$80,000: $2,500; HoH filing status with FAGI&gt;$80,000: $2,000.</t>
  </si>
  <si>
    <t>FAGI Level</t>
  </si>
  <si>
    <t>NCTI Level</t>
  </si>
  <si>
    <t xml:space="preserve">TABLE 6A.   TAX YEAR 2012 INDIVIDUAL INCOME TAX CALCULATION BY INCOME LEVEL BY DEDUCTION TYPE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</si>
</sst>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5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165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5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0" fontId="2" fillId="33" borderId="18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41" fontId="2" fillId="33" borderId="14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4" fontId="2" fillId="34" borderId="11" xfId="0" applyNumberFormat="1" applyFont="1" applyFill="1" applyBorder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165" fontId="2" fillId="33" borderId="0" xfId="0" applyNumberFormat="1" applyFont="1" applyFill="1" applyAlignment="1">
      <alignment horizontal="left"/>
    </xf>
    <xf numFmtId="0" fontId="2" fillId="35" borderId="19" xfId="0" applyFont="1" applyFill="1" applyBorder="1" applyAlignment="1">
      <alignment horizontal="center"/>
    </xf>
    <xf numFmtId="165" fontId="2" fillId="35" borderId="20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165" fontId="2" fillId="35" borderId="19" xfId="0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2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Continuous"/>
    </xf>
    <xf numFmtId="165" fontId="2" fillId="35" borderId="19" xfId="0" applyNumberFormat="1" applyFont="1" applyFill="1" applyBorder="1" applyAlignment="1">
      <alignment horizontal="centerContinuous"/>
    </xf>
    <xf numFmtId="37" fontId="2" fillId="35" borderId="19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26" xfId="0" applyNumberFormat="1" applyFont="1" applyFill="1" applyBorder="1" applyAlignment="1">
      <alignment horizontal="right"/>
    </xf>
    <xf numFmtId="164" fontId="2" fillId="33" borderId="18" xfId="0" applyNumberFormat="1" applyFont="1" applyFill="1" applyBorder="1" applyAlignment="1">
      <alignment horizontal="right"/>
    </xf>
    <xf numFmtId="164" fontId="2" fillId="34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2" fillId="34" borderId="17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/>
    </xf>
    <xf numFmtId="37" fontId="2" fillId="34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7" fontId="2" fillId="34" borderId="13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7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1">
      <selection activeCell="V12" sqref="V12:W57"/>
    </sheetView>
  </sheetViews>
  <sheetFormatPr defaultColWidth="9.140625" defaultRowHeight="10.5" customHeight="1"/>
  <cols>
    <col min="1" max="1" width="12.421875" style="11" customWidth="1"/>
    <col min="2" max="2" width="6.421875" style="11" customWidth="1"/>
    <col min="3" max="3" width="10.57421875" style="11" customWidth="1"/>
    <col min="4" max="4" width="7.57421875" style="11" customWidth="1"/>
    <col min="5" max="5" width="9.28125" style="11" customWidth="1"/>
    <col min="6" max="6" width="10.140625" style="11" customWidth="1"/>
    <col min="7" max="7" width="6.421875" style="11" customWidth="1"/>
    <col min="8" max="8" width="5.421875" style="11" customWidth="1"/>
    <col min="9" max="9" width="9.7109375" style="11" customWidth="1"/>
    <col min="10" max="10" width="5.28125" style="11" customWidth="1"/>
    <col min="11" max="11" width="6.421875" style="11" customWidth="1"/>
    <col min="12" max="12" width="9.7109375" style="11" customWidth="1"/>
    <col min="13" max="14" width="10.7109375" style="11" customWidth="1"/>
    <col min="15" max="15" width="6.57421875" style="11" customWidth="1"/>
    <col min="16" max="16" width="6.00390625" style="11" customWidth="1"/>
    <col min="17" max="17" width="10.00390625" style="11" customWidth="1"/>
    <col min="18" max="18" width="7.8515625" style="11" customWidth="1"/>
    <col min="19" max="19" width="9.7109375" style="11" customWidth="1"/>
    <col min="20" max="20" width="7.00390625" style="11" customWidth="1"/>
    <col min="21" max="21" width="5.8515625" style="11" customWidth="1"/>
    <col min="22" max="16384" width="9.140625" style="11" customWidth="1"/>
  </cols>
  <sheetData>
    <row r="1" spans="1:21" ht="10.5" customHeight="1">
      <c r="A1" s="39" t="s">
        <v>134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6"/>
      <c r="N1" s="26"/>
      <c r="O1" s="26"/>
      <c r="P1" s="26"/>
      <c r="Q1" s="26"/>
      <c r="R1" s="26"/>
      <c r="S1" s="3"/>
      <c r="T1" s="3"/>
      <c r="U1" s="3"/>
    </row>
    <row r="2" spans="1:21" ht="10.5" customHeight="1">
      <c r="A2" s="39"/>
      <c r="B2" s="25"/>
      <c r="C2" s="25"/>
      <c r="D2" s="25"/>
      <c r="E2" s="25"/>
      <c r="F2" s="26"/>
      <c r="G2" s="26"/>
      <c r="H2" s="26"/>
      <c r="I2" s="25"/>
      <c r="J2" s="25"/>
      <c r="K2" s="25"/>
      <c r="L2" s="25"/>
      <c r="M2" s="26"/>
      <c r="N2" s="26"/>
      <c r="O2" s="26"/>
      <c r="P2" s="26"/>
      <c r="Q2" s="26"/>
      <c r="R2" s="26"/>
      <c r="S2" s="3"/>
      <c r="T2" s="3"/>
      <c r="U2" s="3"/>
    </row>
    <row r="3" spans="6:21" ht="11.25" customHeight="1" thickBot="1">
      <c r="F3" s="9"/>
      <c r="G3" s="9"/>
      <c r="H3" s="9"/>
      <c r="I3" s="1" t="s">
        <v>96</v>
      </c>
      <c r="J3" s="5"/>
      <c r="K3" s="5"/>
      <c r="L3" s="1"/>
      <c r="M3" s="41"/>
      <c r="N3" s="41"/>
      <c r="O3" s="41"/>
      <c r="P3" s="41"/>
      <c r="Q3" s="9"/>
      <c r="R3" s="4"/>
      <c r="S3" s="2"/>
      <c r="T3" s="2"/>
      <c r="U3" s="2"/>
    </row>
    <row r="4" spans="1:21" ht="10.5" customHeight="1">
      <c r="A4" s="84"/>
      <c r="B4" s="85"/>
      <c r="C4" s="53"/>
      <c r="D4" s="69"/>
      <c r="E4" s="52" t="s">
        <v>101</v>
      </c>
      <c r="F4" s="53"/>
      <c r="G4" s="57" t="s">
        <v>95</v>
      </c>
      <c r="H4" s="57"/>
      <c r="I4" s="57"/>
      <c r="J4" s="57"/>
      <c r="K4" s="52" t="s">
        <v>72</v>
      </c>
      <c r="L4" s="53"/>
      <c r="M4" s="52" t="s">
        <v>90</v>
      </c>
      <c r="N4" s="69"/>
      <c r="O4" s="53"/>
      <c r="P4" s="15" t="s">
        <v>85</v>
      </c>
      <c r="Q4" s="14"/>
      <c r="R4" s="14"/>
      <c r="S4" s="16"/>
      <c r="T4" s="15" t="s">
        <v>75</v>
      </c>
      <c r="U4" s="40"/>
    </row>
    <row r="5" spans="1:21" ht="10.5" customHeight="1">
      <c r="A5" s="2"/>
      <c r="B5" s="86" t="s">
        <v>83</v>
      </c>
      <c r="C5" s="66" t="s">
        <v>102</v>
      </c>
      <c r="D5" s="6"/>
      <c r="E5" s="74" t="s">
        <v>103</v>
      </c>
      <c r="F5" s="66"/>
      <c r="G5" s="55"/>
      <c r="H5" s="58" t="s">
        <v>116</v>
      </c>
      <c r="I5" s="67"/>
      <c r="J5" s="58"/>
      <c r="K5" s="65" t="s">
        <v>73</v>
      </c>
      <c r="L5" s="66"/>
      <c r="M5" s="54" t="s">
        <v>91</v>
      </c>
      <c r="N5" s="76"/>
      <c r="O5" s="66"/>
      <c r="P5" s="66" t="s">
        <v>88</v>
      </c>
      <c r="Q5" s="7"/>
      <c r="R5" s="7"/>
      <c r="S5" s="18" t="s">
        <v>104</v>
      </c>
      <c r="T5" s="17" t="s">
        <v>76</v>
      </c>
      <c r="U5" s="29"/>
    </row>
    <row r="6" spans="1:21" ht="10.5" customHeight="1">
      <c r="A6" s="2"/>
      <c r="B6" s="86" t="s">
        <v>84</v>
      </c>
      <c r="C6" s="66" t="s">
        <v>105</v>
      </c>
      <c r="D6" s="6" t="s">
        <v>75</v>
      </c>
      <c r="E6" s="74" t="s">
        <v>106</v>
      </c>
      <c r="F6" s="66"/>
      <c r="G6" s="74"/>
      <c r="H6" s="17" t="s">
        <v>117</v>
      </c>
      <c r="I6" s="6"/>
      <c r="J6" s="17"/>
      <c r="K6" s="58"/>
      <c r="L6" s="70"/>
      <c r="M6" s="58"/>
      <c r="N6" s="58"/>
      <c r="O6" s="103" t="s">
        <v>108</v>
      </c>
      <c r="P6" s="66" t="s">
        <v>121</v>
      </c>
      <c r="Q6" s="7"/>
      <c r="R6" s="19"/>
      <c r="S6" s="18" t="s">
        <v>6</v>
      </c>
      <c r="T6" s="17" t="s">
        <v>122</v>
      </c>
      <c r="U6" s="6"/>
    </row>
    <row r="7" spans="1:21" ht="10.5" customHeight="1">
      <c r="A7" s="2"/>
      <c r="B7" s="86" t="s">
        <v>24</v>
      </c>
      <c r="C7" s="66" t="s">
        <v>15</v>
      </c>
      <c r="D7" s="6" t="s">
        <v>76</v>
      </c>
      <c r="E7" s="6" t="s">
        <v>107</v>
      </c>
      <c r="F7" s="66"/>
      <c r="G7" s="17"/>
      <c r="H7" s="6" t="s">
        <v>118</v>
      </c>
      <c r="I7" s="68"/>
      <c r="J7" s="17" t="s">
        <v>75</v>
      </c>
      <c r="K7" s="6" t="s">
        <v>24</v>
      </c>
      <c r="L7" s="17"/>
      <c r="M7" s="7"/>
      <c r="N7" s="7"/>
      <c r="O7" s="6" t="s">
        <v>111</v>
      </c>
      <c r="P7" s="17" t="s">
        <v>89</v>
      </c>
      <c r="Q7" s="7" t="s">
        <v>9</v>
      </c>
      <c r="R7" s="7"/>
      <c r="S7" s="18" t="s">
        <v>77</v>
      </c>
      <c r="T7" s="17" t="s">
        <v>123</v>
      </c>
      <c r="U7" s="19" t="s">
        <v>108</v>
      </c>
    </row>
    <row r="8" spans="1:21" ht="10.5" customHeight="1">
      <c r="A8" s="2"/>
      <c r="B8" s="86" t="s">
        <v>25</v>
      </c>
      <c r="C8" s="66" t="s">
        <v>16</v>
      </c>
      <c r="D8" s="6" t="s">
        <v>109</v>
      </c>
      <c r="E8" s="99"/>
      <c r="F8" s="70"/>
      <c r="G8" s="6" t="s">
        <v>24</v>
      </c>
      <c r="H8" s="17" t="s">
        <v>119</v>
      </c>
      <c r="I8" s="6" t="s">
        <v>71</v>
      </c>
      <c r="J8" s="17" t="s">
        <v>76</v>
      </c>
      <c r="K8" s="6" t="s">
        <v>25</v>
      </c>
      <c r="L8" s="22"/>
      <c r="M8" s="6" t="s">
        <v>17</v>
      </c>
      <c r="N8" s="6" t="s">
        <v>18</v>
      </c>
      <c r="O8" s="7" t="s">
        <v>86</v>
      </c>
      <c r="P8" s="7" t="s">
        <v>25</v>
      </c>
      <c r="Q8" s="7" t="s">
        <v>124</v>
      </c>
      <c r="R8" s="19" t="s">
        <v>7</v>
      </c>
      <c r="S8" s="18" t="s">
        <v>78</v>
      </c>
      <c r="T8" s="17" t="s">
        <v>125</v>
      </c>
      <c r="U8" s="19" t="s">
        <v>111</v>
      </c>
    </row>
    <row r="9" spans="1:21" ht="10.5" customHeight="1">
      <c r="A9" s="100"/>
      <c r="B9" s="86" t="s">
        <v>27</v>
      </c>
      <c r="C9" s="66" t="s">
        <v>19</v>
      </c>
      <c r="D9" s="10" t="s">
        <v>105</v>
      </c>
      <c r="E9" s="6"/>
      <c r="F9" s="101"/>
      <c r="G9" s="21" t="s">
        <v>25</v>
      </c>
      <c r="H9" s="22" t="s">
        <v>110</v>
      </c>
      <c r="I9" s="68" t="s">
        <v>65</v>
      </c>
      <c r="J9" s="17" t="s">
        <v>82</v>
      </c>
      <c r="K9" s="6" t="s">
        <v>62</v>
      </c>
      <c r="L9" s="17" t="s">
        <v>26</v>
      </c>
      <c r="M9" s="20" t="s">
        <v>20</v>
      </c>
      <c r="N9" s="7" t="s">
        <v>20</v>
      </c>
      <c r="O9" s="6" t="s">
        <v>87</v>
      </c>
      <c r="P9" s="7" t="s">
        <v>109</v>
      </c>
      <c r="Q9" s="7" t="s">
        <v>28</v>
      </c>
      <c r="R9" s="7" t="s">
        <v>10</v>
      </c>
      <c r="S9" s="18" t="s">
        <v>79</v>
      </c>
      <c r="T9" s="17" t="s">
        <v>127</v>
      </c>
      <c r="U9" s="19" t="s">
        <v>6</v>
      </c>
    </row>
    <row r="10" spans="1:21" ht="10.5" customHeight="1">
      <c r="A10" s="100"/>
      <c r="B10" s="86" t="s">
        <v>81</v>
      </c>
      <c r="C10" s="66" t="s">
        <v>21</v>
      </c>
      <c r="D10" s="10" t="s">
        <v>74</v>
      </c>
      <c r="E10" s="68" t="s">
        <v>11</v>
      </c>
      <c r="F10" s="22" t="s">
        <v>2</v>
      </c>
      <c r="G10" s="10" t="s">
        <v>27</v>
      </c>
      <c r="H10" s="22" t="s">
        <v>81</v>
      </c>
      <c r="I10" s="68" t="s">
        <v>97</v>
      </c>
      <c r="J10" s="17" t="s">
        <v>74</v>
      </c>
      <c r="K10" s="68" t="s">
        <v>63</v>
      </c>
      <c r="L10" s="22" t="s">
        <v>65</v>
      </c>
      <c r="M10" s="6" t="s">
        <v>22</v>
      </c>
      <c r="N10" s="6" t="s">
        <v>22</v>
      </c>
      <c r="O10" s="6" t="s">
        <v>120</v>
      </c>
      <c r="P10" s="6" t="s">
        <v>105</v>
      </c>
      <c r="Q10" s="7" t="s">
        <v>77</v>
      </c>
      <c r="R10" s="7" t="s">
        <v>23</v>
      </c>
      <c r="S10" s="18" t="s">
        <v>80</v>
      </c>
      <c r="T10" s="17" t="s">
        <v>126</v>
      </c>
      <c r="U10" s="19" t="s">
        <v>8</v>
      </c>
    </row>
    <row r="11" spans="1:21" ht="10.5" customHeight="1" thickBot="1">
      <c r="A11" s="102" t="s">
        <v>113</v>
      </c>
      <c r="B11" s="87" t="s">
        <v>112</v>
      </c>
      <c r="C11" s="66" t="s">
        <v>3</v>
      </c>
      <c r="D11" s="10" t="s">
        <v>3</v>
      </c>
      <c r="E11" s="6" t="s">
        <v>3</v>
      </c>
      <c r="F11" s="17" t="s">
        <v>3</v>
      </c>
      <c r="G11" s="23" t="s">
        <v>81</v>
      </c>
      <c r="H11" s="18" t="s">
        <v>12</v>
      </c>
      <c r="I11" s="6" t="s">
        <v>3</v>
      </c>
      <c r="J11" s="17" t="s">
        <v>3</v>
      </c>
      <c r="K11" s="6" t="s">
        <v>64</v>
      </c>
      <c r="L11" s="17" t="s">
        <v>3</v>
      </c>
      <c r="M11" s="6" t="s">
        <v>3</v>
      </c>
      <c r="N11" s="7" t="s">
        <v>3</v>
      </c>
      <c r="O11" s="18" t="s">
        <v>12</v>
      </c>
      <c r="P11" s="18" t="s">
        <v>12</v>
      </c>
      <c r="Q11" s="7" t="s">
        <v>3</v>
      </c>
      <c r="R11" s="7" t="s">
        <v>3</v>
      </c>
      <c r="S11" s="18" t="s">
        <v>3</v>
      </c>
      <c r="T11" s="18" t="s">
        <v>3</v>
      </c>
      <c r="U11" s="18" t="s">
        <v>12</v>
      </c>
    </row>
    <row r="12" spans="1:21" ht="11.25" customHeight="1" thickBot="1">
      <c r="A12" s="42" t="s">
        <v>133</v>
      </c>
      <c r="B12" s="48"/>
      <c r="C12" s="48"/>
      <c r="D12" s="48"/>
      <c r="E12" s="42"/>
      <c r="F12" s="43"/>
      <c r="G12" s="43"/>
      <c r="H12" s="44" t="s">
        <v>115</v>
      </c>
      <c r="I12" s="44"/>
      <c r="J12" s="44"/>
      <c r="K12" s="43"/>
      <c r="L12" s="43"/>
      <c r="M12" s="45"/>
      <c r="N12" s="46"/>
      <c r="O12" s="46"/>
      <c r="P12" s="45"/>
      <c r="Q12" s="45"/>
      <c r="R12" s="43"/>
      <c r="S12" s="45"/>
      <c r="T12" s="43"/>
      <c r="U12" s="45"/>
    </row>
    <row r="13" spans="1:23" ht="10.5" customHeight="1">
      <c r="A13" s="2" t="s">
        <v>0</v>
      </c>
      <c r="B13" s="91">
        <v>158439</v>
      </c>
      <c r="C13" s="88">
        <v>1466180954</v>
      </c>
      <c r="D13" s="33">
        <f>C13/G13</f>
        <v>10157.54692955717</v>
      </c>
      <c r="E13" s="33">
        <v>12975226</v>
      </c>
      <c r="F13" s="33">
        <v>702687098</v>
      </c>
      <c r="G13" s="33">
        <v>144344</v>
      </c>
      <c r="H13" s="71">
        <f>G13/B13</f>
        <v>0.9110383175859479</v>
      </c>
      <c r="I13" s="33">
        <v>631311993</v>
      </c>
      <c r="J13" s="33">
        <f>I13/G13</f>
        <v>4373.662867871197</v>
      </c>
      <c r="K13" s="33">
        <v>400253</v>
      </c>
      <c r="L13" s="33">
        <v>986549655</v>
      </c>
      <c r="M13" s="62">
        <v>-841392566</v>
      </c>
      <c r="N13" s="98">
        <v>-869004274</v>
      </c>
      <c r="O13" s="78">
        <f aca="true" t="shared" si="0" ref="O13:O36">N13/M13</f>
        <v>1.032816676918441</v>
      </c>
      <c r="P13" s="71">
        <f aca="true" t="shared" si="1" ref="P13:P36">M13/C13</f>
        <v>-0.5738667957079464</v>
      </c>
      <c r="Q13" s="13">
        <v>0</v>
      </c>
      <c r="R13" s="59">
        <v>0</v>
      </c>
      <c r="S13" s="59">
        <v>0</v>
      </c>
      <c r="T13" s="35">
        <v>0</v>
      </c>
      <c r="U13" s="35">
        <v>0</v>
      </c>
      <c r="W13" s="56"/>
    </row>
    <row r="14" spans="1:23" ht="10.5" customHeight="1">
      <c r="A14" s="2" t="s">
        <v>66</v>
      </c>
      <c r="B14" s="92">
        <v>50729</v>
      </c>
      <c r="C14" s="89">
        <v>646572564</v>
      </c>
      <c r="D14" s="51">
        <f aca="true" t="shared" si="2" ref="D14:D36">C14/G14</f>
        <v>13545.325428415805</v>
      </c>
      <c r="E14" s="51">
        <v>445815</v>
      </c>
      <c r="F14" s="51">
        <v>21919105</v>
      </c>
      <c r="G14" s="51">
        <v>47734</v>
      </c>
      <c r="H14" s="72">
        <f aca="true" t="shared" si="3" ref="H14:H36">G14/B14</f>
        <v>0.9409607916576317</v>
      </c>
      <c r="I14" s="51">
        <v>210637074</v>
      </c>
      <c r="J14" s="51">
        <f aca="true" t="shared" si="4" ref="J14:J36">I14/G14</f>
        <v>4412.7262328738425</v>
      </c>
      <c r="K14" s="51">
        <v>130029</v>
      </c>
      <c r="L14" s="51">
        <v>324704121</v>
      </c>
      <c r="M14" s="51">
        <v>89758079</v>
      </c>
      <c r="N14" s="51">
        <v>46933038</v>
      </c>
      <c r="O14" s="75">
        <f t="shared" si="0"/>
        <v>0.522883717241765</v>
      </c>
      <c r="P14" s="72">
        <f t="shared" si="1"/>
        <v>0.1388213543190181</v>
      </c>
      <c r="Q14" s="61">
        <v>2817833</v>
      </c>
      <c r="R14" s="60">
        <v>2627292</v>
      </c>
      <c r="S14" s="60">
        <v>190541</v>
      </c>
      <c r="T14" s="28">
        <f>S14/G14</f>
        <v>3.991724975908158</v>
      </c>
      <c r="U14" s="27">
        <f aca="true" t="shared" si="5" ref="U14:U35">S14/N14</f>
        <v>0.004059847990236643</v>
      </c>
      <c r="V14" s="56"/>
      <c r="W14" s="56"/>
    </row>
    <row r="15" spans="1:23" ht="10.5" customHeight="1">
      <c r="A15" s="2" t="s">
        <v>67</v>
      </c>
      <c r="B15" s="92">
        <v>48964</v>
      </c>
      <c r="C15" s="89">
        <v>707779589</v>
      </c>
      <c r="D15" s="51">
        <f t="shared" si="2"/>
        <v>15381.831377406876</v>
      </c>
      <c r="E15" s="51">
        <v>316275</v>
      </c>
      <c r="F15" s="51">
        <v>17646527.2</v>
      </c>
      <c r="G15" s="51">
        <v>46014</v>
      </c>
      <c r="H15" s="72">
        <f t="shared" si="3"/>
        <v>0.9397516542766113</v>
      </c>
      <c r="I15" s="51">
        <v>203223359</v>
      </c>
      <c r="J15" s="51">
        <f t="shared" si="4"/>
        <v>4416.55493980093</v>
      </c>
      <c r="K15" s="51">
        <v>129221</v>
      </c>
      <c r="L15" s="51">
        <v>322601762</v>
      </c>
      <c r="M15" s="51">
        <v>164624215.8</v>
      </c>
      <c r="N15" s="51">
        <v>138043815</v>
      </c>
      <c r="O15" s="75">
        <f t="shared" si="0"/>
        <v>0.8385389374775081</v>
      </c>
      <c r="P15" s="72">
        <f t="shared" si="1"/>
        <v>0.2325924883374957</v>
      </c>
      <c r="Q15" s="61">
        <v>8296306</v>
      </c>
      <c r="R15" s="60">
        <v>7477220</v>
      </c>
      <c r="S15" s="60">
        <v>819086</v>
      </c>
      <c r="T15" s="28">
        <f>S15/G15</f>
        <v>17.80079975659582</v>
      </c>
      <c r="U15" s="27">
        <f t="shared" si="5"/>
        <v>0.005933521903896962</v>
      </c>
      <c r="V15" s="56"/>
      <c r="W15" s="56"/>
    </row>
    <row r="16" spans="1:23" ht="10.5" customHeight="1">
      <c r="A16" s="2" t="s">
        <v>68</v>
      </c>
      <c r="B16" s="92">
        <v>48263</v>
      </c>
      <c r="C16" s="89">
        <v>776021890</v>
      </c>
      <c r="D16" s="51">
        <f t="shared" si="2"/>
        <v>17205.16783433842</v>
      </c>
      <c r="E16" s="51">
        <v>156059</v>
      </c>
      <c r="F16" s="51">
        <v>16654596</v>
      </c>
      <c r="G16" s="51">
        <v>45104</v>
      </c>
      <c r="H16" s="72">
        <f t="shared" si="3"/>
        <v>0.9345461326481984</v>
      </c>
      <c r="I16" s="51">
        <v>199107580</v>
      </c>
      <c r="J16" s="51">
        <f t="shared" si="4"/>
        <v>4414.410695282015</v>
      </c>
      <c r="K16" s="51">
        <v>126644</v>
      </c>
      <c r="L16" s="51">
        <v>315976024</v>
      </c>
      <c r="M16" s="51">
        <v>244439749</v>
      </c>
      <c r="N16" s="51">
        <v>224952953</v>
      </c>
      <c r="O16" s="75">
        <f t="shared" si="0"/>
        <v>0.9202797577737654</v>
      </c>
      <c r="P16" s="72">
        <f t="shared" si="1"/>
        <v>0.3149907910458557</v>
      </c>
      <c r="Q16" s="61">
        <v>13521748</v>
      </c>
      <c r="R16" s="60">
        <v>10915016</v>
      </c>
      <c r="S16" s="60">
        <v>2606732</v>
      </c>
      <c r="T16" s="28">
        <f>S16/G16</f>
        <v>57.79380986165307</v>
      </c>
      <c r="U16" s="27">
        <f t="shared" si="5"/>
        <v>0.011587898559393439</v>
      </c>
      <c r="V16" s="56"/>
      <c r="W16" s="56"/>
    </row>
    <row r="17" spans="1:23" ht="10.5" customHeight="1">
      <c r="A17" s="2" t="s">
        <v>46</v>
      </c>
      <c r="B17" s="92">
        <v>88521</v>
      </c>
      <c r="C17" s="89">
        <v>1644649627</v>
      </c>
      <c r="D17" s="51">
        <f t="shared" si="2"/>
        <v>20131.089599373296</v>
      </c>
      <c r="E17" s="51">
        <v>298569</v>
      </c>
      <c r="F17" s="51">
        <v>28711915</v>
      </c>
      <c r="G17" s="51">
        <v>81697</v>
      </c>
      <c r="H17" s="72">
        <f t="shared" si="3"/>
        <v>0.9229109476847301</v>
      </c>
      <c r="I17" s="51">
        <v>360520539</v>
      </c>
      <c r="J17" s="51">
        <f t="shared" si="4"/>
        <v>4412.89813579446</v>
      </c>
      <c r="K17" s="51">
        <v>251512</v>
      </c>
      <c r="L17" s="51">
        <v>577405356</v>
      </c>
      <c r="M17" s="51">
        <v>678310386</v>
      </c>
      <c r="N17" s="51">
        <v>650042691</v>
      </c>
      <c r="O17" s="75">
        <f t="shared" si="0"/>
        <v>0.9583263125798578</v>
      </c>
      <c r="P17" s="72">
        <f t="shared" si="1"/>
        <v>0.4124345847676406</v>
      </c>
      <c r="Q17" s="61">
        <v>39046301</v>
      </c>
      <c r="R17" s="60">
        <v>23939921</v>
      </c>
      <c r="S17" s="60">
        <v>15106380</v>
      </c>
      <c r="T17" s="28">
        <f>S17/G17</f>
        <v>184.907401740578</v>
      </c>
      <c r="U17" s="27">
        <f t="shared" si="5"/>
        <v>0.023239058309787227</v>
      </c>
      <c r="V17" s="56"/>
      <c r="W17" s="56"/>
    </row>
    <row r="18" spans="1:23" ht="10.5" customHeight="1">
      <c r="A18" s="2" t="s">
        <v>45</v>
      </c>
      <c r="B18" s="92">
        <v>12739</v>
      </c>
      <c r="C18" s="89">
        <v>260580497</v>
      </c>
      <c r="D18" s="51">
        <f t="shared" si="2"/>
        <v>22405.889681857265</v>
      </c>
      <c r="E18" s="51">
        <v>78589</v>
      </c>
      <c r="F18" s="51">
        <v>4266864</v>
      </c>
      <c r="G18" s="51">
        <v>11630</v>
      </c>
      <c r="H18" s="72">
        <f t="shared" si="3"/>
        <v>0.9129445011382369</v>
      </c>
      <c r="I18" s="51">
        <v>51324516</v>
      </c>
      <c r="J18" s="51">
        <f t="shared" si="4"/>
        <v>4413.114015477214</v>
      </c>
      <c r="K18" s="51">
        <v>32817</v>
      </c>
      <c r="L18" s="51">
        <v>81895650</v>
      </c>
      <c r="M18" s="51">
        <v>123172056</v>
      </c>
      <c r="N18" s="51">
        <v>119931615</v>
      </c>
      <c r="O18" s="75">
        <f t="shared" si="0"/>
        <v>0.9736917519668584</v>
      </c>
      <c r="P18" s="72">
        <f t="shared" si="1"/>
        <v>0.4726833259512894</v>
      </c>
      <c r="Q18" s="61">
        <v>7202659</v>
      </c>
      <c r="R18" s="60">
        <v>3480317</v>
      </c>
      <c r="S18" s="60">
        <v>3722342</v>
      </c>
      <c r="T18" s="28">
        <f aca="true" t="shared" si="6" ref="T18:T36">S18/G18</f>
        <v>320.06380051590713</v>
      </c>
      <c r="U18" s="27">
        <f t="shared" si="5"/>
        <v>0.031037203993292344</v>
      </c>
      <c r="V18" s="56"/>
      <c r="W18" s="56"/>
    </row>
    <row r="19" spans="1:23" ht="10.5" customHeight="1">
      <c r="A19" s="2" t="s">
        <v>44</v>
      </c>
      <c r="B19" s="92">
        <v>41364</v>
      </c>
      <c r="C19" s="89">
        <v>888735790</v>
      </c>
      <c r="D19" s="51">
        <f t="shared" si="2"/>
        <v>23800.535336493398</v>
      </c>
      <c r="E19" s="51">
        <v>176877</v>
      </c>
      <c r="F19" s="51">
        <v>14335939</v>
      </c>
      <c r="G19" s="51">
        <v>37341</v>
      </c>
      <c r="H19" s="72">
        <f t="shared" si="3"/>
        <v>0.9027415143603134</v>
      </c>
      <c r="I19" s="51">
        <v>164763227</v>
      </c>
      <c r="J19" s="51">
        <f t="shared" si="4"/>
        <v>4412.394606464743</v>
      </c>
      <c r="K19" s="51">
        <v>105611</v>
      </c>
      <c r="L19" s="51">
        <v>263868460</v>
      </c>
      <c r="M19" s="51">
        <v>445945041</v>
      </c>
      <c r="N19" s="51">
        <v>435815012</v>
      </c>
      <c r="O19" s="75">
        <f t="shared" si="0"/>
        <v>0.9772841312972466</v>
      </c>
      <c r="P19" s="72">
        <f t="shared" si="1"/>
        <v>0.5017745948995708</v>
      </c>
      <c r="Q19" s="61">
        <v>26168442</v>
      </c>
      <c r="R19" s="60">
        <v>11105672</v>
      </c>
      <c r="S19" s="60">
        <v>15062770</v>
      </c>
      <c r="T19" s="28">
        <f t="shared" si="6"/>
        <v>403.38421574141023</v>
      </c>
      <c r="U19" s="27">
        <f t="shared" si="5"/>
        <v>0.03456230186031316</v>
      </c>
      <c r="V19" s="56"/>
      <c r="W19" s="56"/>
    </row>
    <row r="20" spans="1:23" ht="10.5" customHeight="1">
      <c r="A20" s="2" t="s">
        <v>43</v>
      </c>
      <c r="B20" s="92">
        <v>40421</v>
      </c>
      <c r="C20" s="89">
        <v>931040906</v>
      </c>
      <c r="D20" s="51">
        <f t="shared" si="2"/>
        <v>25936.4544669471</v>
      </c>
      <c r="E20" s="51">
        <v>139225</v>
      </c>
      <c r="F20" s="51">
        <v>15657901</v>
      </c>
      <c r="G20" s="51">
        <v>35897</v>
      </c>
      <c r="H20" s="72">
        <f t="shared" si="3"/>
        <v>0.8880779792682022</v>
      </c>
      <c r="I20" s="51">
        <v>158339345</v>
      </c>
      <c r="J20" s="51">
        <f t="shared" si="4"/>
        <v>4410.9353149288245</v>
      </c>
      <c r="K20" s="51">
        <v>100341</v>
      </c>
      <c r="L20" s="51">
        <v>250764051</v>
      </c>
      <c r="M20" s="51">
        <v>506418834</v>
      </c>
      <c r="N20" s="51">
        <v>497253152</v>
      </c>
      <c r="O20" s="75">
        <f t="shared" si="0"/>
        <v>0.9819009851438503</v>
      </c>
      <c r="P20" s="72">
        <f t="shared" si="1"/>
        <v>0.5439275876456496</v>
      </c>
      <c r="Q20" s="61">
        <v>29854424</v>
      </c>
      <c r="R20" s="60">
        <v>10311298</v>
      </c>
      <c r="S20" s="60">
        <v>19543126</v>
      </c>
      <c r="T20" s="28">
        <f t="shared" si="6"/>
        <v>544.4222636989164</v>
      </c>
      <c r="U20" s="27">
        <f t="shared" si="5"/>
        <v>0.03930216615298599</v>
      </c>
      <c r="V20" s="56"/>
      <c r="W20" s="56"/>
    </row>
    <row r="21" spans="1:23" ht="10.5" customHeight="1">
      <c r="A21" s="2" t="s">
        <v>42</v>
      </c>
      <c r="B21" s="92">
        <v>32750</v>
      </c>
      <c r="C21" s="89">
        <v>798944814</v>
      </c>
      <c r="D21" s="51">
        <f t="shared" si="2"/>
        <v>27957.616754732826</v>
      </c>
      <c r="E21" s="51">
        <v>144553</v>
      </c>
      <c r="F21" s="51">
        <v>13175900</v>
      </c>
      <c r="G21" s="51">
        <v>28577</v>
      </c>
      <c r="H21" s="72">
        <f t="shared" si="3"/>
        <v>0.8725801526717557</v>
      </c>
      <c r="I21" s="51">
        <v>126016666</v>
      </c>
      <c r="J21" s="51">
        <f t="shared" si="4"/>
        <v>4409.723413934283</v>
      </c>
      <c r="K21" s="51">
        <v>78719</v>
      </c>
      <c r="L21" s="51">
        <v>196690608</v>
      </c>
      <c r="M21" s="51">
        <v>463206193</v>
      </c>
      <c r="N21" s="51">
        <v>456790785</v>
      </c>
      <c r="O21" s="75">
        <f t="shared" si="0"/>
        <v>0.9861499951923138</v>
      </c>
      <c r="P21" s="72">
        <f t="shared" si="1"/>
        <v>0.5797724509668073</v>
      </c>
      <c r="Q21" s="61">
        <v>27423037</v>
      </c>
      <c r="R21" s="60">
        <v>7915799</v>
      </c>
      <c r="S21" s="60">
        <v>19507238</v>
      </c>
      <c r="T21" s="28">
        <f t="shared" si="6"/>
        <v>682.6202190572839</v>
      </c>
      <c r="U21" s="27">
        <f t="shared" si="5"/>
        <v>0.04270497269335238</v>
      </c>
      <c r="V21" s="56"/>
      <c r="W21" s="56"/>
    </row>
    <row r="22" spans="1:23" ht="10.5" customHeight="1">
      <c r="A22" s="2" t="s">
        <v>41</v>
      </c>
      <c r="B22" s="92">
        <v>42465</v>
      </c>
      <c r="C22" s="89">
        <v>1096759648</v>
      </c>
      <c r="D22" s="51">
        <f t="shared" si="2"/>
        <v>30243.758217515995</v>
      </c>
      <c r="E22" s="51">
        <v>163223</v>
      </c>
      <c r="F22" s="51">
        <v>17722360</v>
      </c>
      <c r="G22" s="51">
        <v>36264</v>
      </c>
      <c r="H22" s="72">
        <f t="shared" si="3"/>
        <v>0.853973860826563</v>
      </c>
      <c r="I22" s="51">
        <v>159909276</v>
      </c>
      <c r="J22" s="51">
        <f t="shared" si="4"/>
        <v>4409.587359364659</v>
      </c>
      <c r="K22" s="51">
        <v>97164</v>
      </c>
      <c r="L22" s="51">
        <v>242668680</v>
      </c>
      <c r="M22" s="51">
        <v>676622555</v>
      </c>
      <c r="N22" s="51">
        <v>668888439</v>
      </c>
      <c r="O22" s="75">
        <f t="shared" si="0"/>
        <v>0.9885695267725741</v>
      </c>
      <c r="P22" s="72">
        <f t="shared" si="1"/>
        <v>0.6169287466345589</v>
      </c>
      <c r="Q22" s="61">
        <v>40658773</v>
      </c>
      <c r="R22" s="60">
        <v>9368943</v>
      </c>
      <c r="S22" s="60">
        <v>31289830</v>
      </c>
      <c r="T22" s="28">
        <f t="shared" si="6"/>
        <v>862.8344915067285</v>
      </c>
      <c r="U22" s="27">
        <f t="shared" si="5"/>
        <v>0.04677884707766641</v>
      </c>
      <c r="V22" s="56"/>
      <c r="W22" s="56"/>
    </row>
    <row r="23" spans="1:23" ht="10.5" customHeight="1">
      <c r="A23" s="2" t="s">
        <v>40</v>
      </c>
      <c r="B23" s="92">
        <v>15059</v>
      </c>
      <c r="C23" s="89">
        <v>403622398</v>
      </c>
      <c r="D23" s="51">
        <f t="shared" si="2"/>
        <v>32406.455078281815</v>
      </c>
      <c r="E23" s="51">
        <v>110019</v>
      </c>
      <c r="F23" s="51">
        <v>7422042</v>
      </c>
      <c r="G23" s="51">
        <v>12455</v>
      </c>
      <c r="H23" s="72">
        <f t="shared" si="3"/>
        <v>0.8270801514044758</v>
      </c>
      <c r="I23" s="51">
        <v>54925314</v>
      </c>
      <c r="J23" s="51">
        <f t="shared" si="4"/>
        <v>4409.900762745885</v>
      </c>
      <c r="K23" s="51">
        <v>32966</v>
      </c>
      <c r="L23" s="51">
        <v>82332500</v>
      </c>
      <c r="M23" s="51">
        <v>259052561</v>
      </c>
      <c r="N23" s="51">
        <v>256809578</v>
      </c>
      <c r="O23" s="75">
        <f t="shared" si="0"/>
        <v>0.9913415910989585</v>
      </c>
      <c r="P23" s="72">
        <f t="shared" si="1"/>
        <v>0.6418190920118363</v>
      </c>
      <c r="Q23" s="61">
        <v>15860093</v>
      </c>
      <c r="R23" s="60">
        <v>3006478</v>
      </c>
      <c r="S23" s="60">
        <v>12853615</v>
      </c>
      <c r="T23" s="28">
        <f t="shared" si="6"/>
        <v>1032.00441589723</v>
      </c>
      <c r="U23" s="27">
        <f t="shared" si="5"/>
        <v>0.05005115112957352</v>
      </c>
      <c r="V23" s="56"/>
      <c r="W23" s="56"/>
    </row>
    <row r="24" spans="1:23" ht="10.5" customHeight="1">
      <c r="A24" s="2" t="s">
        <v>39</v>
      </c>
      <c r="B24" s="92">
        <v>36840</v>
      </c>
      <c r="C24" s="89">
        <v>1021384980</v>
      </c>
      <c r="D24" s="51">
        <f t="shared" si="2"/>
        <v>34847.66223132037</v>
      </c>
      <c r="E24" s="51">
        <v>283822</v>
      </c>
      <c r="F24" s="51">
        <v>18081569</v>
      </c>
      <c r="G24" s="51">
        <v>29310</v>
      </c>
      <c r="H24" s="72">
        <f t="shared" si="3"/>
        <v>0.7956026058631922</v>
      </c>
      <c r="I24" s="51">
        <v>129279100</v>
      </c>
      <c r="J24" s="51">
        <f t="shared" si="4"/>
        <v>4410.750597065848</v>
      </c>
      <c r="K24" s="51">
        <v>76366</v>
      </c>
      <c r="L24" s="51">
        <v>190264756</v>
      </c>
      <c r="M24" s="51">
        <v>684043377</v>
      </c>
      <c r="N24" s="51">
        <v>673700975</v>
      </c>
      <c r="O24" s="75">
        <f t="shared" si="0"/>
        <v>0.9848804880688143</v>
      </c>
      <c r="P24" s="72">
        <f t="shared" si="1"/>
        <v>0.6697213982919545</v>
      </c>
      <c r="Q24" s="61">
        <v>42177600</v>
      </c>
      <c r="R24" s="60">
        <v>6493600</v>
      </c>
      <c r="S24" s="60">
        <v>35684000</v>
      </c>
      <c r="T24" s="28">
        <f t="shared" si="6"/>
        <v>1217.468440805186</v>
      </c>
      <c r="U24" s="27">
        <f t="shared" si="5"/>
        <v>0.05296711942564726</v>
      </c>
      <c r="V24" s="56"/>
      <c r="W24" s="56"/>
    </row>
    <row r="25" spans="1:23" ht="10.5" customHeight="1">
      <c r="A25" s="2" t="s">
        <v>38</v>
      </c>
      <c r="B25" s="92">
        <v>33728</v>
      </c>
      <c r="C25" s="89">
        <v>959234062</v>
      </c>
      <c r="D25" s="51">
        <f t="shared" si="2"/>
        <v>39018.632525219655</v>
      </c>
      <c r="E25" s="51">
        <v>252656</v>
      </c>
      <c r="F25" s="51">
        <v>18166471</v>
      </c>
      <c r="G25" s="51">
        <v>24584</v>
      </c>
      <c r="H25" s="72">
        <f t="shared" si="3"/>
        <v>0.7288899430740038</v>
      </c>
      <c r="I25" s="51">
        <v>108445566</v>
      </c>
      <c r="J25" s="51">
        <f t="shared" si="4"/>
        <v>4411.225431174747</v>
      </c>
      <c r="K25" s="51">
        <v>61944</v>
      </c>
      <c r="L25" s="51">
        <v>154626137</v>
      </c>
      <c r="M25" s="51">
        <v>678248544</v>
      </c>
      <c r="N25" s="51">
        <v>670927002</v>
      </c>
      <c r="O25" s="75">
        <f t="shared" si="0"/>
        <v>0.9892052226801389</v>
      </c>
      <c r="P25" s="72">
        <f t="shared" si="1"/>
        <v>0.7070730396977917</v>
      </c>
      <c r="Q25" s="61">
        <v>42787044</v>
      </c>
      <c r="R25" s="60">
        <v>4670644.48</v>
      </c>
      <c r="S25" s="60">
        <v>38116399.519999996</v>
      </c>
      <c r="T25" s="28">
        <f t="shared" si="6"/>
        <v>1550.4555613407092</v>
      </c>
      <c r="U25" s="27">
        <f t="shared" si="5"/>
        <v>0.05681154493167946</v>
      </c>
      <c r="V25" s="56"/>
      <c r="W25" s="56"/>
    </row>
    <row r="26" spans="1:23" ht="10.5" customHeight="1">
      <c r="A26" s="2" t="s">
        <v>37</v>
      </c>
      <c r="B26" s="92">
        <v>40167</v>
      </c>
      <c r="C26" s="89">
        <v>1162420062</v>
      </c>
      <c r="D26" s="51">
        <f t="shared" si="2"/>
        <v>46001.82286596225</v>
      </c>
      <c r="E26" s="51">
        <v>489597</v>
      </c>
      <c r="F26" s="51">
        <v>23010476</v>
      </c>
      <c r="G26" s="51">
        <v>25269</v>
      </c>
      <c r="H26" s="72">
        <f t="shared" si="3"/>
        <v>0.6290985137052805</v>
      </c>
      <c r="I26" s="51">
        <v>111501348</v>
      </c>
      <c r="J26" s="51">
        <f t="shared" si="4"/>
        <v>4412.574617119791</v>
      </c>
      <c r="K26" s="51">
        <v>61505</v>
      </c>
      <c r="L26" s="51">
        <v>153158250</v>
      </c>
      <c r="M26" s="51">
        <v>875239585</v>
      </c>
      <c r="N26" s="51">
        <v>865923971</v>
      </c>
      <c r="O26" s="75">
        <f t="shared" si="0"/>
        <v>0.9893564983124021</v>
      </c>
      <c r="P26" s="72">
        <f t="shared" si="1"/>
        <v>0.7529460421511548</v>
      </c>
      <c r="Q26" s="61">
        <v>56320238</v>
      </c>
      <c r="R26" s="60">
        <v>4565434</v>
      </c>
      <c r="S26" s="60">
        <v>51754804</v>
      </c>
      <c r="T26" s="28">
        <f t="shared" si="6"/>
        <v>2048.15402271558</v>
      </c>
      <c r="U26" s="27">
        <f t="shared" si="5"/>
        <v>0.059768300374259994</v>
      </c>
      <c r="V26" s="56"/>
      <c r="W26" s="56"/>
    </row>
    <row r="27" spans="1:23" ht="10.5" customHeight="1">
      <c r="A27" s="2" t="s">
        <v>36</v>
      </c>
      <c r="B27" s="92">
        <v>21341</v>
      </c>
      <c r="C27" s="89">
        <v>629015476</v>
      </c>
      <c r="D27" s="51">
        <f t="shared" si="2"/>
        <v>56657.852278868675</v>
      </c>
      <c r="E27" s="51">
        <v>200161</v>
      </c>
      <c r="F27" s="51">
        <v>12586921</v>
      </c>
      <c r="G27" s="51">
        <v>11102</v>
      </c>
      <c r="H27" s="72">
        <f t="shared" si="3"/>
        <v>0.5202192961904316</v>
      </c>
      <c r="I27" s="51">
        <v>49056772</v>
      </c>
      <c r="J27" s="51">
        <f t="shared" si="4"/>
        <v>4418.732840929562</v>
      </c>
      <c r="K27" s="51">
        <v>26168</v>
      </c>
      <c r="L27" s="51">
        <v>65101307</v>
      </c>
      <c r="M27" s="51">
        <v>502470637</v>
      </c>
      <c r="N27" s="51">
        <v>491912198</v>
      </c>
      <c r="O27" s="75">
        <f t="shared" si="0"/>
        <v>0.9789869532217064</v>
      </c>
      <c r="P27" s="72">
        <f t="shared" si="1"/>
        <v>0.7988207860882583</v>
      </c>
      <c r="Q27" s="61">
        <v>32546780</v>
      </c>
      <c r="R27" s="60">
        <v>2022846</v>
      </c>
      <c r="S27" s="60">
        <v>30523934</v>
      </c>
      <c r="T27" s="28">
        <f t="shared" si="6"/>
        <v>2749.4085750315257</v>
      </c>
      <c r="U27" s="27">
        <f t="shared" si="5"/>
        <v>0.06205158994654571</v>
      </c>
      <c r="V27" s="56"/>
      <c r="W27" s="56"/>
    </row>
    <row r="28" spans="1:23" ht="10.5" customHeight="1">
      <c r="A28" s="2" t="s">
        <v>35</v>
      </c>
      <c r="B28" s="92">
        <v>11947</v>
      </c>
      <c r="C28" s="89">
        <v>327748143</v>
      </c>
      <c r="D28" s="51">
        <f t="shared" si="2"/>
        <v>66318.92816673411</v>
      </c>
      <c r="E28" s="51">
        <v>211532</v>
      </c>
      <c r="F28" s="51">
        <v>6581861</v>
      </c>
      <c r="G28" s="51">
        <v>4942</v>
      </c>
      <c r="H28" s="72">
        <f t="shared" si="3"/>
        <v>0.4136603331380263</v>
      </c>
      <c r="I28" s="51">
        <v>21841688</v>
      </c>
      <c r="J28" s="51">
        <f t="shared" si="4"/>
        <v>4419.60501821125</v>
      </c>
      <c r="K28" s="51">
        <v>11565</v>
      </c>
      <c r="L28" s="51">
        <v>28627409</v>
      </c>
      <c r="M28" s="51">
        <v>270908717</v>
      </c>
      <c r="N28" s="51">
        <v>268716148</v>
      </c>
      <c r="O28" s="75">
        <f t="shared" si="0"/>
        <v>0.9919066133261412</v>
      </c>
      <c r="P28" s="72">
        <f t="shared" si="1"/>
        <v>0.8265759022164773</v>
      </c>
      <c r="Q28" s="61">
        <v>17970315</v>
      </c>
      <c r="R28" s="60">
        <v>891846</v>
      </c>
      <c r="S28" s="60">
        <v>17078469</v>
      </c>
      <c r="T28" s="28">
        <f t="shared" si="6"/>
        <v>3455.780857952246</v>
      </c>
      <c r="U28" s="27">
        <f t="shared" si="5"/>
        <v>0.06355579717524085</v>
      </c>
      <c r="V28" s="56"/>
      <c r="W28" s="56"/>
    </row>
    <row r="29" spans="1:23" ht="10.5" customHeight="1">
      <c r="A29" s="2" t="s">
        <v>34</v>
      </c>
      <c r="B29" s="92">
        <v>8974</v>
      </c>
      <c r="C29" s="89">
        <v>222198808</v>
      </c>
      <c r="D29" s="51">
        <f t="shared" si="2"/>
        <v>77800.7030812325</v>
      </c>
      <c r="E29" s="51">
        <v>885885</v>
      </c>
      <c r="F29" s="51">
        <v>5150337</v>
      </c>
      <c r="G29" s="51">
        <v>2856</v>
      </c>
      <c r="H29" s="72">
        <f t="shared" si="3"/>
        <v>0.31825273010920435</v>
      </c>
      <c r="I29" s="51">
        <v>12637877</v>
      </c>
      <c r="J29" s="51">
        <f t="shared" si="4"/>
        <v>4425.026960784314</v>
      </c>
      <c r="K29" s="51">
        <v>6686</v>
      </c>
      <c r="L29" s="51">
        <v>15550402</v>
      </c>
      <c r="M29" s="51">
        <v>189746077</v>
      </c>
      <c r="N29" s="51">
        <v>188606968</v>
      </c>
      <c r="O29" s="75">
        <f t="shared" si="0"/>
        <v>0.9939966663974824</v>
      </c>
      <c r="P29" s="72">
        <f t="shared" si="1"/>
        <v>0.8539473218056147</v>
      </c>
      <c r="Q29" s="61">
        <v>12717008</v>
      </c>
      <c r="R29" s="60">
        <v>491691</v>
      </c>
      <c r="S29" s="60">
        <v>12225317</v>
      </c>
      <c r="T29" s="28">
        <f t="shared" si="6"/>
        <v>4280.573179271709</v>
      </c>
      <c r="U29" s="27">
        <f t="shared" si="5"/>
        <v>0.06481901029234509</v>
      </c>
      <c r="V29" s="56"/>
      <c r="W29" s="56"/>
    </row>
    <row r="30" spans="1:23" ht="10.5" customHeight="1">
      <c r="A30" s="2" t="s">
        <v>33</v>
      </c>
      <c r="B30" s="92">
        <v>1910</v>
      </c>
      <c r="C30" s="89">
        <v>50017159</v>
      </c>
      <c r="D30" s="51">
        <f t="shared" si="2"/>
        <v>92282.5811808118</v>
      </c>
      <c r="E30" s="51">
        <v>50114</v>
      </c>
      <c r="F30" s="51">
        <v>1312109</v>
      </c>
      <c r="G30" s="51">
        <v>542</v>
      </c>
      <c r="H30" s="72">
        <f t="shared" si="3"/>
        <v>0.2837696335078534</v>
      </c>
      <c r="I30" s="51">
        <v>2404986</v>
      </c>
      <c r="J30" s="51">
        <f t="shared" si="4"/>
        <v>4437.243542435424</v>
      </c>
      <c r="K30" s="51">
        <v>1233</v>
      </c>
      <c r="L30" s="51">
        <v>2466000</v>
      </c>
      <c r="M30" s="51">
        <v>43884178</v>
      </c>
      <c r="N30" s="51">
        <v>41931849</v>
      </c>
      <c r="O30" s="75">
        <f t="shared" si="0"/>
        <v>0.9555117792111772</v>
      </c>
      <c r="P30" s="72">
        <f t="shared" si="1"/>
        <v>0.8773824598874158</v>
      </c>
      <c r="Q30" s="61">
        <v>2843100</v>
      </c>
      <c r="R30" s="60">
        <v>76385</v>
      </c>
      <c r="S30" s="60">
        <v>2766715</v>
      </c>
      <c r="T30" s="28">
        <f t="shared" si="6"/>
        <v>5104.640221402214</v>
      </c>
      <c r="U30" s="27">
        <f t="shared" si="5"/>
        <v>0.06598123063926897</v>
      </c>
      <c r="V30" s="56"/>
      <c r="W30" s="56"/>
    </row>
    <row r="31" spans="1:23" ht="10.5" customHeight="1">
      <c r="A31" s="2" t="s">
        <v>32</v>
      </c>
      <c r="B31" s="92">
        <v>4599</v>
      </c>
      <c r="C31" s="89">
        <v>101797199</v>
      </c>
      <c r="D31" s="51">
        <f t="shared" si="2"/>
        <v>100989.28472222222</v>
      </c>
      <c r="E31" s="51">
        <v>147486</v>
      </c>
      <c r="F31" s="51">
        <v>3148786</v>
      </c>
      <c r="G31" s="51">
        <v>1008</v>
      </c>
      <c r="H31" s="72">
        <f t="shared" si="3"/>
        <v>0.2191780821917808</v>
      </c>
      <c r="I31" s="51">
        <v>4477829</v>
      </c>
      <c r="J31" s="51">
        <f t="shared" si="4"/>
        <v>4442.290674603175</v>
      </c>
      <c r="K31" s="51">
        <v>2392</v>
      </c>
      <c r="L31" s="51">
        <v>4724000</v>
      </c>
      <c r="M31" s="51">
        <v>89594070</v>
      </c>
      <c r="N31" s="51">
        <v>88975117</v>
      </c>
      <c r="O31" s="75">
        <f t="shared" si="0"/>
        <v>0.9930915851908503</v>
      </c>
      <c r="P31" s="72">
        <f t="shared" si="1"/>
        <v>0.8801231358045519</v>
      </c>
      <c r="Q31" s="61">
        <v>6119395</v>
      </c>
      <c r="R31" s="60">
        <v>117791</v>
      </c>
      <c r="S31" s="60">
        <v>6001604</v>
      </c>
      <c r="T31" s="28">
        <f t="shared" si="6"/>
        <v>5953.972222222223</v>
      </c>
      <c r="U31" s="27">
        <f t="shared" si="5"/>
        <v>0.06745261149811133</v>
      </c>
      <c r="V31" s="56"/>
      <c r="W31" s="56"/>
    </row>
    <row r="32" spans="1:23" ht="10.5" customHeight="1">
      <c r="A32" s="1" t="s">
        <v>31</v>
      </c>
      <c r="B32" s="92">
        <v>2287</v>
      </c>
      <c r="C32" s="89">
        <v>44794331</v>
      </c>
      <c r="D32" s="51">
        <f t="shared" si="2"/>
        <v>123400.3608815427</v>
      </c>
      <c r="E32" s="51">
        <v>129732</v>
      </c>
      <c r="F32" s="51">
        <v>1295350</v>
      </c>
      <c r="G32" s="51">
        <v>363</v>
      </c>
      <c r="H32" s="72">
        <f t="shared" si="3"/>
        <v>0.15872321818976826</v>
      </c>
      <c r="I32" s="51">
        <v>1608450</v>
      </c>
      <c r="J32" s="51">
        <f t="shared" si="4"/>
        <v>4430.99173553719</v>
      </c>
      <c r="K32" s="51">
        <v>832</v>
      </c>
      <c r="L32" s="51">
        <v>1659000</v>
      </c>
      <c r="M32" s="51">
        <v>40361263</v>
      </c>
      <c r="N32" s="51">
        <v>39501200</v>
      </c>
      <c r="O32" s="75">
        <f t="shared" si="0"/>
        <v>0.9786908799162206</v>
      </c>
      <c r="P32" s="72">
        <f t="shared" si="1"/>
        <v>0.9010350662453247</v>
      </c>
      <c r="Q32" s="61">
        <v>2781830</v>
      </c>
      <c r="R32" s="60">
        <v>62290</v>
      </c>
      <c r="S32" s="60">
        <v>2719540</v>
      </c>
      <c r="T32" s="28">
        <f t="shared" si="6"/>
        <v>7491.845730027549</v>
      </c>
      <c r="U32" s="27">
        <f t="shared" si="5"/>
        <v>0.06884702236894069</v>
      </c>
      <c r="V32" s="56"/>
      <c r="W32" s="56"/>
    </row>
    <row r="33" spans="1:23" ht="10.5" customHeight="1">
      <c r="A33" s="2" t="s">
        <v>30</v>
      </c>
      <c r="B33" s="92">
        <v>1980</v>
      </c>
      <c r="C33" s="89">
        <v>37262691</v>
      </c>
      <c r="D33" s="51">
        <f t="shared" si="2"/>
        <v>153344.40740740742</v>
      </c>
      <c r="E33" s="51">
        <v>145087</v>
      </c>
      <c r="F33" s="51">
        <v>1415823</v>
      </c>
      <c r="G33" s="51">
        <v>243</v>
      </c>
      <c r="H33" s="72">
        <f t="shared" si="3"/>
        <v>0.12272727272727273</v>
      </c>
      <c r="I33" s="51">
        <v>1073700</v>
      </c>
      <c r="J33" s="51">
        <f t="shared" si="4"/>
        <v>4418.518518518518</v>
      </c>
      <c r="K33" s="51">
        <v>558</v>
      </c>
      <c r="L33" s="51">
        <v>1119500</v>
      </c>
      <c r="M33" s="51">
        <v>33798755</v>
      </c>
      <c r="N33" s="51">
        <v>32744970</v>
      </c>
      <c r="O33" s="75">
        <f t="shared" si="0"/>
        <v>0.9688217805655859</v>
      </c>
      <c r="P33" s="72">
        <f t="shared" si="1"/>
        <v>0.9070401007806977</v>
      </c>
      <c r="Q33" s="61">
        <v>2350627</v>
      </c>
      <c r="R33" s="60">
        <v>103411</v>
      </c>
      <c r="S33" s="60">
        <v>2247216</v>
      </c>
      <c r="T33" s="28">
        <f t="shared" si="6"/>
        <v>9247.802469135802</v>
      </c>
      <c r="U33" s="27">
        <f t="shared" si="5"/>
        <v>0.06862782283813361</v>
      </c>
      <c r="V33" s="56"/>
      <c r="W33" s="56"/>
    </row>
    <row r="34" spans="1:23" ht="10.5" customHeight="1">
      <c r="A34" s="2" t="s">
        <v>29</v>
      </c>
      <c r="B34" s="92">
        <v>850</v>
      </c>
      <c r="C34" s="89">
        <v>18488957</v>
      </c>
      <c r="D34" s="51">
        <f t="shared" si="2"/>
        <v>192593.30208333334</v>
      </c>
      <c r="E34" s="51">
        <v>155772</v>
      </c>
      <c r="F34" s="51">
        <v>772632</v>
      </c>
      <c r="G34" s="51">
        <v>96</v>
      </c>
      <c r="H34" s="72">
        <f t="shared" si="3"/>
        <v>0.11294117647058824</v>
      </c>
      <c r="I34" s="51">
        <v>426900</v>
      </c>
      <c r="J34" s="51">
        <f t="shared" si="4"/>
        <v>4446.875</v>
      </c>
      <c r="K34" s="51">
        <v>232</v>
      </c>
      <c r="L34" s="51">
        <v>462000</v>
      </c>
      <c r="M34" s="51">
        <v>16983197</v>
      </c>
      <c r="N34" s="51">
        <v>17003034</v>
      </c>
      <c r="O34" s="75">
        <f t="shared" si="0"/>
        <v>1.0011680368543097</v>
      </c>
      <c r="P34" s="72">
        <f t="shared" si="1"/>
        <v>0.9185589538663539</v>
      </c>
      <c r="Q34" s="61">
        <v>1243813</v>
      </c>
      <c r="R34" s="60">
        <v>26641</v>
      </c>
      <c r="S34" s="60">
        <v>1217172</v>
      </c>
      <c r="T34" s="28">
        <f t="shared" si="6"/>
        <v>12678.875</v>
      </c>
      <c r="U34" s="27">
        <f t="shared" si="5"/>
        <v>0.07158557702113634</v>
      </c>
      <c r="V34" s="56"/>
      <c r="W34" s="56"/>
    </row>
    <row r="35" spans="1:23" ht="10.5" customHeight="1">
      <c r="A35" s="8" t="s">
        <v>4</v>
      </c>
      <c r="B35" s="92">
        <v>1548</v>
      </c>
      <c r="C35" s="89">
        <v>60417922</v>
      </c>
      <c r="D35" s="51">
        <f t="shared" si="2"/>
        <v>507713.6302521008</v>
      </c>
      <c r="E35" s="51">
        <v>789821</v>
      </c>
      <c r="F35" s="51">
        <v>2207832</v>
      </c>
      <c r="G35" s="51">
        <v>119</v>
      </c>
      <c r="H35" s="72">
        <f t="shared" si="3"/>
        <v>0.07687338501291989</v>
      </c>
      <c r="I35" s="51">
        <v>531100</v>
      </c>
      <c r="J35" s="51">
        <f t="shared" si="4"/>
        <v>4463.0252100840335</v>
      </c>
      <c r="K35" s="51">
        <v>270</v>
      </c>
      <c r="L35" s="51">
        <v>542000</v>
      </c>
      <c r="M35" s="51">
        <v>57926811</v>
      </c>
      <c r="N35" s="51">
        <v>57447158</v>
      </c>
      <c r="O35" s="75">
        <f t="shared" si="0"/>
        <v>0.9917196719149618</v>
      </c>
      <c r="P35" s="79">
        <f t="shared" si="1"/>
        <v>0.9587686746326695</v>
      </c>
      <c r="Q35" s="61">
        <v>4360531</v>
      </c>
      <c r="R35" s="60">
        <v>629613</v>
      </c>
      <c r="S35" s="60">
        <v>3730918</v>
      </c>
      <c r="T35" s="28">
        <f t="shared" si="6"/>
        <v>31352.252100840335</v>
      </c>
      <c r="U35" s="27">
        <f t="shared" si="5"/>
        <v>0.0649452145221875</v>
      </c>
      <c r="V35" s="56"/>
      <c r="W35" s="56"/>
    </row>
    <row r="36" spans="1:23" ht="10.5" customHeight="1" thickBot="1">
      <c r="A36" s="24" t="s">
        <v>1</v>
      </c>
      <c r="B36" s="97">
        <f aca="true" t="shared" si="7" ref="B36:S36">SUM(B13:B35)</f>
        <v>745885</v>
      </c>
      <c r="C36" s="90">
        <f t="shared" si="7"/>
        <v>14255668467</v>
      </c>
      <c r="D36" s="82">
        <f t="shared" si="2"/>
        <v>22718.522603511447</v>
      </c>
      <c r="E36" s="30">
        <f t="shared" si="7"/>
        <v>18746095</v>
      </c>
      <c r="F36" s="30">
        <f t="shared" si="7"/>
        <v>953930414.2</v>
      </c>
      <c r="G36" s="30">
        <f t="shared" si="7"/>
        <v>627491</v>
      </c>
      <c r="H36" s="73">
        <f t="shared" si="3"/>
        <v>0.8412704371317294</v>
      </c>
      <c r="I36" s="30">
        <f t="shared" si="7"/>
        <v>2763364205</v>
      </c>
      <c r="J36" s="30">
        <f t="shared" si="4"/>
        <v>4403.83081988427</v>
      </c>
      <c r="K36" s="30">
        <f t="shared" si="7"/>
        <v>1735028</v>
      </c>
      <c r="L36" s="30">
        <f t="shared" si="7"/>
        <v>4263757628</v>
      </c>
      <c r="M36" s="30">
        <f t="shared" si="7"/>
        <v>6293362314.8</v>
      </c>
      <c r="N36" s="30">
        <f t="shared" si="7"/>
        <v>6063847394</v>
      </c>
      <c r="O36" s="73">
        <f t="shared" si="0"/>
        <v>0.9635306360385046</v>
      </c>
      <c r="P36" s="73">
        <f t="shared" si="1"/>
        <v>0.44146385203670435</v>
      </c>
      <c r="Q36" s="30">
        <f t="shared" si="7"/>
        <v>435067897</v>
      </c>
      <c r="R36" s="30">
        <f t="shared" si="7"/>
        <v>110300148.48</v>
      </c>
      <c r="S36" s="30">
        <f t="shared" si="7"/>
        <v>324767748.52</v>
      </c>
      <c r="T36" s="31">
        <f t="shared" si="6"/>
        <v>517.5655882235761</v>
      </c>
      <c r="U36" s="32">
        <f>S36/SUM(N14:N35)</f>
        <v>0.04684475654066453</v>
      </c>
      <c r="V36" s="56"/>
      <c r="W36" s="56"/>
    </row>
    <row r="37" spans="1:21" ht="11.25" customHeight="1" thickBot="1">
      <c r="A37" s="42" t="s">
        <v>132</v>
      </c>
      <c r="B37" s="46"/>
      <c r="C37" s="46"/>
      <c r="D37" s="46"/>
      <c r="E37" s="46"/>
      <c r="F37" s="46"/>
      <c r="G37" s="46"/>
      <c r="H37" s="47" t="s">
        <v>14</v>
      </c>
      <c r="I37" s="47"/>
      <c r="J37" s="47"/>
      <c r="K37" s="47"/>
      <c r="L37" s="48"/>
      <c r="M37" s="48"/>
      <c r="N37" s="49"/>
      <c r="O37" s="46"/>
      <c r="P37" s="50"/>
      <c r="Q37" s="50"/>
      <c r="R37" s="42"/>
      <c r="S37" s="42"/>
      <c r="T37" s="42"/>
      <c r="U37" s="42"/>
    </row>
    <row r="38" spans="1:23" ht="10.5" customHeight="1">
      <c r="A38" s="2" t="s">
        <v>5</v>
      </c>
      <c r="B38" s="95">
        <v>4414</v>
      </c>
      <c r="C38" s="93">
        <v>-38531106</v>
      </c>
      <c r="D38" s="62">
        <f aca="true" t="shared" si="8" ref="D38:D57">C38/G38</f>
        <v>-11453.95541022592</v>
      </c>
      <c r="E38" s="36">
        <v>12731818</v>
      </c>
      <c r="F38" s="36">
        <v>4205088</v>
      </c>
      <c r="G38" s="36">
        <v>3364</v>
      </c>
      <c r="H38" s="71">
        <f>G38/B38</f>
        <v>0.7621205256003625</v>
      </c>
      <c r="I38" s="33">
        <v>7143367</v>
      </c>
      <c r="J38" s="51">
        <f aca="true" t="shared" si="9" ref="J38:J57">I38/G38</f>
        <v>2123.4741379310344</v>
      </c>
      <c r="K38" s="36">
        <v>8824</v>
      </c>
      <c r="L38" s="36">
        <v>8929760</v>
      </c>
      <c r="M38" s="62">
        <v>-46077503</v>
      </c>
      <c r="N38" s="62">
        <v>-41518331</v>
      </c>
      <c r="O38" s="77">
        <f aca="true" t="shared" si="10" ref="O38:O57">N38/M38</f>
        <v>0.9010542737092329</v>
      </c>
      <c r="P38" s="77">
        <f aca="true" t="shared" si="11" ref="P38:P57">M38/C38</f>
        <v>1.1958520733871485</v>
      </c>
      <c r="Q38" s="36">
        <v>11682</v>
      </c>
      <c r="R38" s="36">
        <f>Q38-S38</f>
        <v>530</v>
      </c>
      <c r="S38" s="36">
        <v>11152</v>
      </c>
      <c r="T38" s="63">
        <f aca="true" t="shared" si="12" ref="T38:T57">S38/G38</f>
        <v>3.315101070154578</v>
      </c>
      <c r="U38" s="37">
        <f aca="true" t="shared" si="13" ref="U38:U57">S38/C38</f>
        <v>-0.0002894284944740491</v>
      </c>
      <c r="V38" s="56"/>
      <c r="W38" s="56"/>
    </row>
    <row r="39" spans="1:23" ht="10.5" customHeight="1">
      <c r="A39" s="12" t="s">
        <v>69</v>
      </c>
      <c r="B39" s="96">
        <v>12791</v>
      </c>
      <c r="C39" s="94">
        <v>30653528</v>
      </c>
      <c r="D39" s="36">
        <f t="shared" si="8"/>
        <v>2494.38750101717</v>
      </c>
      <c r="E39" s="36">
        <v>278992</v>
      </c>
      <c r="F39" s="36">
        <v>5573892</v>
      </c>
      <c r="G39" s="36">
        <v>12289</v>
      </c>
      <c r="H39" s="72">
        <f>G39/B39</f>
        <v>0.9607536549136111</v>
      </c>
      <c r="I39" s="51">
        <v>54078884</v>
      </c>
      <c r="J39" s="51">
        <f t="shared" si="9"/>
        <v>4400.5927252014</v>
      </c>
      <c r="K39" s="36">
        <v>29712</v>
      </c>
      <c r="L39" s="36">
        <v>73730968</v>
      </c>
      <c r="M39" s="62">
        <v>-102451224</v>
      </c>
      <c r="N39" s="62">
        <v>-101241071</v>
      </c>
      <c r="O39" s="75">
        <f t="shared" si="10"/>
        <v>0.9881880083736237</v>
      </c>
      <c r="P39" s="77">
        <f t="shared" si="11"/>
        <v>-3.3422327113538124</v>
      </c>
      <c r="Q39" s="36">
        <v>3869</v>
      </c>
      <c r="R39" s="36">
        <f>Q39-S39</f>
        <v>1177</v>
      </c>
      <c r="S39" s="36">
        <v>2692</v>
      </c>
      <c r="T39" s="38">
        <f t="shared" si="12"/>
        <v>0.21905769387256896</v>
      </c>
      <c r="U39" s="37">
        <f t="shared" si="13"/>
        <v>8.782023393848826E-05</v>
      </c>
      <c r="V39" s="56"/>
      <c r="W39" s="56"/>
    </row>
    <row r="40" spans="1:23" ht="10.5" customHeight="1">
      <c r="A40" s="12" t="s">
        <v>70</v>
      </c>
      <c r="B40" s="96">
        <v>74850</v>
      </c>
      <c r="C40" s="94">
        <v>569891394</v>
      </c>
      <c r="D40" s="36">
        <f t="shared" si="8"/>
        <v>7771.599536342561</v>
      </c>
      <c r="E40" s="36">
        <v>490708</v>
      </c>
      <c r="F40" s="36">
        <v>119555779</v>
      </c>
      <c r="G40" s="36">
        <v>73330</v>
      </c>
      <c r="H40" s="72">
        <f aca="true" t="shared" si="14" ref="H40:H56">G40/B40</f>
        <v>0.979692718770875</v>
      </c>
      <c r="I40" s="51">
        <v>323929112</v>
      </c>
      <c r="J40" s="51">
        <f t="shared" si="9"/>
        <v>4417.415955270694</v>
      </c>
      <c r="K40" s="36">
        <v>178480</v>
      </c>
      <c r="L40" s="36">
        <v>445793576</v>
      </c>
      <c r="M40" s="62">
        <v>-318896365</v>
      </c>
      <c r="N40" s="62">
        <v>-315575617</v>
      </c>
      <c r="O40" s="75">
        <f t="shared" si="10"/>
        <v>0.9895867486604936</v>
      </c>
      <c r="P40" s="77">
        <f t="shared" si="11"/>
        <v>-0.5595739264664172</v>
      </c>
      <c r="Q40" s="36">
        <v>163493</v>
      </c>
      <c r="R40" s="36">
        <f aca="true" t="shared" si="15" ref="R40:R56">Q40-S40</f>
        <v>122288</v>
      </c>
      <c r="S40" s="36">
        <v>41205</v>
      </c>
      <c r="T40" s="38">
        <f t="shared" si="12"/>
        <v>0.5619119050865948</v>
      </c>
      <c r="U40" s="37">
        <f t="shared" si="13"/>
        <v>7.230325011716179E-05</v>
      </c>
      <c r="V40" s="56"/>
      <c r="W40" s="56"/>
    </row>
    <row r="41" spans="1:23" ht="10.5" customHeight="1">
      <c r="A41" s="12" t="s">
        <v>61</v>
      </c>
      <c r="B41" s="96">
        <v>115701</v>
      </c>
      <c r="C41" s="94">
        <v>1431243405</v>
      </c>
      <c r="D41" s="36">
        <f t="shared" si="8"/>
        <v>12640.031484310834</v>
      </c>
      <c r="E41" s="36">
        <v>549342</v>
      </c>
      <c r="F41" s="36">
        <v>230217285.2</v>
      </c>
      <c r="G41" s="36">
        <v>113231</v>
      </c>
      <c r="H41" s="72">
        <f t="shared" si="14"/>
        <v>0.9786518699060509</v>
      </c>
      <c r="I41" s="51">
        <v>500140080</v>
      </c>
      <c r="J41" s="51">
        <f t="shared" si="9"/>
        <v>4416.988987114836</v>
      </c>
      <c r="K41" s="36">
        <v>303347</v>
      </c>
      <c r="L41" s="36">
        <v>757530081</v>
      </c>
      <c r="M41" s="62">
        <v>-56094699.2</v>
      </c>
      <c r="N41" s="62">
        <v>-59044667</v>
      </c>
      <c r="O41" s="75">
        <f t="shared" si="10"/>
        <v>1.052589065314036</v>
      </c>
      <c r="P41" s="77">
        <f t="shared" si="11"/>
        <v>-0.039192983530289174</v>
      </c>
      <c r="Q41" s="36">
        <v>10488811</v>
      </c>
      <c r="R41" s="36">
        <f t="shared" si="15"/>
        <v>8748854</v>
      </c>
      <c r="S41" s="36">
        <v>1739957</v>
      </c>
      <c r="T41" s="38">
        <f t="shared" si="12"/>
        <v>15.366436753185965</v>
      </c>
      <c r="U41" s="37">
        <f t="shared" si="13"/>
        <v>0.0012156960821070124</v>
      </c>
      <c r="V41" s="56"/>
      <c r="W41" s="56"/>
    </row>
    <row r="42" spans="1:23" ht="10.5" customHeight="1">
      <c r="A42" s="12" t="s">
        <v>60</v>
      </c>
      <c r="B42" s="96">
        <v>119202</v>
      </c>
      <c r="C42" s="94">
        <v>2002867448</v>
      </c>
      <c r="D42" s="36">
        <f t="shared" si="8"/>
        <v>17380.269077908328</v>
      </c>
      <c r="E42" s="36">
        <v>446309</v>
      </c>
      <c r="F42" s="36">
        <v>180275428</v>
      </c>
      <c r="G42" s="36">
        <v>115238</v>
      </c>
      <c r="H42" s="72">
        <f t="shared" si="14"/>
        <v>0.966745524403953</v>
      </c>
      <c r="I42" s="51">
        <v>508734939</v>
      </c>
      <c r="J42" s="51">
        <f t="shared" si="9"/>
        <v>4414.645681112133</v>
      </c>
      <c r="K42" s="36">
        <v>323877</v>
      </c>
      <c r="L42" s="36">
        <v>808974666</v>
      </c>
      <c r="M42" s="36">
        <v>505328724</v>
      </c>
      <c r="N42" s="36">
        <v>494868730</v>
      </c>
      <c r="O42" s="75">
        <f t="shared" si="10"/>
        <v>0.9793006146232843</v>
      </c>
      <c r="P42" s="77">
        <f t="shared" si="11"/>
        <v>0.2523026296645868</v>
      </c>
      <c r="Q42" s="36">
        <v>36347279</v>
      </c>
      <c r="R42" s="36">
        <f t="shared" si="15"/>
        <v>23836556</v>
      </c>
      <c r="S42" s="36">
        <v>12510723</v>
      </c>
      <c r="T42" s="38">
        <f t="shared" si="12"/>
        <v>108.56421492910324</v>
      </c>
      <c r="U42" s="37">
        <f t="shared" si="13"/>
        <v>0.006246405877979</v>
      </c>
      <c r="V42" s="56"/>
      <c r="W42" s="56"/>
    </row>
    <row r="43" spans="1:23" ht="10.5" customHeight="1">
      <c r="A43" s="12" t="s">
        <v>59</v>
      </c>
      <c r="B43" s="96">
        <v>98682</v>
      </c>
      <c r="C43" s="94">
        <v>2087945582</v>
      </c>
      <c r="D43" s="36">
        <f t="shared" si="8"/>
        <v>22426.431032630877</v>
      </c>
      <c r="E43" s="36">
        <v>502081</v>
      </c>
      <c r="F43" s="36">
        <v>78529118</v>
      </c>
      <c r="G43" s="36">
        <v>93102</v>
      </c>
      <c r="H43" s="72">
        <f t="shared" si="14"/>
        <v>0.9434547333860278</v>
      </c>
      <c r="I43" s="51">
        <v>410724848</v>
      </c>
      <c r="J43" s="51">
        <f t="shared" si="9"/>
        <v>4411.5577323795405</v>
      </c>
      <c r="K43" s="36">
        <v>285863</v>
      </c>
      <c r="L43" s="36">
        <v>663312664</v>
      </c>
      <c r="M43" s="36">
        <v>935881033</v>
      </c>
      <c r="N43" s="36">
        <v>920571741</v>
      </c>
      <c r="O43" s="75">
        <f t="shared" si="10"/>
        <v>0.9836418396567719</v>
      </c>
      <c r="P43" s="77">
        <f t="shared" si="11"/>
        <v>0.4482305674382274</v>
      </c>
      <c r="Q43" s="36">
        <v>56855920</v>
      </c>
      <c r="R43" s="36">
        <f t="shared" si="15"/>
        <v>25784130</v>
      </c>
      <c r="S43" s="36">
        <v>31071790</v>
      </c>
      <c r="T43" s="38">
        <f t="shared" si="12"/>
        <v>333.7392322399089</v>
      </c>
      <c r="U43" s="37">
        <f t="shared" si="13"/>
        <v>0.01488151332480465</v>
      </c>
      <c r="V43" s="56"/>
      <c r="W43" s="56"/>
    </row>
    <row r="44" spans="1:23" ht="10.5" customHeight="1">
      <c r="A44" s="12" t="s">
        <v>58</v>
      </c>
      <c r="B44" s="96">
        <v>83579</v>
      </c>
      <c r="C44" s="94">
        <v>2064389859</v>
      </c>
      <c r="D44" s="36">
        <f t="shared" si="8"/>
        <v>27389.346959082948</v>
      </c>
      <c r="E44" s="36">
        <v>252767</v>
      </c>
      <c r="F44" s="36">
        <v>60623934</v>
      </c>
      <c r="G44" s="36">
        <v>75372</v>
      </c>
      <c r="H44" s="72">
        <f t="shared" si="14"/>
        <v>0.9018054774524701</v>
      </c>
      <c r="I44" s="51">
        <v>332446002</v>
      </c>
      <c r="J44" s="51">
        <f t="shared" si="9"/>
        <v>4410.736108899857</v>
      </c>
      <c r="K44" s="36">
        <v>216959</v>
      </c>
      <c r="L44" s="36">
        <v>542151446</v>
      </c>
      <c r="M44" s="36">
        <v>1129421244</v>
      </c>
      <c r="N44" s="36">
        <v>1111306498</v>
      </c>
      <c r="O44" s="75">
        <f t="shared" si="10"/>
        <v>0.9839610365961914</v>
      </c>
      <c r="P44" s="77">
        <f t="shared" si="11"/>
        <v>0.5470968766273134</v>
      </c>
      <c r="Q44" s="36">
        <v>67904087</v>
      </c>
      <c r="R44" s="36">
        <f t="shared" si="15"/>
        <v>20826194</v>
      </c>
      <c r="S44" s="36">
        <v>47077893</v>
      </c>
      <c r="T44" s="38">
        <f t="shared" si="12"/>
        <v>624.6071883458048</v>
      </c>
      <c r="U44" s="37">
        <f t="shared" si="13"/>
        <v>0.022804749207014974</v>
      </c>
      <c r="V44" s="56"/>
      <c r="W44" s="56"/>
    </row>
    <row r="45" spans="1:23" ht="10.5" customHeight="1">
      <c r="A45" s="12" t="s">
        <v>57</v>
      </c>
      <c r="B45" s="96">
        <v>104156</v>
      </c>
      <c r="C45" s="94">
        <v>2842783936</v>
      </c>
      <c r="D45" s="36">
        <f t="shared" si="8"/>
        <v>34155.76037486483</v>
      </c>
      <c r="E45" s="36">
        <v>659561</v>
      </c>
      <c r="F45" s="36">
        <v>88644424</v>
      </c>
      <c r="G45" s="36">
        <v>83230</v>
      </c>
      <c r="H45" s="72">
        <f t="shared" si="14"/>
        <v>0.7990898267982641</v>
      </c>
      <c r="I45" s="51">
        <v>367491603</v>
      </c>
      <c r="J45" s="51">
        <f t="shared" si="9"/>
        <v>4415.374300132164</v>
      </c>
      <c r="K45" s="36">
        <v>237365</v>
      </c>
      <c r="L45" s="36">
        <v>592616899</v>
      </c>
      <c r="M45" s="36">
        <v>1794690571</v>
      </c>
      <c r="N45" s="36">
        <v>1760553176</v>
      </c>
      <c r="O45" s="75">
        <f t="shared" si="10"/>
        <v>0.9809786736768897</v>
      </c>
      <c r="P45" s="77">
        <f t="shared" si="11"/>
        <v>0.6313144478807129</v>
      </c>
      <c r="Q45" s="36">
        <v>110703616</v>
      </c>
      <c r="R45" s="36">
        <f t="shared" si="15"/>
        <v>19767442</v>
      </c>
      <c r="S45" s="36">
        <v>90936174</v>
      </c>
      <c r="T45" s="38">
        <f t="shared" si="12"/>
        <v>1092.58889823381</v>
      </c>
      <c r="U45" s="37">
        <f t="shared" si="13"/>
        <v>0.03198842263332671</v>
      </c>
      <c r="V45" s="56"/>
      <c r="W45" s="56"/>
    </row>
    <row r="46" spans="1:23" ht="10.5" customHeight="1">
      <c r="A46" s="12" t="s">
        <v>56</v>
      </c>
      <c r="B46" s="96">
        <v>50674</v>
      </c>
      <c r="C46" s="94">
        <v>1373752680</v>
      </c>
      <c r="D46" s="36">
        <f t="shared" si="8"/>
        <v>44274.612607967</v>
      </c>
      <c r="E46" s="36">
        <v>344693</v>
      </c>
      <c r="F46" s="36">
        <v>61939398</v>
      </c>
      <c r="G46" s="36">
        <v>31028</v>
      </c>
      <c r="H46" s="72">
        <f t="shared" si="14"/>
        <v>0.6123061135888227</v>
      </c>
      <c r="I46" s="51">
        <v>137279428</v>
      </c>
      <c r="J46" s="51">
        <f t="shared" si="9"/>
        <v>4424.372437798118</v>
      </c>
      <c r="K46" s="36">
        <v>82810</v>
      </c>
      <c r="L46" s="36">
        <v>206609447</v>
      </c>
      <c r="M46" s="36">
        <v>968269100</v>
      </c>
      <c r="N46" s="36">
        <v>938169643</v>
      </c>
      <c r="O46" s="75">
        <f t="shared" si="10"/>
        <v>0.9689141613627864</v>
      </c>
      <c r="P46" s="77">
        <f t="shared" si="11"/>
        <v>0.704835094480034</v>
      </c>
      <c r="Q46" s="36">
        <v>61120321</v>
      </c>
      <c r="R46" s="36">
        <f t="shared" si="15"/>
        <v>5910527.480000004</v>
      </c>
      <c r="S46" s="36">
        <v>55209793.519999996</v>
      </c>
      <c r="T46" s="38">
        <f t="shared" si="12"/>
        <v>1779.3539229083408</v>
      </c>
      <c r="U46" s="37">
        <f t="shared" si="13"/>
        <v>0.04018903425906328</v>
      </c>
      <c r="V46" s="56"/>
      <c r="W46" s="56"/>
    </row>
    <row r="47" spans="1:23" ht="10.5" customHeight="1">
      <c r="A47" s="12" t="s">
        <v>55</v>
      </c>
      <c r="B47" s="96">
        <v>29327</v>
      </c>
      <c r="C47" s="94">
        <v>747771204</v>
      </c>
      <c r="D47" s="36">
        <f t="shared" si="8"/>
        <v>54308.316072336405</v>
      </c>
      <c r="E47" s="36">
        <v>278952</v>
      </c>
      <c r="F47" s="36">
        <v>43797836</v>
      </c>
      <c r="G47" s="36">
        <v>13769</v>
      </c>
      <c r="H47" s="72">
        <f t="shared" si="14"/>
        <v>0.4694990963958127</v>
      </c>
      <c r="I47" s="51">
        <v>61102879</v>
      </c>
      <c r="J47" s="51">
        <f t="shared" si="9"/>
        <v>4437.713632072046</v>
      </c>
      <c r="K47" s="36">
        <v>34623</v>
      </c>
      <c r="L47" s="36">
        <v>86391910</v>
      </c>
      <c r="M47" s="36">
        <v>556757531</v>
      </c>
      <c r="N47" s="36">
        <v>532884424</v>
      </c>
      <c r="O47" s="75">
        <f t="shared" si="10"/>
        <v>0.9571211781237675</v>
      </c>
      <c r="P47" s="77">
        <f t="shared" si="11"/>
        <v>0.7445559925573171</v>
      </c>
      <c r="Q47" s="36">
        <v>35256198</v>
      </c>
      <c r="R47" s="36">
        <f t="shared" si="15"/>
        <v>2494219</v>
      </c>
      <c r="S47" s="36">
        <v>32761979</v>
      </c>
      <c r="T47" s="38">
        <f t="shared" si="12"/>
        <v>2379.401481589077</v>
      </c>
      <c r="U47" s="37">
        <f t="shared" si="13"/>
        <v>0.04381283850561327</v>
      </c>
      <c r="V47" s="56"/>
      <c r="W47" s="56"/>
    </row>
    <row r="48" spans="1:23" ht="10.5" customHeight="1">
      <c r="A48" s="12" t="s">
        <v>54</v>
      </c>
      <c r="B48" s="96">
        <v>17324</v>
      </c>
      <c r="C48" s="94">
        <v>411661368</v>
      </c>
      <c r="D48" s="36">
        <f t="shared" si="8"/>
        <v>64322.08875</v>
      </c>
      <c r="E48" s="36">
        <v>238184</v>
      </c>
      <c r="F48" s="36">
        <v>28172405</v>
      </c>
      <c r="G48" s="36">
        <v>6400</v>
      </c>
      <c r="H48" s="72">
        <f t="shared" si="14"/>
        <v>0.36942969291156774</v>
      </c>
      <c r="I48" s="51">
        <v>28474461</v>
      </c>
      <c r="J48" s="51">
        <f t="shared" si="9"/>
        <v>4449.13453125</v>
      </c>
      <c r="K48" s="36">
        <v>15758</v>
      </c>
      <c r="L48" s="36">
        <v>39283309</v>
      </c>
      <c r="M48" s="36">
        <v>315969377</v>
      </c>
      <c r="N48" s="36">
        <v>298524982</v>
      </c>
      <c r="O48" s="75">
        <f t="shared" si="10"/>
        <v>0.9447908681353003</v>
      </c>
      <c r="P48" s="77">
        <f t="shared" si="11"/>
        <v>0.7675468274691251</v>
      </c>
      <c r="Q48" s="36">
        <v>19934278</v>
      </c>
      <c r="R48" s="36">
        <f t="shared" si="15"/>
        <v>1085656</v>
      </c>
      <c r="S48" s="36">
        <v>18848622</v>
      </c>
      <c r="T48" s="38">
        <f t="shared" si="12"/>
        <v>2945.0971875</v>
      </c>
      <c r="U48" s="37">
        <f t="shared" si="13"/>
        <v>0.04578671564828497</v>
      </c>
      <c r="V48" s="56"/>
      <c r="W48" s="56"/>
    </row>
    <row r="49" spans="1:23" ht="10.5" customHeight="1">
      <c r="A49" s="12" t="s">
        <v>53</v>
      </c>
      <c r="B49" s="96">
        <v>10419</v>
      </c>
      <c r="C49" s="94">
        <v>226533109</v>
      </c>
      <c r="D49" s="36">
        <f t="shared" si="8"/>
        <v>74395.10968801314</v>
      </c>
      <c r="E49" s="36">
        <v>284864</v>
      </c>
      <c r="F49" s="36">
        <v>15186490</v>
      </c>
      <c r="G49" s="36">
        <v>3045</v>
      </c>
      <c r="H49" s="72">
        <f t="shared" si="14"/>
        <v>0.29225453498416354</v>
      </c>
      <c r="I49" s="51">
        <v>13562925</v>
      </c>
      <c r="J49" s="51">
        <f t="shared" si="9"/>
        <v>4454.162561576355</v>
      </c>
      <c r="K49" s="36">
        <v>7540</v>
      </c>
      <c r="L49" s="36">
        <v>18784900</v>
      </c>
      <c r="M49" s="36">
        <v>179283658</v>
      </c>
      <c r="N49" s="36">
        <v>166499767</v>
      </c>
      <c r="O49" s="75">
        <f t="shared" si="10"/>
        <v>0.92869461086074</v>
      </c>
      <c r="P49" s="77">
        <f t="shared" si="11"/>
        <v>0.7914236413009279</v>
      </c>
      <c r="Q49" s="36">
        <v>11181163</v>
      </c>
      <c r="R49" s="36">
        <f t="shared" si="15"/>
        <v>554064</v>
      </c>
      <c r="S49" s="36">
        <v>10627099</v>
      </c>
      <c r="T49" s="38">
        <f t="shared" si="12"/>
        <v>3490.016091954023</v>
      </c>
      <c r="U49" s="37">
        <f t="shared" si="13"/>
        <v>0.046911901959549765</v>
      </c>
      <c r="V49" s="56"/>
      <c r="W49" s="56"/>
    </row>
    <row r="50" spans="1:23" ht="10.5" customHeight="1">
      <c r="A50" s="12" t="s">
        <v>52</v>
      </c>
      <c r="B50" s="96">
        <v>6712</v>
      </c>
      <c r="C50" s="94">
        <v>133584625</v>
      </c>
      <c r="D50" s="36">
        <f t="shared" si="8"/>
        <v>84387.00252684776</v>
      </c>
      <c r="E50" s="36">
        <v>253945</v>
      </c>
      <c r="F50" s="36">
        <v>9136158</v>
      </c>
      <c r="G50" s="36">
        <v>1583</v>
      </c>
      <c r="H50" s="72">
        <f t="shared" si="14"/>
        <v>0.23584624553039332</v>
      </c>
      <c r="I50" s="51">
        <v>7042808</v>
      </c>
      <c r="J50" s="51">
        <f t="shared" si="9"/>
        <v>4449.025900189514</v>
      </c>
      <c r="K50" s="36">
        <v>3886</v>
      </c>
      <c r="L50" s="36">
        <v>7774500</v>
      </c>
      <c r="M50" s="36">
        <v>109885104</v>
      </c>
      <c r="N50" s="36">
        <v>100754996</v>
      </c>
      <c r="O50" s="75">
        <f t="shared" si="10"/>
        <v>0.9169122322530632</v>
      </c>
      <c r="P50" s="77">
        <f t="shared" si="11"/>
        <v>0.8225879587564812</v>
      </c>
      <c r="Q50" s="36">
        <v>6803098</v>
      </c>
      <c r="R50" s="36">
        <f t="shared" si="15"/>
        <v>181932</v>
      </c>
      <c r="S50" s="36">
        <v>6621166</v>
      </c>
      <c r="T50" s="38">
        <f t="shared" si="12"/>
        <v>4182.669614655717</v>
      </c>
      <c r="U50" s="37">
        <f t="shared" si="13"/>
        <v>0.04956532984241263</v>
      </c>
      <c r="V50" s="56"/>
      <c r="W50" s="56"/>
    </row>
    <row r="51" spans="1:23" ht="10.5" customHeight="1">
      <c r="A51" s="12" t="s">
        <v>51</v>
      </c>
      <c r="B51" s="96">
        <v>4033</v>
      </c>
      <c r="C51" s="94">
        <v>75856965</v>
      </c>
      <c r="D51" s="36">
        <f t="shared" si="8"/>
        <v>94584.74438902743</v>
      </c>
      <c r="E51" s="36">
        <v>81317</v>
      </c>
      <c r="F51" s="36">
        <v>6186521</v>
      </c>
      <c r="G51" s="36">
        <v>802</v>
      </c>
      <c r="H51" s="72">
        <f t="shared" si="14"/>
        <v>0.1988594098685842</v>
      </c>
      <c r="I51" s="51">
        <v>3600876</v>
      </c>
      <c r="J51" s="51">
        <f t="shared" si="9"/>
        <v>4489.870324189526</v>
      </c>
      <c r="K51" s="36">
        <v>1946</v>
      </c>
      <c r="L51" s="36">
        <v>3869002</v>
      </c>
      <c r="M51" s="36">
        <v>62281883</v>
      </c>
      <c r="N51" s="36">
        <v>56780262</v>
      </c>
      <c r="O51" s="75">
        <f t="shared" si="10"/>
        <v>0.9116657889100752</v>
      </c>
      <c r="P51" s="77">
        <f t="shared" si="11"/>
        <v>0.8210436971740169</v>
      </c>
      <c r="Q51" s="36">
        <v>3868303</v>
      </c>
      <c r="R51" s="36">
        <f t="shared" si="15"/>
        <v>66143</v>
      </c>
      <c r="S51" s="36">
        <v>3802160</v>
      </c>
      <c r="T51" s="38">
        <f t="shared" si="12"/>
        <v>4740.847880299252</v>
      </c>
      <c r="U51" s="37">
        <f t="shared" si="13"/>
        <v>0.05012275405429152</v>
      </c>
      <c r="V51" s="56"/>
      <c r="W51" s="56"/>
    </row>
    <row r="52" spans="1:23" ht="10.5" customHeight="1">
      <c r="A52" s="12" t="s">
        <v>50</v>
      </c>
      <c r="B52" s="96">
        <v>8415</v>
      </c>
      <c r="C52" s="94">
        <v>147814295</v>
      </c>
      <c r="D52" s="36">
        <f t="shared" si="8"/>
        <v>116664.79479084452</v>
      </c>
      <c r="E52" s="36">
        <v>314064</v>
      </c>
      <c r="F52" s="36">
        <v>14075489</v>
      </c>
      <c r="G52" s="36">
        <v>1267</v>
      </c>
      <c r="H52" s="72">
        <f t="shared" si="14"/>
        <v>0.15056446821152702</v>
      </c>
      <c r="I52" s="51">
        <v>5648643</v>
      </c>
      <c r="J52" s="51">
        <f t="shared" si="9"/>
        <v>4458.281767955801</v>
      </c>
      <c r="K52" s="36">
        <v>3018</v>
      </c>
      <c r="L52" s="36">
        <v>5970500</v>
      </c>
      <c r="M52" s="36">
        <v>122433727</v>
      </c>
      <c r="N52" s="36">
        <v>107150863</v>
      </c>
      <c r="O52" s="75">
        <f t="shared" si="10"/>
        <v>0.8751743953690146</v>
      </c>
      <c r="P52" s="77">
        <f t="shared" si="11"/>
        <v>0.8282942255348171</v>
      </c>
      <c r="Q52" s="36">
        <v>7490177</v>
      </c>
      <c r="R52" s="36">
        <f t="shared" si="15"/>
        <v>219747</v>
      </c>
      <c r="S52" s="36">
        <v>7270430</v>
      </c>
      <c r="T52" s="38">
        <f t="shared" si="12"/>
        <v>5738.303078137333</v>
      </c>
      <c r="U52" s="37">
        <f t="shared" si="13"/>
        <v>0.04918624413153004</v>
      </c>
      <c r="V52" s="56"/>
      <c r="W52" s="56"/>
    </row>
    <row r="53" spans="1:23" ht="10.5" customHeight="1">
      <c r="A53" s="12" t="s">
        <v>49</v>
      </c>
      <c r="B53" s="96">
        <v>2286</v>
      </c>
      <c r="C53" s="94">
        <v>37702751</v>
      </c>
      <c r="D53" s="36">
        <f t="shared" si="8"/>
        <v>170600.68325791854</v>
      </c>
      <c r="E53" s="36">
        <v>137658</v>
      </c>
      <c r="F53" s="36">
        <v>3060511</v>
      </c>
      <c r="G53" s="36">
        <v>221</v>
      </c>
      <c r="H53" s="72">
        <f t="shared" si="14"/>
        <v>0.09667541557305337</v>
      </c>
      <c r="I53" s="51">
        <v>982600</v>
      </c>
      <c r="J53" s="51">
        <f t="shared" si="9"/>
        <v>4446.153846153846</v>
      </c>
      <c r="K53" s="36">
        <v>514</v>
      </c>
      <c r="L53" s="36">
        <v>1018000</v>
      </c>
      <c r="M53" s="36">
        <v>32779298</v>
      </c>
      <c r="N53" s="36">
        <v>28544162</v>
      </c>
      <c r="O53" s="75">
        <f t="shared" si="10"/>
        <v>0.870798453340886</v>
      </c>
      <c r="P53" s="77">
        <f t="shared" si="11"/>
        <v>0.8694139586790365</v>
      </c>
      <c r="Q53" s="36">
        <v>2059556</v>
      </c>
      <c r="R53" s="36">
        <f t="shared" si="15"/>
        <v>58480</v>
      </c>
      <c r="S53" s="36">
        <v>2001076</v>
      </c>
      <c r="T53" s="38">
        <f t="shared" si="12"/>
        <v>9054.642533936652</v>
      </c>
      <c r="U53" s="37">
        <f t="shared" si="13"/>
        <v>0.05307506606082935</v>
      </c>
      <c r="V53" s="56"/>
      <c r="W53" s="56"/>
    </row>
    <row r="54" spans="1:23" ht="10.5" customHeight="1">
      <c r="A54" s="12" t="s">
        <v>48</v>
      </c>
      <c r="B54" s="96">
        <v>2351</v>
      </c>
      <c r="C54" s="94">
        <v>49596440</v>
      </c>
      <c r="D54" s="36">
        <f t="shared" si="8"/>
        <v>281797.95454545453</v>
      </c>
      <c r="E54" s="36">
        <v>746090</v>
      </c>
      <c r="F54" s="36">
        <v>3429248</v>
      </c>
      <c r="G54" s="36">
        <v>176</v>
      </c>
      <c r="H54" s="72">
        <f t="shared" si="14"/>
        <v>0.07486176095278604</v>
      </c>
      <c r="I54" s="51">
        <v>784900</v>
      </c>
      <c r="J54" s="51">
        <f t="shared" si="9"/>
        <v>4459.659090909091</v>
      </c>
      <c r="K54" s="36">
        <v>406</v>
      </c>
      <c r="L54" s="36">
        <v>816000</v>
      </c>
      <c r="M54" s="36">
        <v>45312382</v>
      </c>
      <c r="N54" s="36">
        <v>32937068</v>
      </c>
      <c r="O54" s="75">
        <f t="shared" si="10"/>
        <v>0.7268889108500188</v>
      </c>
      <c r="P54" s="77">
        <f t="shared" si="11"/>
        <v>0.9136216631677596</v>
      </c>
      <c r="Q54" s="36">
        <v>2445808</v>
      </c>
      <c r="R54" s="36">
        <f t="shared" si="15"/>
        <v>202260</v>
      </c>
      <c r="S54" s="36">
        <v>2243548</v>
      </c>
      <c r="T54" s="38">
        <f t="shared" si="12"/>
        <v>12747.431818181818</v>
      </c>
      <c r="U54" s="37">
        <f t="shared" si="13"/>
        <v>0.045236069363042995</v>
      </c>
      <c r="V54" s="56"/>
      <c r="W54" s="56"/>
    </row>
    <row r="55" spans="1:23" ht="10.5" customHeight="1">
      <c r="A55" s="12" t="s">
        <v>47</v>
      </c>
      <c r="B55" s="96">
        <v>519</v>
      </c>
      <c r="C55" s="94">
        <v>17226099</v>
      </c>
      <c r="D55" s="36">
        <f t="shared" si="8"/>
        <v>662542.2692307692</v>
      </c>
      <c r="E55" s="36">
        <v>135747</v>
      </c>
      <c r="F55" s="36">
        <v>771259</v>
      </c>
      <c r="G55" s="36">
        <v>26</v>
      </c>
      <c r="H55" s="72">
        <f t="shared" si="14"/>
        <v>0.05009633911368015</v>
      </c>
      <c r="I55" s="51">
        <v>115150</v>
      </c>
      <c r="J55" s="51">
        <f t="shared" si="9"/>
        <v>4428.846153846154</v>
      </c>
      <c r="K55" s="36">
        <v>57</v>
      </c>
      <c r="L55" s="36">
        <v>114000</v>
      </c>
      <c r="M55" s="36">
        <v>16361437</v>
      </c>
      <c r="N55" s="36">
        <v>10466484</v>
      </c>
      <c r="O55" s="75">
        <f t="shared" si="10"/>
        <v>0.6397044464981896</v>
      </c>
      <c r="P55" s="77">
        <f t="shared" si="11"/>
        <v>0.9498051183846093</v>
      </c>
      <c r="Q55" s="36">
        <v>796085</v>
      </c>
      <c r="R55" s="36">
        <f t="shared" si="15"/>
        <v>11681</v>
      </c>
      <c r="S55" s="36">
        <v>784404</v>
      </c>
      <c r="T55" s="38">
        <f t="shared" si="12"/>
        <v>30169.384615384617</v>
      </c>
      <c r="U55" s="37">
        <f t="shared" si="13"/>
        <v>0.04553578845680615</v>
      </c>
      <c r="V55" s="56"/>
      <c r="W55" s="56"/>
    </row>
    <row r="56" spans="1:23" ht="10.5" customHeight="1">
      <c r="A56" s="8" t="s">
        <v>13</v>
      </c>
      <c r="B56" s="96">
        <v>450</v>
      </c>
      <c r="C56" s="94">
        <v>42924885</v>
      </c>
      <c r="D56" s="36">
        <f t="shared" si="8"/>
        <v>2384715.8333333335</v>
      </c>
      <c r="E56" s="36">
        <v>19003</v>
      </c>
      <c r="F56" s="36">
        <v>550151</v>
      </c>
      <c r="G56" s="36">
        <v>18</v>
      </c>
      <c r="H56" s="72">
        <f t="shared" si="14"/>
        <v>0.04</v>
      </c>
      <c r="I56" s="51">
        <v>80700</v>
      </c>
      <c r="J56" s="51">
        <f t="shared" si="9"/>
        <v>4483.333333333333</v>
      </c>
      <c r="K56" s="36">
        <v>43</v>
      </c>
      <c r="L56" s="36">
        <v>86000</v>
      </c>
      <c r="M56" s="36">
        <v>42227037</v>
      </c>
      <c r="N56" s="36">
        <v>21214284</v>
      </c>
      <c r="O56" s="75">
        <f t="shared" si="10"/>
        <v>0.502386279198325</v>
      </c>
      <c r="P56" s="77">
        <f t="shared" si="11"/>
        <v>0.9837425772951983</v>
      </c>
      <c r="Q56" s="36">
        <v>1634153</v>
      </c>
      <c r="R56" s="36">
        <f t="shared" si="15"/>
        <v>428268</v>
      </c>
      <c r="S56" s="36">
        <v>1205885</v>
      </c>
      <c r="T56" s="38">
        <f t="shared" si="12"/>
        <v>66993.61111111111</v>
      </c>
      <c r="U56" s="37">
        <f t="shared" si="13"/>
        <v>0.028092911605936743</v>
      </c>
      <c r="V56" s="56"/>
      <c r="W56" s="56"/>
    </row>
    <row r="57" spans="1:23" ht="10.5" customHeight="1" thickBot="1">
      <c r="A57" s="24" t="s">
        <v>1</v>
      </c>
      <c r="B57" s="97">
        <f>SUM(B38:B56)</f>
        <v>745885</v>
      </c>
      <c r="C57" s="90">
        <f>SUM(C38:C56)</f>
        <v>14255668467</v>
      </c>
      <c r="D57" s="83">
        <f t="shared" si="8"/>
        <v>22718.522603511447</v>
      </c>
      <c r="E57" s="30">
        <f>SUM(E38:E56)</f>
        <v>18746095</v>
      </c>
      <c r="F57" s="30">
        <f aca="true" t="shared" si="16" ref="F57:S57">SUM(F38:F56)</f>
        <v>953930414.2</v>
      </c>
      <c r="G57" s="30">
        <f t="shared" si="16"/>
        <v>627491</v>
      </c>
      <c r="H57" s="73">
        <f>G57/B57</f>
        <v>0.8412704371317294</v>
      </c>
      <c r="I57" s="30">
        <f>SUM(I38:I56)</f>
        <v>2763364205</v>
      </c>
      <c r="J57" s="82">
        <f t="shared" si="9"/>
        <v>4403.83081988427</v>
      </c>
      <c r="K57" s="30">
        <f t="shared" si="16"/>
        <v>1735028</v>
      </c>
      <c r="L57" s="30">
        <f>SUM(L38:L56)</f>
        <v>4263757628</v>
      </c>
      <c r="M57" s="30">
        <f t="shared" si="16"/>
        <v>6293362314.8</v>
      </c>
      <c r="N57" s="30">
        <f t="shared" si="16"/>
        <v>6063847394</v>
      </c>
      <c r="O57" s="80">
        <f t="shared" si="10"/>
        <v>0.9635306360385046</v>
      </c>
      <c r="P57" s="81">
        <f t="shared" si="11"/>
        <v>0.44146385203670435</v>
      </c>
      <c r="Q57" s="30">
        <f t="shared" si="16"/>
        <v>435067897</v>
      </c>
      <c r="R57" s="30">
        <f t="shared" si="16"/>
        <v>110300148.48</v>
      </c>
      <c r="S57" s="30">
        <f t="shared" si="16"/>
        <v>324767748.52</v>
      </c>
      <c r="T57" s="64">
        <f t="shared" si="12"/>
        <v>517.5655882235761</v>
      </c>
      <c r="U57" s="34">
        <f t="shared" si="13"/>
        <v>0.02278165694381815</v>
      </c>
      <c r="V57" s="56"/>
      <c r="W57" s="56"/>
    </row>
    <row r="58" spans="1:23" ht="10.5" customHeight="1">
      <c r="A58" s="104" t="s">
        <v>99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6"/>
      <c r="S58" s="107"/>
      <c r="T58" s="108"/>
      <c r="U58" s="107"/>
      <c r="V58" s="56"/>
      <c r="W58" s="56"/>
    </row>
    <row r="59" spans="1:23" ht="10.5" customHeight="1">
      <c r="A59" s="104" t="s">
        <v>100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6"/>
      <c r="S59" s="107"/>
      <c r="T59" s="108"/>
      <c r="U59" s="107"/>
      <c r="V59" s="56"/>
      <c r="W59" s="56"/>
    </row>
    <row r="60" spans="1:23" ht="10.5" customHeight="1">
      <c r="A60" s="104" t="s">
        <v>114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56"/>
      <c r="W60" s="56"/>
    </row>
    <row r="61" spans="1:21" ht="10.5" customHeight="1">
      <c r="A61" s="104" t="s">
        <v>128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/>
    </row>
    <row r="62" spans="1:21" ht="10.5" customHeight="1">
      <c r="A62" s="111" t="s">
        <v>92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0.5" customHeight="1">
      <c r="A63" s="111" t="s">
        <v>93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1:21" ht="10.5" customHeight="1">
      <c r="A64" s="111" t="s">
        <v>98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1" ht="10.5" customHeight="1">
      <c r="A65" s="112" t="s">
        <v>130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1:21" ht="10.5" customHeight="1">
      <c r="A66" s="112" t="s">
        <v>94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0.5" customHeight="1">
      <c r="A67" s="112" t="s">
        <v>129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0.5" customHeight="1">
      <c r="A68" s="111" t="s">
        <v>131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2:21" ht="10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</sheetData>
  <sheetProtection/>
  <printOptions horizontalCentered="1"/>
  <pageMargins left="0" right="0" top="0.4" bottom="0" header="0" footer="0"/>
  <pageSetup horizontalDpi="600" verticalDpi="600" orientation="landscape" scale="78" r:id="rId1"/>
  <ignoredErrors>
    <ignoredError sqref="D57 D36 H57 J57 H36 J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2014-12-09T14:31:19Z</cp:lastPrinted>
  <dcterms:created xsi:type="dcterms:W3CDTF">2005-06-27T11:45:55Z</dcterms:created>
  <dcterms:modified xsi:type="dcterms:W3CDTF">2015-02-04T13:30:20Z</dcterms:modified>
  <cp:category/>
  <cp:version/>
  <cp:contentType/>
  <cp:contentStatus/>
</cp:coreProperties>
</file>