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91" windowWidth="14805" windowHeight="4230" tabRatio="426" activeTab="0"/>
  </bookViews>
  <sheets>
    <sheet name="Valuation of Transportation Cos" sheetId="1" r:id="rId1"/>
  </sheets>
  <externalReferences>
    <externalReference r:id="rId4"/>
  </externalReferences>
  <definedNames>
    <definedName name="_xlnm.Print_Area" localSheetId="0">'Valuation of Transportation Cos'!$A$1:$P$75</definedName>
  </definedNames>
  <calcPr fullCalcOnLoad="1"/>
</workbook>
</file>

<file path=xl/sharedStrings.xml><?xml version="1.0" encoding="utf-8"?>
<sst xmlns="http://schemas.openxmlformats.org/spreadsheetml/2006/main" count="243" uniqueCount="131">
  <si>
    <t>Motor</t>
  </si>
  <si>
    <t>Airline</t>
  </si>
  <si>
    <t>Busline</t>
  </si>
  <si>
    <t>freight</t>
  </si>
  <si>
    <t>companies:</t>
  </si>
  <si>
    <t>carriers: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</si>
  <si>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</si>
  <si>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</si>
  <si>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</si>
  <si>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</si>
  <si>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</si>
  <si>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</si>
  <si>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</si>
  <si>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</si>
  <si>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</si>
  <si>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</si>
  <si>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</si>
  <si>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</si>
  <si>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</si>
  <si>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</si>
  <si>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</si>
  <si>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</si>
  <si>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</si>
  <si>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</si>
  <si>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</si>
  <si>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</si>
  <si>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</si>
  <si>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</si>
  <si>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</si>
  <si>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</si>
  <si>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</si>
  <si>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</si>
  <si>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</si>
  <si>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</si>
  <si>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</si>
  <si>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Craven</t>
  </si>
  <si>
    <t>Cumberland</t>
  </si>
  <si>
    <t>Dare</t>
  </si>
  <si>
    <t>Davidson</t>
  </si>
  <si>
    <t>Davie</t>
  </si>
  <si>
    <t>Durham</t>
  </si>
  <si>
    <t>Edgecombe</t>
  </si>
  <si>
    <t>Forsyth</t>
  </si>
  <si>
    <t>Franklin</t>
  </si>
  <si>
    <t>Gaston</t>
  </si>
  <si>
    <t>Gates</t>
  </si>
  <si>
    <t>Graham</t>
  </si>
  <si>
    <t>Greene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</si>
  <si>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</si>
  <si>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</si>
  <si>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</si>
  <si>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</si>
  <si>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</si>
  <si>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</si>
  <si>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</si>
  <si>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</si>
  <si>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</si>
  <si>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</si>
  <si>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transportation</t>
  </si>
  <si>
    <t>company</t>
  </si>
  <si>
    <t>[$]</t>
  </si>
  <si>
    <t xml:space="preserve"> 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</si>
  <si>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</si>
  <si>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</si>
  <si>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</si>
  <si>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</si>
  <si>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</si>
  <si>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</si>
  <si>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</si>
  <si>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</si>
  <si>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</si>
  <si>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</si>
  <si>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</si>
  <si>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</si>
  <si>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</si>
  <si>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</si>
  <si>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</si>
  <si>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</si>
  <si>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Martin</t>
  </si>
  <si>
    <t>McDowell</t>
  </si>
  <si>
    <t>Mitchell</t>
  </si>
  <si>
    <t>Montgomery</t>
  </si>
  <si>
    <t>Moore</t>
  </si>
  <si>
    <t>Nash</t>
  </si>
  <si>
    <t>Northampton</t>
  </si>
  <si>
    <t>Onslow</t>
  </si>
  <si>
    <t>Orange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</si>
  <si>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</si>
  <si>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</si>
  <si>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</si>
  <si>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</si>
  <si>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</si>
  <si>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</si>
  <si>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</si>
  <si>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</si>
  <si>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</si>
  <si>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</si>
  <si>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</si>
  <si>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Vance</t>
  </si>
  <si>
    <t>Wake</t>
  </si>
  <si>
    <t>Warren</t>
  </si>
  <si>
    <t>Washington</t>
  </si>
  <si>
    <t>Watauga</t>
  </si>
  <si>
    <t>Wayne</t>
  </si>
  <si>
    <t>Wilson</t>
  </si>
  <si>
    <t>Yadkin</t>
  </si>
  <si>
    <t xml:space="preserve">       TABLE 73. -Continued</t>
  </si>
  <si>
    <t>TABLE  73.  VALUATION OF PROPERTY OF TRANSPORTATION COMPANIES†</t>
  </si>
  <si>
    <t>valuation†††</t>
  </si>
  <si>
    <t xml:space="preserve">      Non-system valuation means the real and personal property owned by a public service company but not used in its public service activities.</t>
  </si>
  <si>
    <t xml:space="preserve">      System valuation means the real property and tangible personal property used by a public service company in its public service activities.</t>
  </si>
  <si>
    <t xml:space="preserve">     Information compiled from property tax assessed valuation data provided by the NCDOR Local Government Division.</t>
  </si>
  <si>
    <t xml:space="preserve">   † Valuation of public service companies subject to appraisal by the Property Tax Section. </t>
  </si>
  <si>
    <t>Railroad property††</t>
  </si>
  <si>
    <t xml:space="preserve"> All counties</t>
  </si>
  <si>
    <r>
      <t xml:space="preserve">††† </t>
    </r>
    <r>
      <rPr>
        <b/>
        <sz val="8"/>
        <rFont val="Times New Roman"/>
        <family val="1"/>
      </rPr>
      <t xml:space="preserve">Airline Companies,  Busline Companies, and Motor Freight Carrier Companies.  System valuation and total valuation are the same in all 100 counties. </t>
    </r>
  </si>
  <si>
    <t xml:space="preserve"> †† System valuation shown in the table is the original appraised system property value prior to equalization adjustment performed in accordance with the Railroad Revitalization Regulatory Reform Act (4-R Act); </t>
  </si>
  <si>
    <t>BY COUNTIES AND BY TYPES OF COMPANIES FOR 2015-2016</t>
  </si>
  <si>
    <t xml:space="preserve">      the 4-R Act requires an equalization adjustment to rail values when the county sales assessment ratio analysis is less than 95%.  The total 100% valuation (base to which tax rate is applied to derive levy) reflects the</t>
  </si>
  <si>
    <t xml:space="preserve">      equalized system value.  The total 100% valuation is not equal to the sum of the system valuation plus non-system valuation for a county affected by equalization adjustments.</t>
  </si>
  <si>
    <t xml:space="preserve">      The above presentation incorporates revised valuations and may differ from alternative previously compiled public service company valuation data for 2015.</t>
  </si>
  <si>
    <t>Columbus</t>
  </si>
  <si>
    <t>Currituck</t>
  </si>
  <si>
    <t>Duplin</t>
  </si>
  <si>
    <t>Granville</t>
  </si>
  <si>
    <t>Madison</t>
  </si>
  <si>
    <t>Mecklenburg</t>
  </si>
  <si>
    <t>New Hanover</t>
  </si>
  <si>
    <t>Pamlico</t>
  </si>
  <si>
    <t>Wilkes</t>
  </si>
  <si>
    <t>Yancey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</si>
</sst>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dashed"/>
      <top style="thin"/>
      <bottom/>
    </border>
    <border>
      <left style="dashed"/>
      <right style="thin"/>
      <top/>
      <bottom/>
    </border>
    <border>
      <left style="thin"/>
      <right style="dashed"/>
      <top/>
      <bottom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medium"/>
      <right style="thin"/>
      <top/>
      <bottom style="thin"/>
    </border>
    <border>
      <left style="dashed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 applyProtection="1">
      <alignment horizontal="fill"/>
      <protection/>
    </xf>
    <xf numFmtId="3" fontId="2" fillId="33" borderId="18" xfId="0" applyNumberFormat="1" applyFont="1" applyFill="1" applyBorder="1" applyAlignment="1" applyProtection="1">
      <alignment horizontal="fill"/>
      <protection/>
    </xf>
    <xf numFmtId="3" fontId="2" fillId="33" borderId="19" xfId="0" applyNumberFormat="1" applyFont="1" applyFill="1" applyBorder="1" applyAlignment="1" applyProtection="1">
      <alignment horizontal="fill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20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21" xfId="0" applyNumberFormat="1" applyFont="1" applyFill="1" applyBorder="1" applyAlignment="1" applyProtection="1">
      <alignment horizontal="left"/>
      <protection/>
    </xf>
    <xf numFmtId="3" fontId="2" fillId="33" borderId="12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 horizontal="left"/>
      <protection/>
    </xf>
    <xf numFmtId="3" fontId="2" fillId="33" borderId="0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 applyProtection="1">
      <alignment horizontal="left"/>
      <protection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 applyProtection="1">
      <alignment horizontal="left"/>
      <protection/>
    </xf>
    <xf numFmtId="3" fontId="2" fillId="33" borderId="0" xfId="0" applyNumberFormat="1" applyFont="1" applyFill="1" applyAlignment="1" applyProtection="1">
      <alignment horizontal="centerContinuous"/>
      <protection/>
    </xf>
    <xf numFmtId="3" fontId="2" fillId="33" borderId="0" xfId="0" applyNumberFormat="1" applyFont="1" applyFill="1" applyAlignment="1">
      <alignment horizontal="centerContinuous"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 applyProtection="1">
      <alignment horizontal="center"/>
      <protection/>
    </xf>
    <xf numFmtId="3" fontId="2" fillId="33" borderId="25" xfId="0" applyNumberFormat="1" applyFont="1" applyFill="1" applyBorder="1" applyAlignment="1" applyProtection="1">
      <alignment horizontal="fill"/>
      <protection/>
    </xf>
    <xf numFmtId="3" fontId="2" fillId="33" borderId="12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 applyProtection="1">
      <alignment horizontal="left"/>
      <protection/>
    </xf>
    <xf numFmtId="3" fontId="2" fillId="33" borderId="19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/>
    </xf>
    <xf numFmtId="3" fontId="2" fillId="33" borderId="24" xfId="0" applyNumberFormat="1" applyFont="1" applyFill="1" applyBorder="1" applyAlignment="1" applyProtection="1">
      <alignment horizontal="left"/>
      <protection/>
    </xf>
    <xf numFmtId="3" fontId="2" fillId="33" borderId="25" xfId="0" applyNumberFormat="1" applyFont="1" applyFill="1" applyBorder="1" applyAlignment="1" applyProtection="1">
      <alignment horizontal="left"/>
      <protection/>
    </xf>
    <xf numFmtId="3" fontId="2" fillId="33" borderId="23" xfId="0" applyNumberFormat="1" applyFont="1" applyFill="1" applyBorder="1" applyAlignment="1" applyProtection="1">
      <alignment horizontal="left"/>
      <protection/>
    </xf>
    <xf numFmtId="3" fontId="2" fillId="33" borderId="0" xfId="0" applyNumberFormat="1" applyFont="1" applyFill="1" applyAlignment="1" applyProtection="1">
      <alignment horizontal="left"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2" fillId="33" borderId="30" xfId="0" applyNumberFormat="1" applyFont="1" applyFill="1" applyBorder="1" applyAlignment="1">
      <alignment horizontal="right"/>
    </xf>
    <xf numFmtId="3" fontId="2" fillId="33" borderId="31" xfId="0" applyNumberFormat="1" applyFont="1" applyFill="1" applyBorder="1" applyAlignment="1" applyProtection="1">
      <alignment horizontal="left"/>
      <protection/>
    </xf>
    <xf numFmtId="41" fontId="2" fillId="33" borderId="10" xfId="0" applyNumberFormat="1" applyFont="1" applyFill="1" applyBorder="1" applyAlignment="1" quotePrefix="1">
      <alignment horizontal="right"/>
    </xf>
    <xf numFmtId="41" fontId="2" fillId="33" borderId="0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 horizontal="right"/>
    </xf>
    <xf numFmtId="41" fontId="2" fillId="33" borderId="27" xfId="0" applyNumberFormat="1" applyFont="1" applyFill="1" applyBorder="1" applyAlignment="1">
      <alignment horizontal="right"/>
    </xf>
    <xf numFmtId="41" fontId="2" fillId="33" borderId="15" xfId="0" applyNumberFormat="1" applyFont="1" applyFill="1" applyBorder="1" applyAlignment="1">
      <alignment horizontal="right"/>
    </xf>
    <xf numFmtId="41" fontId="2" fillId="33" borderId="16" xfId="0" applyNumberFormat="1" applyFont="1" applyFill="1" applyBorder="1" applyAlignment="1">
      <alignment horizontal="right"/>
    </xf>
    <xf numFmtId="41" fontId="2" fillId="33" borderId="11" xfId="0" applyNumberFormat="1" applyFont="1" applyFill="1" applyBorder="1" applyAlignment="1">
      <alignment horizontal="right"/>
    </xf>
    <xf numFmtId="41" fontId="2" fillId="33" borderId="32" xfId="0" applyNumberFormat="1" applyFont="1" applyFill="1" applyBorder="1" applyAlignment="1">
      <alignment horizontal="right"/>
    </xf>
    <xf numFmtId="41" fontId="2" fillId="33" borderId="12" xfId="0" applyNumberFormat="1" applyFont="1" applyFill="1" applyBorder="1" applyAlignment="1">
      <alignment horizontal="right"/>
    </xf>
    <xf numFmtId="41" fontId="2" fillId="33" borderId="10" xfId="0" applyNumberFormat="1" applyFont="1" applyFill="1" applyBorder="1" applyAlignment="1">
      <alignment horizontal="right"/>
    </xf>
    <xf numFmtId="41" fontId="2" fillId="33" borderId="18" xfId="0" applyNumberFormat="1" applyFont="1" applyFill="1" applyBorder="1" applyAlignment="1">
      <alignment horizontal="right"/>
    </xf>
    <xf numFmtId="41" fontId="2" fillId="33" borderId="13" xfId="0" applyNumberFormat="1" applyFont="1" applyFill="1" applyBorder="1" applyAlignment="1">
      <alignment horizontal="right"/>
    </xf>
    <xf numFmtId="41" fontId="2" fillId="33" borderId="28" xfId="0" applyNumberFormat="1" applyFont="1" applyFill="1" applyBorder="1" applyAlignment="1">
      <alignment horizontal="right"/>
    </xf>
    <xf numFmtId="41" fontId="2" fillId="33" borderId="20" xfId="0" applyNumberFormat="1" applyFont="1" applyFill="1" applyBorder="1" applyAlignment="1">
      <alignment horizontal="right"/>
    </xf>
    <xf numFmtId="41" fontId="2" fillId="33" borderId="29" xfId="0" applyNumberFormat="1" applyFont="1" applyFill="1" applyBorder="1" applyAlignment="1">
      <alignment horizontal="right"/>
    </xf>
    <xf numFmtId="41" fontId="2" fillId="33" borderId="26" xfId="0" applyNumberFormat="1" applyFont="1" applyFill="1" applyBorder="1" applyAlignment="1">
      <alignment horizontal="right"/>
    </xf>
    <xf numFmtId="41" fontId="2" fillId="33" borderId="19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 applyProtection="1">
      <alignment horizontal="center"/>
      <protection/>
    </xf>
    <xf numFmtId="3" fontId="2" fillId="34" borderId="10" xfId="0" applyNumberFormat="1" applyFont="1" applyFill="1" applyBorder="1" applyAlignment="1">
      <alignment horizontal="center"/>
    </xf>
    <xf numFmtId="3" fontId="2" fillId="34" borderId="2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 horizontal="center"/>
      <protection/>
    </xf>
    <xf numFmtId="3" fontId="2" fillId="34" borderId="15" xfId="0" applyNumberFormat="1" applyFont="1" applyFill="1" applyBorder="1" applyAlignment="1">
      <alignment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>
      <alignment horizontal="center"/>
    </xf>
    <xf numFmtId="3" fontId="2" fillId="34" borderId="24" xfId="0" applyNumberFormat="1" applyFont="1" applyFill="1" applyBorder="1" applyAlignment="1">
      <alignment/>
    </xf>
    <xf numFmtId="3" fontId="2" fillId="34" borderId="17" xfId="0" applyNumberFormat="1" applyFont="1" applyFill="1" applyBorder="1" applyAlignment="1" applyProtection="1">
      <alignment horizontal="fill"/>
      <protection/>
    </xf>
    <xf numFmtId="3" fontId="2" fillId="34" borderId="18" xfId="0" applyNumberFormat="1" applyFont="1" applyFill="1" applyBorder="1" applyAlignment="1" applyProtection="1">
      <alignment horizontal="fill"/>
      <protection/>
    </xf>
    <xf numFmtId="3" fontId="2" fillId="34" borderId="19" xfId="0" applyNumberFormat="1" applyFont="1" applyFill="1" applyBorder="1" applyAlignment="1" applyProtection="1">
      <alignment horizontal="fill"/>
      <protection/>
    </xf>
    <xf numFmtId="3" fontId="2" fillId="34" borderId="14" xfId="0" applyNumberFormat="1" applyFont="1" applyFill="1" applyBorder="1" applyAlignment="1" applyProtection="1">
      <alignment horizontal="center"/>
      <protection/>
    </xf>
    <xf numFmtId="3" fontId="2" fillId="34" borderId="12" xfId="0" applyNumberFormat="1" applyFont="1" applyFill="1" applyBorder="1" applyAlignment="1" applyProtection="1">
      <alignment horizontal="center"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Alignment="1" applyProtection="1">
      <alignment horizontal="center"/>
      <protection/>
    </xf>
    <xf numFmtId="3" fontId="2" fillId="34" borderId="24" xfId="0" applyNumberFormat="1" applyFont="1" applyFill="1" applyBorder="1" applyAlignment="1" applyProtection="1">
      <alignment horizontal="center"/>
      <protection/>
    </xf>
    <xf numFmtId="3" fontId="2" fillId="34" borderId="17" xfId="0" applyNumberFormat="1" applyFont="1" applyFill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 horizontal="center"/>
      <protection/>
    </xf>
    <xf numFmtId="3" fontId="2" fillId="34" borderId="18" xfId="0" applyNumberFormat="1" applyFont="1" applyFill="1" applyBorder="1" applyAlignment="1" applyProtection="1">
      <alignment horizontal="center"/>
      <protection/>
    </xf>
    <xf numFmtId="3" fontId="2" fillId="34" borderId="25" xfId="0" applyNumberFormat="1" applyFont="1" applyFill="1" applyBorder="1" applyAlignment="1" applyProtection="1">
      <alignment horizontal="fill"/>
      <protection/>
    </xf>
    <xf numFmtId="41" fontId="2" fillId="33" borderId="15" xfId="0" applyNumberFormat="1" applyFont="1" applyFill="1" applyBorder="1" applyAlignment="1" applyProtection="1">
      <alignment horizontal="right"/>
      <protection/>
    </xf>
    <xf numFmtId="0" fontId="0" fillId="33" borderId="12" xfId="0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3" fontId="2" fillId="33" borderId="3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 quotePrefix="1">
      <alignment horizontal="right"/>
    </xf>
    <xf numFmtId="3" fontId="2" fillId="33" borderId="13" xfId="0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Border="1" applyAlignment="1" applyProtection="1">
      <alignment horizontal="left"/>
      <protection/>
    </xf>
    <xf numFmtId="3" fontId="2" fillId="0" borderId="13" xfId="0" applyNumberFormat="1" applyFont="1" applyFill="1" applyBorder="1" applyAlignment="1">
      <alignment horizontal="right"/>
    </xf>
    <xf numFmtId="3" fontId="2" fillId="33" borderId="33" xfId="0" applyNumberFormat="1" applyFont="1" applyFill="1" applyBorder="1" applyAlignment="1" applyProtection="1">
      <alignment horizontal="left"/>
      <protection/>
    </xf>
    <xf numFmtId="3" fontId="2" fillId="33" borderId="34" xfId="0" applyNumberFormat="1" applyFont="1" applyFill="1" applyBorder="1" applyAlignment="1" applyProtection="1">
      <alignment horizontal="right"/>
      <protection/>
    </xf>
    <xf numFmtId="3" fontId="2" fillId="33" borderId="35" xfId="0" applyNumberFormat="1" applyFont="1" applyFill="1" applyBorder="1" applyAlignment="1">
      <alignment horizontal="right"/>
    </xf>
    <xf numFmtId="41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istical%20Abstract%20of%20NC%20Taxes\2016\Reference%20Resources%202016\LG%20Data\Website%20LG0115%20LG5415%20LG5515\LG08%2015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Valu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6.83203125" defaultRowHeight="11.25"/>
  <cols>
    <col min="1" max="1" width="12" style="42" customWidth="1"/>
    <col min="2" max="2" width="10.83203125" style="42" customWidth="1"/>
    <col min="3" max="3" width="11.33203125" style="42" customWidth="1"/>
    <col min="4" max="4" width="13.83203125" style="42" customWidth="1"/>
    <col min="5" max="5" width="11.16015625" style="42" customWidth="1"/>
    <col min="6" max="6" width="10.83203125" style="42" customWidth="1"/>
    <col min="7" max="7" width="11.16015625" style="42" customWidth="1"/>
    <col min="8" max="8" width="13.33203125" style="42" customWidth="1"/>
    <col min="9" max="9" width="13.83203125" style="42" customWidth="1"/>
    <col min="10" max="10" width="12.5" style="42" customWidth="1"/>
    <col min="11" max="11" width="11.33203125" style="42" customWidth="1"/>
    <col min="12" max="12" width="13.83203125" style="8" customWidth="1"/>
    <col min="13" max="13" width="12.33203125" style="42" customWidth="1"/>
    <col min="14" max="14" width="10.83203125" style="42" customWidth="1"/>
    <col min="15" max="15" width="11" style="42" customWidth="1"/>
    <col min="16" max="16" width="13" style="42" customWidth="1"/>
    <col min="17" max="16384" width="16.83203125" style="42" customWidth="1"/>
  </cols>
  <sheetData>
    <row r="1" spans="1:16" ht="10.5">
      <c r="A1" s="44" t="s">
        <v>107</v>
      </c>
      <c r="B1" s="45"/>
      <c r="C1" s="45"/>
      <c r="D1" s="45"/>
      <c r="E1" s="45"/>
      <c r="F1" s="45"/>
      <c r="G1" s="45"/>
      <c r="H1" s="44"/>
      <c r="I1" s="44"/>
      <c r="J1" s="45"/>
      <c r="K1" s="45"/>
      <c r="L1" s="45"/>
      <c r="M1" s="45"/>
      <c r="N1" s="45"/>
      <c r="O1" s="45"/>
      <c r="P1" s="44"/>
    </row>
    <row r="2" spans="1:16" ht="10.5">
      <c r="A2" s="44" t="s">
        <v>117</v>
      </c>
      <c r="B2" s="45"/>
      <c r="C2" s="45"/>
      <c r="D2" s="45"/>
      <c r="E2" s="45"/>
      <c r="F2" s="45"/>
      <c r="G2" s="45"/>
      <c r="H2" s="44"/>
      <c r="I2" s="44"/>
      <c r="J2" s="45"/>
      <c r="K2" s="45"/>
      <c r="L2" s="45"/>
      <c r="M2" s="45"/>
      <c r="N2" s="45"/>
      <c r="O2" s="45"/>
      <c r="P2" s="44"/>
    </row>
    <row r="3" spans="1:16" ht="10.5">
      <c r="A3" s="84"/>
      <c r="B3" s="83"/>
      <c r="C3" s="84"/>
      <c r="D3" s="85"/>
      <c r="E3" s="84"/>
      <c r="F3" s="86"/>
      <c r="G3" s="87" t="s">
        <v>0</v>
      </c>
      <c r="H3" s="88"/>
      <c r="I3" s="89"/>
      <c r="J3" s="83"/>
      <c r="K3" s="84"/>
      <c r="L3" s="85"/>
      <c r="M3" s="84"/>
      <c r="N3" s="86"/>
      <c r="O3" s="87" t="s">
        <v>0</v>
      </c>
      <c r="P3" s="88"/>
    </row>
    <row r="4" spans="1:16" ht="10.5">
      <c r="A4" s="8"/>
      <c r="B4" s="90"/>
      <c r="C4" s="91" t="s">
        <v>113</v>
      </c>
      <c r="D4" s="92"/>
      <c r="E4" s="91" t="s">
        <v>1</v>
      </c>
      <c r="F4" s="93" t="s">
        <v>2</v>
      </c>
      <c r="G4" s="93" t="s">
        <v>3</v>
      </c>
      <c r="H4" s="94" t="s">
        <v>8</v>
      </c>
      <c r="I4" s="95"/>
      <c r="J4" s="90"/>
      <c r="K4" s="91" t="s">
        <v>113</v>
      </c>
      <c r="L4" s="92"/>
      <c r="M4" s="91" t="s">
        <v>1</v>
      </c>
      <c r="N4" s="93" t="s">
        <v>2</v>
      </c>
      <c r="O4" s="93" t="s">
        <v>3</v>
      </c>
      <c r="P4" s="94" t="s">
        <v>8</v>
      </c>
    </row>
    <row r="5" spans="1:16" ht="10.5">
      <c r="A5" s="8"/>
      <c r="B5" s="96"/>
      <c r="C5" s="97"/>
      <c r="D5" s="98"/>
      <c r="E5" s="91" t="s">
        <v>4</v>
      </c>
      <c r="F5" s="93" t="s">
        <v>4</v>
      </c>
      <c r="G5" s="93" t="s">
        <v>5</v>
      </c>
      <c r="H5" s="94" t="s">
        <v>58</v>
      </c>
      <c r="I5" s="95"/>
      <c r="J5" s="96"/>
      <c r="K5" s="97"/>
      <c r="L5" s="98"/>
      <c r="M5" s="91" t="s">
        <v>4</v>
      </c>
      <c r="N5" s="93" t="s">
        <v>4</v>
      </c>
      <c r="O5" s="93" t="s">
        <v>5</v>
      </c>
      <c r="P5" s="94" t="s">
        <v>58</v>
      </c>
    </row>
    <row r="6" spans="1:16" ht="10.5">
      <c r="A6" s="8"/>
      <c r="B6" s="99" t="s">
        <v>6</v>
      </c>
      <c r="C6" s="87" t="s">
        <v>7</v>
      </c>
      <c r="D6" s="100" t="s">
        <v>8</v>
      </c>
      <c r="E6" s="91" t="s">
        <v>6</v>
      </c>
      <c r="F6" s="93" t="s">
        <v>6</v>
      </c>
      <c r="G6" s="93" t="s">
        <v>8</v>
      </c>
      <c r="H6" s="91" t="s">
        <v>59</v>
      </c>
      <c r="I6" s="95"/>
      <c r="J6" s="99" t="s">
        <v>6</v>
      </c>
      <c r="K6" s="87" t="s">
        <v>7</v>
      </c>
      <c r="L6" s="101" t="s">
        <v>8</v>
      </c>
      <c r="M6" s="91" t="s">
        <v>6</v>
      </c>
      <c r="N6" s="93" t="s">
        <v>6</v>
      </c>
      <c r="O6" s="93" t="s">
        <v>8</v>
      </c>
      <c r="P6" s="91" t="s">
        <v>59</v>
      </c>
    </row>
    <row r="7" spans="1:16" ht="10.5">
      <c r="A7" s="19" t="s">
        <v>9</v>
      </c>
      <c r="B7" s="99" t="s">
        <v>10</v>
      </c>
      <c r="C7" s="93" t="s">
        <v>10</v>
      </c>
      <c r="D7" s="101" t="s">
        <v>11</v>
      </c>
      <c r="E7" s="102" t="s">
        <v>108</v>
      </c>
      <c r="F7" s="93" t="s">
        <v>108</v>
      </c>
      <c r="G7" s="93" t="s">
        <v>108</v>
      </c>
      <c r="H7" s="102" t="s">
        <v>10</v>
      </c>
      <c r="I7" s="103" t="s">
        <v>9</v>
      </c>
      <c r="J7" s="99" t="s">
        <v>10</v>
      </c>
      <c r="K7" s="93" t="s">
        <v>10</v>
      </c>
      <c r="L7" s="101" t="s">
        <v>11</v>
      </c>
      <c r="M7" s="102" t="s">
        <v>108</v>
      </c>
      <c r="N7" s="93" t="s">
        <v>108</v>
      </c>
      <c r="O7" s="93" t="s">
        <v>108</v>
      </c>
      <c r="P7" s="102" t="s">
        <v>10</v>
      </c>
    </row>
    <row r="8" spans="1:16" ht="10.5">
      <c r="A8" s="15"/>
      <c r="B8" s="104" t="s">
        <v>60</v>
      </c>
      <c r="C8" s="105" t="s">
        <v>60</v>
      </c>
      <c r="D8" s="106" t="s">
        <v>60</v>
      </c>
      <c r="E8" s="107" t="s">
        <v>60</v>
      </c>
      <c r="F8" s="105" t="s">
        <v>60</v>
      </c>
      <c r="G8" s="105" t="s">
        <v>60</v>
      </c>
      <c r="H8" s="107" t="s">
        <v>60</v>
      </c>
      <c r="I8" s="108"/>
      <c r="J8" s="104" t="s">
        <v>60</v>
      </c>
      <c r="K8" s="105" t="s">
        <v>60</v>
      </c>
      <c r="L8" s="106" t="s">
        <v>60</v>
      </c>
      <c r="M8" s="107" t="s">
        <v>60</v>
      </c>
      <c r="N8" s="105" t="s">
        <v>60</v>
      </c>
      <c r="O8" s="105" t="s">
        <v>60</v>
      </c>
      <c r="P8" s="107" t="s">
        <v>60</v>
      </c>
    </row>
    <row r="9" spans="1:16" ht="10.5">
      <c r="A9" s="30" t="s">
        <v>12</v>
      </c>
      <c r="B9" s="111">
        <v>6650813</v>
      </c>
      <c r="C9" s="112">
        <v>3569119</v>
      </c>
      <c r="D9" s="50">
        <f>B9+C9</f>
        <v>10219932</v>
      </c>
      <c r="E9" s="76">
        <v>0</v>
      </c>
      <c r="F9" s="27">
        <v>626239</v>
      </c>
      <c r="G9" s="113">
        <v>286440</v>
      </c>
      <c r="H9" s="26">
        <f>SUM(D9:G9)</f>
        <v>11132611</v>
      </c>
      <c r="I9" s="46" t="s">
        <v>62</v>
      </c>
      <c r="J9" s="59">
        <v>47896935</v>
      </c>
      <c r="K9" s="50">
        <v>1872260</v>
      </c>
      <c r="L9" s="26">
        <f aca="true" t="shared" si="0" ref="L9:L15">J9+K9</f>
        <v>49769195</v>
      </c>
      <c r="M9" s="27">
        <v>41548275</v>
      </c>
      <c r="N9" s="27">
        <v>1628348</v>
      </c>
      <c r="O9" s="27">
        <v>84159543</v>
      </c>
      <c r="P9" s="111">
        <f>SUM(L9:O9)</f>
        <v>177105361</v>
      </c>
    </row>
    <row r="10" spans="1:16" ht="10.5">
      <c r="A10" s="30" t="s">
        <v>13</v>
      </c>
      <c r="B10" s="34">
        <v>2079361</v>
      </c>
      <c r="C10" s="60">
        <v>899034</v>
      </c>
      <c r="D10" s="32">
        <f>B10+C10</f>
        <v>2978395</v>
      </c>
      <c r="E10" s="66">
        <v>0</v>
      </c>
      <c r="F10" s="70">
        <v>0</v>
      </c>
      <c r="G10" s="70">
        <v>0</v>
      </c>
      <c r="H10" s="119">
        <f aca="true" t="shared" si="1" ref="H10:H48">SUM(D10:G10)</f>
        <v>2978395</v>
      </c>
      <c r="I10" s="47" t="s">
        <v>63</v>
      </c>
      <c r="J10" s="61">
        <v>22990405</v>
      </c>
      <c r="K10" s="37">
        <v>593130</v>
      </c>
      <c r="L10" s="31">
        <f t="shared" si="0"/>
        <v>23583535</v>
      </c>
      <c r="M10" s="70">
        <v>0</v>
      </c>
      <c r="N10" s="32">
        <v>253644</v>
      </c>
      <c r="O10" s="32">
        <v>81722</v>
      </c>
      <c r="P10" s="34">
        <f aca="true" t="shared" si="2" ref="P10:P48">SUM(L10:O10)</f>
        <v>23918901</v>
      </c>
    </row>
    <row r="11" spans="1:16" ht="10.5">
      <c r="A11" s="30" t="s">
        <v>14</v>
      </c>
      <c r="B11" s="67">
        <v>0</v>
      </c>
      <c r="C11" s="68">
        <v>0</v>
      </c>
      <c r="D11" s="70">
        <f>B11+C11</f>
        <v>0</v>
      </c>
      <c r="E11" s="66">
        <v>0</v>
      </c>
      <c r="F11" s="32">
        <v>2967</v>
      </c>
      <c r="G11" s="70">
        <v>0</v>
      </c>
      <c r="H11" s="119">
        <f t="shared" si="1"/>
        <v>2967</v>
      </c>
      <c r="I11" s="47" t="s">
        <v>64</v>
      </c>
      <c r="J11" s="61">
        <v>13607648</v>
      </c>
      <c r="K11" s="37">
        <v>483068</v>
      </c>
      <c r="L11" s="31">
        <f t="shared" si="0"/>
        <v>14090716</v>
      </c>
      <c r="M11" s="70">
        <v>0</v>
      </c>
      <c r="N11" s="32">
        <v>135139</v>
      </c>
      <c r="O11" s="70">
        <v>0</v>
      </c>
      <c r="P11" s="34">
        <f t="shared" si="2"/>
        <v>14225855</v>
      </c>
    </row>
    <row r="12" spans="1:16" ht="10.5">
      <c r="A12" s="30" t="s">
        <v>15</v>
      </c>
      <c r="B12" s="34">
        <v>21182757</v>
      </c>
      <c r="C12" s="60">
        <v>17666</v>
      </c>
      <c r="D12" s="32">
        <f>B12+C12</f>
        <v>21200423</v>
      </c>
      <c r="E12" s="66">
        <v>0</v>
      </c>
      <c r="F12" s="32">
        <v>21918</v>
      </c>
      <c r="G12" s="32">
        <v>3282061</v>
      </c>
      <c r="H12" s="119">
        <f t="shared" si="1"/>
        <v>24504402</v>
      </c>
      <c r="I12" s="47" t="s">
        <v>65</v>
      </c>
      <c r="J12" s="61">
        <v>3232620</v>
      </c>
      <c r="K12" s="69">
        <v>0</v>
      </c>
      <c r="L12" s="31">
        <f t="shared" si="0"/>
        <v>3232620</v>
      </c>
      <c r="M12" s="70">
        <v>0</v>
      </c>
      <c r="N12" s="32">
        <v>356072</v>
      </c>
      <c r="O12" s="70">
        <v>0</v>
      </c>
      <c r="P12" s="34">
        <f t="shared" si="2"/>
        <v>3588692</v>
      </c>
    </row>
    <row r="13" spans="1:16" ht="10.5">
      <c r="A13" s="30" t="s">
        <v>16</v>
      </c>
      <c r="B13" s="67">
        <v>0</v>
      </c>
      <c r="C13" s="68">
        <v>0</v>
      </c>
      <c r="D13" s="69">
        <f>B13+C13</f>
        <v>0</v>
      </c>
      <c r="E13" s="66">
        <v>0</v>
      </c>
      <c r="F13" s="32">
        <v>654</v>
      </c>
      <c r="G13" s="70">
        <v>0</v>
      </c>
      <c r="H13" s="31">
        <f t="shared" si="1"/>
        <v>654</v>
      </c>
      <c r="I13" s="47" t="s">
        <v>66</v>
      </c>
      <c r="J13" s="61">
        <v>5781946</v>
      </c>
      <c r="K13" s="69">
        <v>0</v>
      </c>
      <c r="L13" s="31">
        <f t="shared" si="0"/>
        <v>5781946</v>
      </c>
      <c r="M13" s="70">
        <v>0</v>
      </c>
      <c r="N13" s="32">
        <v>99767</v>
      </c>
      <c r="O13" s="32">
        <v>6528329</v>
      </c>
      <c r="P13" s="41">
        <f t="shared" si="2"/>
        <v>12410042</v>
      </c>
    </row>
    <row r="14" spans="1:16" ht="10.5">
      <c r="A14" s="25" t="s">
        <v>17</v>
      </c>
      <c r="B14" s="71">
        <v>0</v>
      </c>
      <c r="C14" s="72">
        <v>0</v>
      </c>
      <c r="D14" s="73">
        <f aca="true" t="shared" si="3" ref="D14:D28">B14+C14</f>
        <v>0</v>
      </c>
      <c r="E14" s="74">
        <v>0</v>
      </c>
      <c r="F14" s="27">
        <v>1694</v>
      </c>
      <c r="G14" s="76">
        <v>0</v>
      </c>
      <c r="H14" s="26">
        <f>SUM(D14:G14)</f>
        <v>1694</v>
      </c>
      <c r="I14" s="46" t="s">
        <v>67</v>
      </c>
      <c r="J14" s="59">
        <v>9591462</v>
      </c>
      <c r="K14" s="50">
        <v>109585</v>
      </c>
      <c r="L14" s="27">
        <f t="shared" si="0"/>
        <v>9701047</v>
      </c>
      <c r="M14" s="74">
        <v>0</v>
      </c>
      <c r="N14" s="27">
        <v>41704</v>
      </c>
      <c r="O14" s="76">
        <v>0</v>
      </c>
      <c r="P14" s="111">
        <f t="shared" si="2"/>
        <v>9742751</v>
      </c>
    </row>
    <row r="15" spans="1:16" ht="10.5">
      <c r="A15" s="30" t="s">
        <v>18</v>
      </c>
      <c r="B15" s="34">
        <v>12052630</v>
      </c>
      <c r="C15" s="60">
        <v>526950</v>
      </c>
      <c r="D15" s="32">
        <f t="shared" si="3"/>
        <v>12579580</v>
      </c>
      <c r="E15" s="66">
        <v>0</v>
      </c>
      <c r="F15" s="32">
        <v>34411</v>
      </c>
      <c r="G15" s="32">
        <v>937619</v>
      </c>
      <c r="H15" s="119">
        <f t="shared" si="1"/>
        <v>13551610</v>
      </c>
      <c r="I15" s="47" t="s">
        <v>68</v>
      </c>
      <c r="J15" s="61">
        <v>2837090</v>
      </c>
      <c r="K15" s="69">
        <v>0</v>
      </c>
      <c r="L15" s="32">
        <f t="shared" si="0"/>
        <v>2837090</v>
      </c>
      <c r="M15" s="66">
        <v>0</v>
      </c>
      <c r="N15" s="32">
        <v>15310</v>
      </c>
      <c r="O15" s="32">
        <v>830022</v>
      </c>
      <c r="P15" s="34">
        <f t="shared" si="2"/>
        <v>3682422</v>
      </c>
    </row>
    <row r="16" spans="1:16" ht="10.5">
      <c r="A16" s="30" t="s">
        <v>19</v>
      </c>
      <c r="B16" s="34">
        <v>5275304</v>
      </c>
      <c r="C16" s="60">
        <v>78200</v>
      </c>
      <c r="D16" s="32">
        <f t="shared" si="3"/>
        <v>5353504</v>
      </c>
      <c r="E16" s="66">
        <v>0</v>
      </c>
      <c r="F16" s="32">
        <v>58668</v>
      </c>
      <c r="G16" s="70">
        <v>0</v>
      </c>
      <c r="H16" s="119">
        <f t="shared" si="1"/>
        <v>5412172</v>
      </c>
      <c r="I16" s="47" t="s">
        <v>69</v>
      </c>
      <c r="J16" s="77">
        <v>0</v>
      </c>
      <c r="K16" s="69">
        <v>0</v>
      </c>
      <c r="L16" s="70">
        <f>J16+K16</f>
        <v>0</v>
      </c>
      <c r="M16" s="66">
        <v>0</v>
      </c>
      <c r="N16" s="70">
        <v>0</v>
      </c>
      <c r="O16" s="70">
        <v>0</v>
      </c>
      <c r="P16" s="67">
        <f>SUM(L16:O16)</f>
        <v>0</v>
      </c>
    </row>
    <row r="17" spans="1:16" ht="10.5">
      <c r="A17" s="30" t="s">
        <v>20</v>
      </c>
      <c r="B17" s="34">
        <v>16904444</v>
      </c>
      <c r="C17" s="60">
        <v>113464</v>
      </c>
      <c r="D17" s="32">
        <f t="shared" si="3"/>
        <v>17017908</v>
      </c>
      <c r="E17" s="66">
        <v>0</v>
      </c>
      <c r="F17" s="32">
        <v>17947</v>
      </c>
      <c r="G17" s="70">
        <v>0</v>
      </c>
      <c r="H17" s="119">
        <f t="shared" si="1"/>
        <v>17035855</v>
      </c>
      <c r="I17" s="47" t="s">
        <v>70</v>
      </c>
      <c r="J17" s="61">
        <v>16388040</v>
      </c>
      <c r="K17" s="37">
        <v>1163810</v>
      </c>
      <c r="L17" s="32">
        <f aca="true" t="shared" si="4" ref="L17:L48">J17+K17</f>
        <v>17551850</v>
      </c>
      <c r="M17" s="66">
        <v>0</v>
      </c>
      <c r="N17" s="32">
        <v>532650</v>
      </c>
      <c r="O17" s="32">
        <v>6375508</v>
      </c>
      <c r="P17" s="34">
        <f t="shared" si="2"/>
        <v>24460008</v>
      </c>
    </row>
    <row r="18" spans="1:16" ht="10.5">
      <c r="A18" s="51" t="s">
        <v>21</v>
      </c>
      <c r="B18" s="41">
        <v>9164898</v>
      </c>
      <c r="C18" s="62">
        <v>40298</v>
      </c>
      <c r="D18" s="37">
        <f t="shared" si="3"/>
        <v>9205196</v>
      </c>
      <c r="E18" s="75">
        <v>0</v>
      </c>
      <c r="F18" s="40">
        <v>36709</v>
      </c>
      <c r="G18" s="40">
        <v>6331952</v>
      </c>
      <c r="H18" s="31">
        <f t="shared" si="1"/>
        <v>15573857</v>
      </c>
      <c r="I18" s="53" t="s">
        <v>71</v>
      </c>
      <c r="J18" s="63">
        <v>4738960</v>
      </c>
      <c r="K18" s="81">
        <v>0</v>
      </c>
      <c r="L18" s="32">
        <f t="shared" si="4"/>
        <v>4738960</v>
      </c>
      <c r="M18" s="75">
        <v>0</v>
      </c>
      <c r="N18" s="40">
        <v>14483</v>
      </c>
      <c r="O18" s="40">
        <v>292045</v>
      </c>
      <c r="P18" s="41">
        <f t="shared" si="2"/>
        <v>5045488</v>
      </c>
    </row>
    <row r="19" spans="1:16" ht="10.5">
      <c r="A19" s="30" t="s">
        <v>22</v>
      </c>
      <c r="B19" s="34">
        <v>28517192</v>
      </c>
      <c r="C19" s="60">
        <v>878450</v>
      </c>
      <c r="D19" s="50">
        <v>26543923</v>
      </c>
      <c r="E19" s="31">
        <v>9355083</v>
      </c>
      <c r="F19" s="32">
        <v>470010</v>
      </c>
      <c r="G19" s="32">
        <v>7403428</v>
      </c>
      <c r="H19" s="26">
        <f>SUM(D19:G19)</f>
        <v>43772444</v>
      </c>
      <c r="I19" s="54" t="s">
        <v>72</v>
      </c>
      <c r="J19" s="61">
        <v>39073184</v>
      </c>
      <c r="K19" s="37">
        <v>1253140</v>
      </c>
      <c r="L19" s="27">
        <f t="shared" si="4"/>
        <v>40326324</v>
      </c>
      <c r="M19" s="66">
        <v>0</v>
      </c>
      <c r="N19" s="32">
        <v>622866</v>
      </c>
      <c r="O19" s="32">
        <v>11949075</v>
      </c>
      <c r="P19" s="111">
        <f t="shared" si="2"/>
        <v>52898265</v>
      </c>
    </row>
    <row r="20" spans="1:16" ht="10.5">
      <c r="A20" s="30" t="s">
        <v>23</v>
      </c>
      <c r="B20" s="34">
        <v>16562114</v>
      </c>
      <c r="C20" s="60">
        <v>16560</v>
      </c>
      <c r="D20" s="32">
        <f t="shared" si="3"/>
        <v>16578674</v>
      </c>
      <c r="E20" s="66">
        <v>0</v>
      </c>
      <c r="F20" s="32">
        <v>364571</v>
      </c>
      <c r="G20" s="32">
        <v>1570215</v>
      </c>
      <c r="H20" s="119">
        <f t="shared" si="1"/>
        <v>18513460</v>
      </c>
      <c r="I20" s="54" t="s">
        <v>73</v>
      </c>
      <c r="J20" s="61">
        <v>797109</v>
      </c>
      <c r="K20" s="69">
        <v>0</v>
      </c>
      <c r="L20" s="32">
        <v>740275</v>
      </c>
      <c r="M20" s="66">
        <v>0</v>
      </c>
      <c r="N20" s="32">
        <v>66936</v>
      </c>
      <c r="O20" s="32">
        <v>236686</v>
      </c>
      <c r="P20" s="34">
        <f t="shared" si="2"/>
        <v>1043897</v>
      </c>
    </row>
    <row r="21" spans="1:16" ht="10.5">
      <c r="A21" s="30" t="s">
        <v>24</v>
      </c>
      <c r="B21" s="34">
        <v>16295173</v>
      </c>
      <c r="C21" s="60">
        <v>673060</v>
      </c>
      <c r="D21" s="32">
        <v>15977486</v>
      </c>
      <c r="E21" s="31">
        <v>198823</v>
      </c>
      <c r="F21" s="32">
        <v>328545</v>
      </c>
      <c r="G21" s="32">
        <v>24941772</v>
      </c>
      <c r="H21" s="119">
        <f>SUM(D21:G21)</f>
        <v>41446626</v>
      </c>
      <c r="I21" s="54" t="s">
        <v>74</v>
      </c>
      <c r="J21" s="61">
        <v>10024315</v>
      </c>
      <c r="K21" s="37">
        <v>244269</v>
      </c>
      <c r="L21" s="32">
        <f t="shared" si="4"/>
        <v>10268584</v>
      </c>
      <c r="M21" s="66">
        <v>0</v>
      </c>
      <c r="N21" s="32">
        <v>23606</v>
      </c>
      <c r="O21" s="32">
        <v>1620500</v>
      </c>
      <c r="P21" s="34">
        <f t="shared" si="2"/>
        <v>11912690</v>
      </c>
    </row>
    <row r="22" spans="1:16" ht="10.5">
      <c r="A22" s="30" t="s">
        <v>25</v>
      </c>
      <c r="B22" s="67">
        <v>0</v>
      </c>
      <c r="C22" s="60">
        <v>72500</v>
      </c>
      <c r="D22" s="32">
        <f t="shared" si="3"/>
        <v>72500</v>
      </c>
      <c r="E22" s="66">
        <v>0</v>
      </c>
      <c r="F22" s="32">
        <v>27099</v>
      </c>
      <c r="G22" s="32">
        <v>15463828</v>
      </c>
      <c r="H22" s="119">
        <f t="shared" si="1"/>
        <v>15563427</v>
      </c>
      <c r="I22" s="54" t="s">
        <v>75</v>
      </c>
      <c r="J22" s="61">
        <v>4987572</v>
      </c>
      <c r="K22" s="37">
        <v>120080</v>
      </c>
      <c r="L22" s="32">
        <f t="shared" si="4"/>
        <v>5107652</v>
      </c>
      <c r="M22" s="31">
        <v>401332</v>
      </c>
      <c r="N22" s="32">
        <v>199543</v>
      </c>
      <c r="O22" s="32">
        <v>4148849</v>
      </c>
      <c r="P22" s="34">
        <f t="shared" si="2"/>
        <v>9857376</v>
      </c>
    </row>
    <row r="23" spans="1:16" ht="10.5">
      <c r="A23" s="30" t="s">
        <v>26</v>
      </c>
      <c r="B23" s="34">
        <v>2316066</v>
      </c>
      <c r="C23" s="68">
        <v>0</v>
      </c>
      <c r="D23" s="37">
        <f t="shared" si="3"/>
        <v>2316066</v>
      </c>
      <c r="E23" s="66">
        <v>0</v>
      </c>
      <c r="F23" s="32">
        <v>6413</v>
      </c>
      <c r="G23" s="70">
        <v>0</v>
      </c>
      <c r="H23" s="31">
        <f t="shared" si="1"/>
        <v>2322479</v>
      </c>
      <c r="I23" s="55" t="s">
        <v>76</v>
      </c>
      <c r="J23" s="63">
        <v>11545688</v>
      </c>
      <c r="K23" s="52">
        <v>48978</v>
      </c>
      <c r="L23" s="32">
        <f t="shared" si="4"/>
        <v>11594666</v>
      </c>
      <c r="M23" s="75">
        <v>0</v>
      </c>
      <c r="N23" s="40">
        <v>471196</v>
      </c>
      <c r="O23" s="78">
        <v>0</v>
      </c>
      <c r="P23" s="41">
        <f t="shared" si="2"/>
        <v>12065862</v>
      </c>
    </row>
    <row r="24" spans="1:16" ht="10.5">
      <c r="A24" s="25" t="s">
        <v>27</v>
      </c>
      <c r="B24" s="111">
        <v>5540471</v>
      </c>
      <c r="C24" s="112">
        <v>2840495</v>
      </c>
      <c r="D24" s="50">
        <f t="shared" si="3"/>
        <v>8380966</v>
      </c>
      <c r="E24" s="27">
        <v>675</v>
      </c>
      <c r="F24" s="27">
        <v>44015</v>
      </c>
      <c r="G24" s="76">
        <v>0</v>
      </c>
      <c r="H24" s="26">
        <f>SUM(D24:G24)</f>
        <v>8425656</v>
      </c>
      <c r="I24" s="54" t="s">
        <v>77</v>
      </c>
      <c r="J24" s="61">
        <v>335200</v>
      </c>
      <c r="K24" s="69">
        <v>0</v>
      </c>
      <c r="L24" s="27">
        <f t="shared" si="4"/>
        <v>335200</v>
      </c>
      <c r="M24" s="66">
        <v>0</v>
      </c>
      <c r="N24" s="32">
        <v>1834</v>
      </c>
      <c r="O24" s="32">
        <v>273873</v>
      </c>
      <c r="P24" s="111">
        <f t="shared" si="2"/>
        <v>610907</v>
      </c>
    </row>
    <row r="25" spans="1:16" ht="10.5">
      <c r="A25" s="30" t="s">
        <v>28</v>
      </c>
      <c r="B25" s="34">
        <v>5805388</v>
      </c>
      <c r="C25" s="60">
        <v>205860</v>
      </c>
      <c r="D25" s="32">
        <f t="shared" si="3"/>
        <v>6011248</v>
      </c>
      <c r="E25" s="66">
        <v>0</v>
      </c>
      <c r="F25" s="32">
        <v>91312</v>
      </c>
      <c r="G25" s="32">
        <v>6372918</v>
      </c>
      <c r="H25" s="119">
        <f t="shared" si="1"/>
        <v>12475478</v>
      </c>
      <c r="I25" s="54" t="s">
        <v>125</v>
      </c>
      <c r="J25" s="61">
        <v>16677226</v>
      </c>
      <c r="K25" s="37">
        <v>6000</v>
      </c>
      <c r="L25" s="32">
        <v>15010500</v>
      </c>
      <c r="M25" s="66">
        <v>0</v>
      </c>
      <c r="N25" s="70">
        <v>0</v>
      </c>
      <c r="O25" s="70">
        <v>0</v>
      </c>
      <c r="P25" s="34">
        <f t="shared" si="2"/>
        <v>15010500</v>
      </c>
    </row>
    <row r="26" spans="1:16" ht="10.5">
      <c r="A26" s="30" t="s">
        <v>29</v>
      </c>
      <c r="B26" s="34">
        <v>16270190</v>
      </c>
      <c r="C26" s="60">
        <v>177000</v>
      </c>
      <c r="D26" s="32">
        <f t="shared" si="3"/>
        <v>16447190</v>
      </c>
      <c r="E26" s="31">
        <v>216529</v>
      </c>
      <c r="F26" s="32">
        <v>850182</v>
      </c>
      <c r="G26" s="32">
        <v>53901175</v>
      </c>
      <c r="H26" s="119">
        <f t="shared" si="1"/>
        <v>71415076</v>
      </c>
      <c r="I26" s="54" t="s">
        <v>78</v>
      </c>
      <c r="J26" s="61">
        <v>3085840</v>
      </c>
      <c r="K26" s="37">
        <v>350016</v>
      </c>
      <c r="L26" s="32">
        <f t="shared" si="4"/>
        <v>3435856</v>
      </c>
      <c r="M26" s="66">
        <v>0</v>
      </c>
      <c r="N26" s="32">
        <v>69663</v>
      </c>
      <c r="O26" s="70">
        <v>0</v>
      </c>
      <c r="P26" s="34">
        <f t="shared" si="2"/>
        <v>3505519</v>
      </c>
    </row>
    <row r="27" spans="1:16" ht="10.5">
      <c r="A27" s="30" t="s">
        <v>30</v>
      </c>
      <c r="B27" s="34">
        <v>8079734</v>
      </c>
      <c r="C27" s="60">
        <v>377633</v>
      </c>
      <c r="D27" s="32">
        <f t="shared" si="3"/>
        <v>8457367</v>
      </c>
      <c r="E27" s="66">
        <v>0</v>
      </c>
      <c r="F27" s="32">
        <v>60902</v>
      </c>
      <c r="G27" s="70">
        <v>0</v>
      </c>
      <c r="H27" s="119">
        <f t="shared" si="1"/>
        <v>8518269</v>
      </c>
      <c r="I27" s="54" t="s">
        <v>79</v>
      </c>
      <c r="J27" s="61">
        <v>58335914</v>
      </c>
      <c r="K27" s="37">
        <v>173315</v>
      </c>
      <c r="L27" s="32">
        <f t="shared" si="4"/>
        <v>58509229</v>
      </c>
      <c r="M27" s="66">
        <v>0</v>
      </c>
      <c r="N27" s="32">
        <v>355745</v>
      </c>
      <c r="O27" s="66">
        <v>0</v>
      </c>
      <c r="P27" s="34">
        <f t="shared" si="2"/>
        <v>58864974</v>
      </c>
    </row>
    <row r="28" spans="1:16" ht="10.5">
      <c r="A28" s="51" t="s">
        <v>31</v>
      </c>
      <c r="B28" s="41">
        <v>1257000</v>
      </c>
      <c r="C28" s="79">
        <v>0</v>
      </c>
      <c r="D28" s="37">
        <f t="shared" si="3"/>
        <v>1257000</v>
      </c>
      <c r="E28" s="75">
        <v>0</v>
      </c>
      <c r="F28" s="78">
        <v>0</v>
      </c>
      <c r="G28" s="78">
        <v>0</v>
      </c>
      <c r="H28" s="31">
        <f t="shared" si="1"/>
        <v>1257000</v>
      </c>
      <c r="I28" s="54" t="s">
        <v>126</v>
      </c>
      <c r="J28" s="61">
        <v>74745570</v>
      </c>
      <c r="K28" s="37">
        <v>22613750</v>
      </c>
      <c r="L28" s="32">
        <v>89735272</v>
      </c>
      <c r="M28" s="31">
        <v>824554356</v>
      </c>
      <c r="N28" s="32">
        <v>1099709</v>
      </c>
      <c r="O28" s="32">
        <v>172805397</v>
      </c>
      <c r="P28" s="41">
        <f t="shared" si="2"/>
        <v>1088194734</v>
      </c>
    </row>
    <row r="29" spans="1:16" ht="10.5">
      <c r="A29" s="30" t="s">
        <v>32</v>
      </c>
      <c r="B29" s="34">
        <v>2221746</v>
      </c>
      <c r="C29" s="68">
        <v>0</v>
      </c>
      <c r="D29" s="50">
        <v>2078666</v>
      </c>
      <c r="E29" s="31">
        <v>110042</v>
      </c>
      <c r="F29" s="32">
        <v>6606</v>
      </c>
      <c r="G29" s="32">
        <v>399191</v>
      </c>
      <c r="H29" s="26">
        <f>SUM(D29:G29)</f>
        <v>2594505</v>
      </c>
      <c r="I29" s="56" t="s">
        <v>80</v>
      </c>
      <c r="J29" s="59">
        <v>35891702</v>
      </c>
      <c r="K29" s="50">
        <v>43850</v>
      </c>
      <c r="L29" s="27">
        <f t="shared" si="4"/>
        <v>35935552</v>
      </c>
      <c r="M29" s="65">
        <v>0</v>
      </c>
      <c r="N29" s="76">
        <v>0</v>
      </c>
      <c r="O29" s="27">
        <v>1313856</v>
      </c>
      <c r="P29" s="111">
        <f t="shared" si="2"/>
        <v>37249408</v>
      </c>
    </row>
    <row r="30" spans="1:16" ht="10.5">
      <c r="A30" s="30" t="s">
        <v>33</v>
      </c>
      <c r="B30" s="67">
        <v>0</v>
      </c>
      <c r="C30" s="68">
        <v>0</v>
      </c>
      <c r="D30" s="70">
        <f>B30+C30</f>
        <v>0</v>
      </c>
      <c r="E30" s="66">
        <v>0</v>
      </c>
      <c r="F30" s="70">
        <v>0</v>
      </c>
      <c r="G30" s="70">
        <v>0</v>
      </c>
      <c r="H30" s="120">
        <f>SUM(D30:G30)</f>
        <v>0</v>
      </c>
      <c r="I30" s="54" t="s">
        <v>81</v>
      </c>
      <c r="J30" s="61">
        <v>5238675</v>
      </c>
      <c r="K30" s="37">
        <v>1890787</v>
      </c>
      <c r="L30" s="32">
        <f t="shared" si="4"/>
        <v>7129462</v>
      </c>
      <c r="M30" s="66">
        <v>0</v>
      </c>
      <c r="N30" s="32">
        <v>95054</v>
      </c>
      <c r="O30" s="70">
        <v>0</v>
      </c>
      <c r="P30" s="34">
        <f t="shared" si="2"/>
        <v>7224516</v>
      </c>
    </row>
    <row r="31" spans="1:16" ht="10.5">
      <c r="A31" s="30" t="s">
        <v>34</v>
      </c>
      <c r="B31" s="34">
        <v>22569999</v>
      </c>
      <c r="C31" s="60">
        <v>524150</v>
      </c>
      <c r="D31" s="32">
        <f>B31+C31</f>
        <v>23094149</v>
      </c>
      <c r="E31" s="66">
        <v>0</v>
      </c>
      <c r="F31" s="32">
        <v>86275</v>
      </c>
      <c r="G31" s="32">
        <v>10117507</v>
      </c>
      <c r="H31" s="119">
        <f t="shared" si="1"/>
        <v>33297931</v>
      </c>
      <c r="I31" s="54" t="s">
        <v>82</v>
      </c>
      <c r="J31" s="61">
        <v>9229861</v>
      </c>
      <c r="K31" s="37">
        <v>440970</v>
      </c>
      <c r="L31" s="32">
        <f t="shared" si="4"/>
        <v>9670831</v>
      </c>
      <c r="M31" s="31">
        <v>9027</v>
      </c>
      <c r="N31" s="32">
        <v>43568</v>
      </c>
      <c r="O31" s="32">
        <v>2420683</v>
      </c>
      <c r="P31" s="34">
        <f t="shared" si="2"/>
        <v>12144109</v>
      </c>
    </row>
    <row r="32" spans="1:16" ht="10.5">
      <c r="A32" s="30" t="s">
        <v>121</v>
      </c>
      <c r="B32" s="34">
        <v>5861653</v>
      </c>
      <c r="C32" s="60">
        <v>596331</v>
      </c>
      <c r="D32" s="32">
        <f>B32+C32</f>
        <v>6457984</v>
      </c>
      <c r="E32" s="66">
        <v>0</v>
      </c>
      <c r="F32" s="32">
        <v>1292</v>
      </c>
      <c r="G32" s="70">
        <v>0</v>
      </c>
      <c r="H32" s="119">
        <f t="shared" si="1"/>
        <v>6459276</v>
      </c>
      <c r="I32" s="54" t="s">
        <v>83</v>
      </c>
      <c r="J32" s="61">
        <v>12683312</v>
      </c>
      <c r="K32" s="37">
        <v>194251</v>
      </c>
      <c r="L32" s="32">
        <f t="shared" si="4"/>
        <v>12877563</v>
      </c>
      <c r="M32" s="66">
        <v>0</v>
      </c>
      <c r="N32" s="32">
        <v>375075</v>
      </c>
      <c r="O32" s="32">
        <v>7534175</v>
      </c>
      <c r="P32" s="34">
        <f t="shared" si="2"/>
        <v>20786813</v>
      </c>
    </row>
    <row r="33" spans="1:16" ht="10.5">
      <c r="A33" s="30" t="s">
        <v>35</v>
      </c>
      <c r="B33" s="34">
        <v>13503415</v>
      </c>
      <c r="C33" s="60">
        <v>556480</v>
      </c>
      <c r="D33" s="37">
        <f>B33+C33</f>
        <v>14059895</v>
      </c>
      <c r="E33" s="31">
        <v>5421898</v>
      </c>
      <c r="F33" s="32">
        <v>133185</v>
      </c>
      <c r="G33" s="32">
        <v>2005218</v>
      </c>
      <c r="H33" s="31">
        <f t="shared" si="1"/>
        <v>21620196</v>
      </c>
      <c r="I33" s="55" t="s">
        <v>127</v>
      </c>
      <c r="J33" s="63">
        <v>7153392</v>
      </c>
      <c r="K33" s="52">
        <v>3626500</v>
      </c>
      <c r="L33" s="32">
        <v>10289885</v>
      </c>
      <c r="M33" s="39">
        <v>17312362</v>
      </c>
      <c r="N33" s="40">
        <v>96602</v>
      </c>
      <c r="O33" s="40">
        <v>9610375</v>
      </c>
      <c r="P33" s="41">
        <f t="shared" si="2"/>
        <v>37309224</v>
      </c>
    </row>
    <row r="34" spans="1:16" ht="10.5">
      <c r="A34" s="25" t="s">
        <v>36</v>
      </c>
      <c r="B34" s="111">
        <v>34089678</v>
      </c>
      <c r="C34" s="112">
        <v>1524007</v>
      </c>
      <c r="D34" s="50">
        <f>B34+C34</f>
        <v>35613685</v>
      </c>
      <c r="E34" s="26">
        <v>6794494</v>
      </c>
      <c r="F34" s="27">
        <v>291043</v>
      </c>
      <c r="G34" s="27">
        <v>24699045</v>
      </c>
      <c r="H34" s="26">
        <f>SUM(D34:G34)</f>
        <v>67398267</v>
      </c>
      <c r="I34" s="54" t="s">
        <v>84</v>
      </c>
      <c r="J34" s="61">
        <v>24961326</v>
      </c>
      <c r="K34" s="37">
        <v>11042</v>
      </c>
      <c r="L34" s="27">
        <f t="shared" si="4"/>
        <v>24972368</v>
      </c>
      <c r="M34" s="66">
        <v>0</v>
      </c>
      <c r="N34" s="32">
        <v>104624</v>
      </c>
      <c r="O34" s="27">
        <v>5489248</v>
      </c>
      <c r="P34" s="111">
        <f t="shared" si="2"/>
        <v>30566240</v>
      </c>
    </row>
    <row r="35" spans="1:16" ht="10.5">
      <c r="A35" s="30" t="s">
        <v>122</v>
      </c>
      <c r="B35" s="34">
        <v>7351280</v>
      </c>
      <c r="C35" s="68">
        <v>0</v>
      </c>
      <c r="D35" s="32">
        <f>B35+C35</f>
        <v>7351280</v>
      </c>
      <c r="E35" s="70">
        <v>0</v>
      </c>
      <c r="F35" s="70">
        <v>0</v>
      </c>
      <c r="G35" s="70">
        <v>0</v>
      </c>
      <c r="H35" s="119">
        <f t="shared" si="1"/>
        <v>7351280</v>
      </c>
      <c r="I35" s="54" t="s">
        <v>85</v>
      </c>
      <c r="J35" s="77">
        <v>0</v>
      </c>
      <c r="K35" s="37">
        <v>530820</v>
      </c>
      <c r="L35" s="32">
        <f t="shared" si="4"/>
        <v>530820</v>
      </c>
      <c r="M35" s="31">
        <v>8685219</v>
      </c>
      <c r="N35" s="32">
        <v>324954</v>
      </c>
      <c r="O35" s="32">
        <v>669820</v>
      </c>
      <c r="P35" s="34">
        <f t="shared" si="2"/>
        <v>10210813</v>
      </c>
    </row>
    <row r="36" spans="1:16" ht="10.5">
      <c r="A36" s="30" t="s">
        <v>37</v>
      </c>
      <c r="B36" s="67">
        <v>0</v>
      </c>
      <c r="C36" s="68">
        <v>0</v>
      </c>
      <c r="D36" s="70">
        <f>B36+C36</f>
        <v>0</v>
      </c>
      <c r="E36" s="31">
        <v>644570</v>
      </c>
      <c r="F36" s="32">
        <v>26313</v>
      </c>
      <c r="G36" s="32">
        <v>350233</v>
      </c>
      <c r="H36" s="119">
        <f t="shared" si="1"/>
        <v>1021116</v>
      </c>
      <c r="I36" s="54" t="s">
        <v>86</v>
      </c>
      <c r="J36" s="61">
        <v>8927240</v>
      </c>
      <c r="K36" s="37">
        <v>562710</v>
      </c>
      <c r="L36" s="32">
        <f t="shared" si="4"/>
        <v>9489950</v>
      </c>
      <c r="M36" s="66">
        <v>0</v>
      </c>
      <c r="N36" s="32">
        <v>711525</v>
      </c>
      <c r="O36" s="32">
        <v>2128130</v>
      </c>
      <c r="P36" s="34">
        <f t="shared" si="2"/>
        <v>12329605</v>
      </c>
    </row>
    <row r="37" spans="1:16" ht="10.5">
      <c r="A37" s="30" t="s">
        <v>38</v>
      </c>
      <c r="B37" s="34">
        <v>48070552</v>
      </c>
      <c r="C37" s="60">
        <v>543870</v>
      </c>
      <c r="D37" s="32">
        <f aca="true" t="shared" si="5" ref="D37:D44">B37+C37</f>
        <v>48614422</v>
      </c>
      <c r="E37" s="66">
        <v>0</v>
      </c>
      <c r="F37" s="32">
        <v>439910</v>
      </c>
      <c r="G37" s="32">
        <v>9976300</v>
      </c>
      <c r="H37" s="119">
        <f t="shared" si="1"/>
        <v>59030632</v>
      </c>
      <c r="I37" s="54" t="s">
        <v>128</v>
      </c>
      <c r="J37" s="61">
        <v>300</v>
      </c>
      <c r="K37" s="37">
        <v>174900</v>
      </c>
      <c r="L37" s="32">
        <v>175179</v>
      </c>
      <c r="M37" s="66">
        <v>0</v>
      </c>
      <c r="N37" s="32">
        <v>1633</v>
      </c>
      <c r="O37" s="70">
        <v>0</v>
      </c>
      <c r="P37" s="34">
        <f t="shared" si="2"/>
        <v>176812</v>
      </c>
    </row>
    <row r="38" spans="1:16" ht="10.5">
      <c r="A38" s="51" t="s">
        <v>39</v>
      </c>
      <c r="B38" s="41">
        <v>3494009</v>
      </c>
      <c r="C38" s="62">
        <v>117106</v>
      </c>
      <c r="D38" s="37">
        <f t="shared" si="5"/>
        <v>3611115</v>
      </c>
      <c r="E38" s="75">
        <v>0</v>
      </c>
      <c r="F38" s="40">
        <v>209868</v>
      </c>
      <c r="G38" s="40">
        <v>209177</v>
      </c>
      <c r="H38" s="31">
        <f t="shared" si="1"/>
        <v>4030160</v>
      </c>
      <c r="I38" s="54" t="s">
        <v>87</v>
      </c>
      <c r="J38" s="61">
        <v>6261243</v>
      </c>
      <c r="K38" s="69">
        <v>0</v>
      </c>
      <c r="L38" s="32">
        <f t="shared" si="4"/>
        <v>6261243</v>
      </c>
      <c r="M38" s="39">
        <v>2337</v>
      </c>
      <c r="N38" s="32">
        <v>12169</v>
      </c>
      <c r="O38" s="70">
        <v>0</v>
      </c>
      <c r="P38" s="41">
        <f t="shared" si="2"/>
        <v>6275749</v>
      </c>
    </row>
    <row r="39" spans="1:16" ht="10.5">
      <c r="A39" s="57" t="s">
        <v>123</v>
      </c>
      <c r="B39" s="34">
        <v>5982832</v>
      </c>
      <c r="C39" s="68">
        <v>0</v>
      </c>
      <c r="D39" s="50">
        <f>B39+C39</f>
        <v>5982832</v>
      </c>
      <c r="E39" s="66">
        <v>0</v>
      </c>
      <c r="F39" s="32">
        <v>241727</v>
      </c>
      <c r="G39" s="32">
        <v>372715</v>
      </c>
      <c r="H39" s="26">
        <f>SUM(D39:G39)</f>
        <v>6597274</v>
      </c>
      <c r="I39" s="56" t="s">
        <v>88</v>
      </c>
      <c r="J39" s="80">
        <v>0</v>
      </c>
      <c r="K39" s="50">
        <v>33280</v>
      </c>
      <c r="L39" s="27">
        <f t="shared" si="4"/>
        <v>33280</v>
      </c>
      <c r="M39" s="74">
        <v>0</v>
      </c>
      <c r="N39" s="27">
        <v>166109</v>
      </c>
      <c r="O39" s="116">
        <v>4269871</v>
      </c>
      <c r="P39" s="111">
        <f t="shared" si="2"/>
        <v>4469260</v>
      </c>
    </row>
    <row r="40" spans="1:16" ht="10.5">
      <c r="A40" s="30" t="s">
        <v>40</v>
      </c>
      <c r="B40" s="34">
        <v>10258539</v>
      </c>
      <c r="C40" s="60">
        <v>3214102</v>
      </c>
      <c r="D40" s="32">
        <f t="shared" si="5"/>
        <v>13472641</v>
      </c>
      <c r="E40" s="66">
        <v>0</v>
      </c>
      <c r="F40" s="32">
        <v>1198849</v>
      </c>
      <c r="G40" s="32">
        <v>9107753</v>
      </c>
      <c r="H40" s="119">
        <f t="shared" si="1"/>
        <v>23779243</v>
      </c>
      <c r="I40" s="54" t="s">
        <v>89</v>
      </c>
      <c r="J40" s="61">
        <v>7927230</v>
      </c>
      <c r="K40" s="69">
        <v>0</v>
      </c>
      <c r="L40" s="32">
        <f t="shared" si="4"/>
        <v>7927230</v>
      </c>
      <c r="M40" s="66">
        <v>0</v>
      </c>
      <c r="N40" s="32">
        <v>11572</v>
      </c>
      <c r="O40" s="32">
        <v>211914</v>
      </c>
      <c r="P40" s="34">
        <f t="shared" si="2"/>
        <v>8150716</v>
      </c>
    </row>
    <row r="41" spans="1:16" ht="10.5">
      <c r="A41" s="30" t="s">
        <v>41</v>
      </c>
      <c r="B41" s="34">
        <v>19400166</v>
      </c>
      <c r="C41" s="60">
        <v>1328764</v>
      </c>
      <c r="D41" s="32">
        <f t="shared" si="5"/>
        <v>20728930</v>
      </c>
      <c r="E41" s="66">
        <v>0</v>
      </c>
      <c r="F41" s="32">
        <v>112150</v>
      </c>
      <c r="G41" s="70">
        <v>0</v>
      </c>
      <c r="H41" s="119">
        <f t="shared" si="1"/>
        <v>20841080</v>
      </c>
      <c r="I41" s="54" t="s">
        <v>90</v>
      </c>
      <c r="J41" s="61">
        <v>2862032</v>
      </c>
      <c r="K41" s="37">
        <v>65761</v>
      </c>
      <c r="L41" s="32">
        <f t="shared" si="4"/>
        <v>2927793</v>
      </c>
      <c r="M41" s="66">
        <v>0</v>
      </c>
      <c r="N41" s="32">
        <v>1829</v>
      </c>
      <c r="O41" s="70">
        <v>0</v>
      </c>
      <c r="P41" s="34">
        <f t="shared" si="2"/>
        <v>2929622</v>
      </c>
    </row>
    <row r="42" spans="1:16" ht="10.5">
      <c r="A42" s="30" t="s">
        <v>42</v>
      </c>
      <c r="B42" s="34">
        <v>24746861</v>
      </c>
      <c r="C42" s="60">
        <v>1771446</v>
      </c>
      <c r="D42" s="32">
        <f t="shared" si="5"/>
        <v>26518307</v>
      </c>
      <c r="E42" s="31">
        <v>13897</v>
      </c>
      <c r="F42" s="32">
        <v>767774</v>
      </c>
      <c r="G42" s="32">
        <v>31147262</v>
      </c>
      <c r="H42" s="119">
        <f t="shared" si="1"/>
        <v>58447240</v>
      </c>
      <c r="I42" s="54" t="s">
        <v>91</v>
      </c>
      <c r="J42" s="61">
        <v>9427776</v>
      </c>
      <c r="K42" s="37">
        <v>658998</v>
      </c>
      <c r="L42" s="32">
        <f t="shared" si="4"/>
        <v>10086774</v>
      </c>
      <c r="M42" s="31">
        <v>2532946</v>
      </c>
      <c r="N42" s="32">
        <v>78571</v>
      </c>
      <c r="O42" s="32">
        <v>6442710</v>
      </c>
      <c r="P42" s="34">
        <f t="shared" si="2"/>
        <v>19141001</v>
      </c>
    </row>
    <row r="43" spans="1:16" ht="10.5">
      <c r="A43" s="30" t="s">
        <v>43</v>
      </c>
      <c r="B43" s="34">
        <v>2240691</v>
      </c>
      <c r="C43" s="60">
        <v>198250</v>
      </c>
      <c r="D43" s="37">
        <v>2326234</v>
      </c>
      <c r="E43" s="66">
        <v>0</v>
      </c>
      <c r="F43" s="32">
        <v>462396</v>
      </c>
      <c r="G43" s="70">
        <v>0</v>
      </c>
      <c r="H43" s="31">
        <f>SUM(D43:G43)</f>
        <v>2788630</v>
      </c>
      <c r="I43" s="55" t="s">
        <v>92</v>
      </c>
      <c r="J43" s="63">
        <v>4144206</v>
      </c>
      <c r="K43" s="81">
        <v>0</v>
      </c>
      <c r="L43" s="32">
        <f t="shared" si="4"/>
        <v>4144206</v>
      </c>
      <c r="M43" s="75">
        <v>0</v>
      </c>
      <c r="N43" s="32">
        <v>20413</v>
      </c>
      <c r="O43" s="75">
        <v>0</v>
      </c>
      <c r="P43" s="41">
        <f t="shared" si="2"/>
        <v>4164619</v>
      </c>
    </row>
    <row r="44" spans="1:16" ht="10.5">
      <c r="A44" s="3" t="s">
        <v>44</v>
      </c>
      <c r="B44" s="111">
        <v>33092884</v>
      </c>
      <c r="C44" s="112">
        <v>565686</v>
      </c>
      <c r="D44" s="50">
        <f t="shared" si="5"/>
        <v>33658570</v>
      </c>
      <c r="E44" s="76">
        <v>0</v>
      </c>
      <c r="F44" s="27">
        <v>500375</v>
      </c>
      <c r="G44" s="114">
        <v>3427141</v>
      </c>
      <c r="H44" s="26">
        <f>SUM(D44:G44)</f>
        <v>37586086</v>
      </c>
      <c r="I44" s="54" t="s">
        <v>93</v>
      </c>
      <c r="J44" s="61">
        <v>7651242</v>
      </c>
      <c r="K44" s="37">
        <v>947420</v>
      </c>
      <c r="L44" s="27">
        <f t="shared" si="4"/>
        <v>8598662</v>
      </c>
      <c r="M44" s="76">
        <v>0</v>
      </c>
      <c r="N44" s="27">
        <v>389066</v>
      </c>
      <c r="O44" s="27">
        <v>12131024</v>
      </c>
      <c r="P44" s="111">
        <f t="shared" si="2"/>
        <v>21118752</v>
      </c>
    </row>
    <row r="45" spans="1:16" ht="10.5">
      <c r="A45" s="8" t="s">
        <v>45</v>
      </c>
      <c r="B45" s="67">
        <v>0</v>
      </c>
      <c r="C45" s="68">
        <v>0</v>
      </c>
      <c r="D45" s="70">
        <f>B45+C45</f>
        <v>0</v>
      </c>
      <c r="E45" s="70">
        <v>0</v>
      </c>
      <c r="F45" s="32">
        <v>35066</v>
      </c>
      <c r="G45" s="70">
        <v>0</v>
      </c>
      <c r="H45" s="119">
        <f t="shared" si="1"/>
        <v>35066</v>
      </c>
      <c r="I45" s="54" t="s">
        <v>94</v>
      </c>
      <c r="J45" s="61">
        <v>34629936</v>
      </c>
      <c r="K45" s="37">
        <v>173963</v>
      </c>
      <c r="L45" s="32">
        <f t="shared" si="4"/>
        <v>34803899</v>
      </c>
      <c r="M45" s="66">
        <v>0</v>
      </c>
      <c r="N45" s="32">
        <v>79336</v>
      </c>
      <c r="O45" s="70">
        <v>0</v>
      </c>
      <c r="P45" s="34">
        <f t="shared" si="2"/>
        <v>34883235</v>
      </c>
    </row>
    <row r="46" spans="1:16" ht="10.5">
      <c r="A46" s="8" t="s">
        <v>46</v>
      </c>
      <c r="B46" s="67">
        <v>0</v>
      </c>
      <c r="C46" s="68">
        <v>0</v>
      </c>
      <c r="D46" s="70">
        <f>B46+C46</f>
        <v>0</v>
      </c>
      <c r="E46" s="70">
        <v>0</v>
      </c>
      <c r="F46" s="70">
        <v>0</v>
      </c>
      <c r="G46" s="70">
        <v>0</v>
      </c>
      <c r="H46" s="120">
        <f>SUM(D46:G46)</f>
        <v>0</v>
      </c>
      <c r="I46" s="54" t="s">
        <v>95</v>
      </c>
      <c r="J46" s="61">
        <v>48718511</v>
      </c>
      <c r="K46" s="37">
        <v>389321</v>
      </c>
      <c r="L46" s="32">
        <f t="shared" si="4"/>
        <v>49107832</v>
      </c>
      <c r="M46" s="66">
        <v>0</v>
      </c>
      <c r="N46" s="32">
        <v>224281</v>
      </c>
      <c r="O46" s="32">
        <v>4188925</v>
      </c>
      <c r="P46" s="34">
        <f t="shared" si="2"/>
        <v>53521038</v>
      </c>
    </row>
    <row r="47" spans="1:16" ht="10.5">
      <c r="A47" s="8" t="s">
        <v>124</v>
      </c>
      <c r="B47" s="34">
        <v>7342494</v>
      </c>
      <c r="C47" s="60">
        <v>194150</v>
      </c>
      <c r="D47" s="32">
        <f>B47+C47</f>
        <v>7536644</v>
      </c>
      <c r="E47" s="70">
        <v>0</v>
      </c>
      <c r="F47" s="32">
        <v>395632</v>
      </c>
      <c r="G47" s="32">
        <v>3597637</v>
      </c>
      <c r="H47" s="119">
        <f t="shared" si="1"/>
        <v>11529913</v>
      </c>
      <c r="I47" s="54" t="s">
        <v>96</v>
      </c>
      <c r="J47" s="61">
        <v>24076356</v>
      </c>
      <c r="K47" s="37">
        <v>233515</v>
      </c>
      <c r="L47" s="32">
        <f t="shared" si="4"/>
        <v>24309871</v>
      </c>
      <c r="M47" s="66">
        <v>0</v>
      </c>
      <c r="N47" s="32">
        <v>167782</v>
      </c>
      <c r="O47" s="32">
        <v>6747108</v>
      </c>
      <c r="P47" s="34">
        <f t="shared" si="2"/>
        <v>31224761</v>
      </c>
    </row>
    <row r="48" spans="1:16" ht="10.5">
      <c r="A48" s="82" t="s">
        <v>47</v>
      </c>
      <c r="B48" s="41">
        <v>768788</v>
      </c>
      <c r="C48" s="79">
        <v>0</v>
      </c>
      <c r="D48" s="40">
        <f>B48+C48</f>
        <v>768788</v>
      </c>
      <c r="E48" s="78">
        <v>0</v>
      </c>
      <c r="F48" s="40">
        <v>35947</v>
      </c>
      <c r="G48" s="78">
        <v>0</v>
      </c>
      <c r="H48" s="121">
        <f t="shared" si="1"/>
        <v>804735</v>
      </c>
      <c r="I48" s="55" t="s">
        <v>97</v>
      </c>
      <c r="J48" s="63">
        <v>35914016</v>
      </c>
      <c r="K48" s="52">
        <v>671903</v>
      </c>
      <c r="L48" s="40">
        <f t="shared" si="4"/>
        <v>36585919</v>
      </c>
      <c r="M48" s="75">
        <v>0</v>
      </c>
      <c r="N48" s="40">
        <v>324755</v>
      </c>
      <c r="O48" s="40">
        <v>12208088</v>
      </c>
      <c r="P48" s="41">
        <f t="shared" si="2"/>
        <v>49118762</v>
      </c>
    </row>
    <row r="49" spans="1:12" ht="10.5">
      <c r="A49" s="42" t="s">
        <v>61</v>
      </c>
      <c r="G49" s="42" t="s">
        <v>61</v>
      </c>
      <c r="H49" s="42" t="s">
        <v>106</v>
      </c>
      <c r="L49" s="42"/>
    </row>
    <row r="50" spans="1:16" ht="10.5">
      <c r="A50" s="3"/>
      <c r="B50" s="4"/>
      <c r="C50" s="3"/>
      <c r="D50" s="5"/>
      <c r="E50" s="84"/>
      <c r="F50" s="86"/>
      <c r="G50" s="87" t="s">
        <v>0</v>
      </c>
      <c r="H50" s="7"/>
      <c r="I50" s="46"/>
      <c r="J50" s="4"/>
      <c r="K50" s="3"/>
      <c r="L50" s="5"/>
      <c r="M50" s="84"/>
      <c r="N50" s="86"/>
      <c r="O50" s="87" t="s">
        <v>0</v>
      </c>
      <c r="P50" s="7"/>
    </row>
    <row r="51" spans="1:16" ht="10.5">
      <c r="A51" s="8"/>
      <c r="B51" s="9"/>
      <c r="C51" s="10" t="s">
        <v>113</v>
      </c>
      <c r="D51" s="11"/>
      <c r="E51" s="91" t="s">
        <v>1</v>
      </c>
      <c r="F51" s="93" t="s">
        <v>2</v>
      </c>
      <c r="G51" s="93" t="s">
        <v>3</v>
      </c>
      <c r="H51" s="13" t="s">
        <v>8</v>
      </c>
      <c r="I51" s="47"/>
      <c r="J51" s="9"/>
      <c r="K51" s="10" t="s">
        <v>113</v>
      </c>
      <c r="L51" s="11"/>
      <c r="M51" s="91" t="s">
        <v>1</v>
      </c>
      <c r="N51" s="93" t="s">
        <v>2</v>
      </c>
      <c r="O51" s="93" t="s">
        <v>3</v>
      </c>
      <c r="P51" s="13" t="s">
        <v>8</v>
      </c>
    </row>
    <row r="52" spans="1:16" ht="10.5">
      <c r="A52" s="8"/>
      <c r="B52" s="14"/>
      <c r="C52" s="15"/>
      <c r="D52" s="16"/>
      <c r="E52" s="91" t="s">
        <v>4</v>
      </c>
      <c r="F52" s="93" t="s">
        <v>4</v>
      </c>
      <c r="G52" s="93" t="s">
        <v>5</v>
      </c>
      <c r="H52" s="13" t="s">
        <v>58</v>
      </c>
      <c r="I52" s="47"/>
      <c r="J52" s="14"/>
      <c r="K52" s="15"/>
      <c r="L52" s="16"/>
      <c r="M52" s="91" t="s">
        <v>4</v>
      </c>
      <c r="N52" s="93" t="s">
        <v>4</v>
      </c>
      <c r="O52" s="93" t="s">
        <v>5</v>
      </c>
      <c r="P52" s="13" t="s">
        <v>58</v>
      </c>
    </row>
    <row r="53" spans="1:16" ht="10.5">
      <c r="A53" s="8"/>
      <c r="B53" s="17" t="s">
        <v>6</v>
      </c>
      <c r="C53" s="6" t="s">
        <v>7</v>
      </c>
      <c r="D53" s="18" t="s">
        <v>8</v>
      </c>
      <c r="E53" s="91" t="s">
        <v>6</v>
      </c>
      <c r="F53" s="93" t="s">
        <v>6</v>
      </c>
      <c r="G53" s="93" t="s">
        <v>8</v>
      </c>
      <c r="H53" s="10" t="s">
        <v>59</v>
      </c>
      <c r="I53" s="47"/>
      <c r="J53" s="17" t="s">
        <v>6</v>
      </c>
      <c r="K53" s="6" t="s">
        <v>7</v>
      </c>
      <c r="L53" s="20" t="s">
        <v>8</v>
      </c>
      <c r="M53" s="91" t="s">
        <v>6</v>
      </c>
      <c r="N53" s="93" t="s">
        <v>6</v>
      </c>
      <c r="O53" s="93" t="s">
        <v>8</v>
      </c>
      <c r="P53" s="10" t="s">
        <v>59</v>
      </c>
    </row>
    <row r="54" spans="1:16" ht="10.5">
      <c r="A54" s="19" t="s">
        <v>9</v>
      </c>
      <c r="B54" s="17" t="s">
        <v>10</v>
      </c>
      <c r="C54" s="12" t="s">
        <v>10</v>
      </c>
      <c r="D54" s="20" t="s">
        <v>11</v>
      </c>
      <c r="E54" s="102" t="s">
        <v>108</v>
      </c>
      <c r="F54" s="93" t="s">
        <v>108</v>
      </c>
      <c r="G54" s="93" t="s">
        <v>108</v>
      </c>
      <c r="H54" s="19" t="s">
        <v>10</v>
      </c>
      <c r="I54" s="48" t="s">
        <v>9</v>
      </c>
      <c r="J54" s="17" t="s">
        <v>10</v>
      </c>
      <c r="K54" s="12" t="s">
        <v>10</v>
      </c>
      <c r="L54" s="20" t="s">
        <v>11</v>
      </c>
      <c r="M54" s="102" t="s">
        <v>108</v>
      </c>
      <c r="N54" s="93" t="s">
        <v>108</v>
      </c>
      <c r="O54" s="93" t="s">
        <v>108</v>
      </c>
      <c r="P54" s="19" t="s">
        <v>10</v>
      </c>
    </row>
    <row r="55" spans="1:16" ht="10.5">
      <c r="A55" s="15"/>
      <c r="B55" s="21" t="s">
        <v>60</v>
      </c>
      <c r="C55" s="22" t="s">
        <v>60</v>
      </c>
      <c r="D55" s="23" t="s">
        <v>60</v>
      </c>
      <c r="E55" s="107" t="s">
        <v>60</v>
      </c>
      <c r="F55" s="105" t="s">
        <v>60</v>
      </c>
      <c r="G55" s="105" t="s">
        <v>60</v>
      </c>
      <c r="H55" s="24" t="s">
        <v>60</v>
      </c>
      <c r="I55" s="49"/>
      <c r="J55" s="21" t="s">
        <v>60</v>
      </c>
      <c r="K55" s="22" t="s">
        <v>60</v>
      </c>
      <c r="L55" s="23" t="s">
        <v>60</v>
      </c>
      <c r="M55" s="107" t="s">
        <v>60</v>
      </c>
      <c r="N55" s="105" t="s">
        <v>60</v>
      </c>
      <c r="O55" s="105" t="s">
        <v>60</v>
      </c>
      <c r="P55" s="24" t="s">
        <v>60</v>
      </c>
    </row>
    <row r="56" spans="1:16" ht="10.5">
      <c r="A56" s="30" t="s">
        <v>48</v>
      </c>
      <c r="B56" s="34">
        <v>29222937</v>
      </c>
      <c r="C56" s="60">
        <v>651325</v>
      </c>
      <c r="D56" s="50">
        <f aca="true" t="shared" si="6" ref="D56:D63">B56+C56</f>
        <v>29874262</v>
      </c>
      <c r="E56" s="70">
        <v>0</v>
      </c>
      <c r="F56" s="32">
        <v>39927</v>
      </c>
      <c r="G56" s="32">
        <v>8517573</v>
      </c>
      <c r="H56" s="26">
        <f>SUM(D56:G56)</f>
        <v>38431762</v>
      </c>
      <c r="I56" s="33" t="s">
        <v>98</v>
      </c>
      <c r="J56" s="61">
        <v>3819705</v>
      </c>
      <c r="K56" s="37">
        <v>613387</v>
      </c>
      <c r="L56" s="35">
        <f>J56+K56</f>
        <v>4433092</v>
      </c>
      <c r="M56" s="66">
        <v>0</v>
      </c>
      <c r="N56" s="32">
        <v>346035</v>
      </c>
      <c r="O56" s="31">
        <v>73745</v>
      </c>
      <c r="P56" s="111">
        <f aca="true" t="shared" si="7" ref="P56:P65">SUM(L56:O56)</f>
        <v>4852872</v>
      </c>
    </row>
    <row r="57" spans="1:16" ht="10.5">
      <c r="A57" s="30" t="s">
        <v>49</v>
      </c>
      <c r="B57" s="34">
        <v>575034</v>
      </c>
      <c r="C57" s="60">
        <v>170230</v>
      </c>
      <c r="D57" s="32">
        <f t="shared" si="6"/>
        <v>745264</v>
      </c>
      <c r="E57" s="70">
        <v>0</v>
      </c>
      <c r="F57" s="32">
        <v>159056</v>
      </c>
      <c r="G57" s="32">
        <v>4924344</v>
      </c>
      <c r="H57" s="119">
        <f>SUM(D57:G57)</f>
        <v>5828664</v>
      </c>
      <c r="I57" s="33" t="s">
        <v>99</v>
      </c>
      <c r="J57" s="61">
        <v>31212704</v>
      </c>
      <c r="K57" s="37">
        <v>9794986</v>
      </c>
      <c r="L57" s="35">
        <f>J57+K57</f>
        <v>41007690</v>
      </c>
      <c r="M57" s="31">
        <v>205820910</v>
      </c>
      <c r="N57" s="32">
        <v>1227509</v>
      </c>
      <c r="O57" s="32">
        <v>21638508</v>
      </c>
      <c r="P57" s="34">
        <f t="shared" si="7"/>
        <v>269694617</v>
      </c>
    </row>
    <row r="58" spans="1:16" ht="10.5">
      <c r="A58" s="36" t="s">
        <v>50</v>
      </c>
      <c r="B58" s="34">
        <v>14593693</v>
      </c>
      <c r="C58" s="60">
        <v>69000</v>
      </c>
      <c r="D58" s="32">
        <f t="shared" si="6"/>
        <v>14662693</v>
      </c>
      <c r="E58" s="70">
        <v>0</v>
      </c>
      <c r="F58" s="32">
        <v>23946</v>
      </c>
      <c r="G58" s="32">
        <v>6229660</v>
      </c>
      <c r="H58" s="119">
        <f>SUM(D58:G58)</f>
        <v>20916299</v>
      </c>
      <c r="I58" s="33" t="s">
        <v>100</v>
      </c>
      <c r="J58" s="61">
        <v>843246</v>
      </c>
      <c r="K58" s="37">
        <v>234761</v>
      </c>
      <c r="L58" s="35">
        <f>J58+K58</f>
        <v>1078007</v>
      </c>
      <c r="M58" s="66">
        <v>0</v>
      </c>
      <c r="N58" s="32">
        <v>184809</v>
      </c>
      <c r="O58" s="32">
        <v>786936</v>
      </c>
      <c r="P58" s="34">
        <f t="shared" si="7"/>
        <v>2049752</v>
      </c>
    </row>
    <row r="59" spans="1:16" ht="10.5">
      <c r="A59" s="36" t="s">
        <v>51</v>
      </c>
      <c r="B59" s="34">
        <v>9089719</v>
      </c>
      <c r="C59" s="68">
        <v>0</v>
      </c>
      <c r="D59" s="32">
        <v>8462528</v>
      </c>
      <c r="E59" s="70">
        <v>0</v>
      </c>
      <c r="F59" s="32">
        <v>13347</v>
      </c>
      <c r="G59" s="70">
        <v>0</v>
      </c>
      <c r="H59" s="119">
        <f>SUM(D59:G59)</f>
        <v>8475875</v>
      </c>
      <c r="I59" s="33" t="s">
        <v>101</v>
      </c>
      <c r="J59" s="61">
        <v>3561104</v>
      </c>
      <c r="K59" s="37">
        <v>32700</v>
      </c>
      <c r="L59" s="35">
        <f>J59+K59</f>
        <v>3593804</v>
      </c>
      <c r="M59" s="66">
        <v>0</v>
      </c>
      <c r="N59" s="32">
        <v>24635</v>
      </c>
      <c r="O59" s="32">
        <v>1680228</v>
      </c>
      <c r="P59" s="34">
        <f t="shared" si="7"/>
        <v>5298667</v>
      </c>
    </row>
    <row r="60" spans="1:16" ht="10.5">
      <c r="A60" s="38" t="s">
        <v>52</v>
      </c>
      <c r="B60" s="41">
        <v>8437839</v>
      </c>
      <c r="C60" s="62">
        <v>544068</v>
      </c>
      <c r="D60" s="37">
        <f t="shared" si="6"/>
        <v>8981907</v>
      </c>
      <c r="E60" s="78">
        <v>0</v>
      </c>
      <c r="F60" s="40">
        <v>83382</v>
      </c>
      <c r="G60" s="78">
        <v>0</v>
      </c>
      <c r="H60" s="31">
        <f>SUM(D60:G60)</f>
        <v>9065289</v>
      </c>
      <c r="I60" s="33" t="s">
        <v>102</v>
      </c>
      <c r="J60" s="77">
        <v>0</v>
      </c>
      <c r="K60" s="69">
        <v>0</v>
      </c>
      <c r="L60" s="109">
        <f>J60+K60</f>
        <v>0</v>
      </c>
      <c r="M60" s="75">
        <v>0</v>
      </c>
      <c r="N60" s="32">
        <v>40527</v>
      </c>
      <c r="O60" s="32">
        <v>1727975</v>
      </c>
      <c r="P60" s="41">
        <f t="shared" si="7"/>
        <v>1768502</v>
      </c>
    </row>
    <row r="61" spans="1:16" ht="10.5">
      <c r="A61" s="36" t="s">
        <v>53</v>
      </c>
      <c r="B61" s="34">
        <v>6611559</v>
      </c>
      <c r="C61" s="68">
        <v>0</v>
      </c>
      <c r="D61" s="50">
        <f t="shared" si="6"/>
        <v>6611559</v>
      </c>
      <c r="E61" s="70">
        <v>0</v>
      </c>
      <c r="F61" s="32">
        <v>264698</v>
      </c>
      <c r="G61" s="32">
        <v>32104561</v>
      </c>
      <c r="H61" s="26">
        <f>SUM(D61:G61)</f>
        <v>38980818</v>
      </c>
      <c r="I61" s="28" t="s">
        <v>103</v>
      </c>
      <c r="J61" s="59">
        <v>11996064</v>
      </c>
      <c r="K61" s="50">
        <v>370390</v>
      </c>
      <c r="L61" s="29">
        <f>J61+K61</f>
        <v>12366454</v>
      </c>
      <c r="M61" s="31">
        <v>47647</v>
      </c>
      <c r="N61" s="27">
        <v>125027</v>
      </c>
      <c r="O61" s="27">
        <v>5165167</v>
      </c>
      <c r="P61" s="111">
        <f t="shared" si="7"/>
        <v>17704295</v>
      </c>
    </row>
    <row r="62" spans="1:16" ht="10.5">
      <c r="A62" s="36" t="s">
        <v>54</v>
      </c>
      <c r="B62" s="34">
        <v>3938600</v>
      </c>
      <c r="C62" s="68">
        <v>0</v>
      </c>
      <c r="D62" s="32">
        <f t="shared" si="6"/>
        <v>3938600</v>
      </c>
      <c r="E62" s="70">
        <v>0</v>
      </c>
      <c r="F62" s="32">
        <v>7614</v>
      </c>
      <c r="G62" s="70">
        <v>0</v>
      </c>
      <c r="H62" s="119">
        <f>SUM(D62:G62)</f>
        <v>3946214</v>
      </c>
      <c r="I62" s="33" t="s">
        <v>129</v>
      </c>
      <c r="J62" s="61">
        <v>2442745</v>
      </c>
      <c r="K62" s="69">
        <v>0</v>
      </c>
      <c r="L62" s="35">
        <v>2320363</v>
      </c>
      <c r="M62" s="66">
        <v>0</v>
      </c>
      <c r="N62" s="32">
        <v>36876</v>
      </c>
      <c r="O62" s="32">
        <v>1133802</v>
      </c>
      <c r="P62" s="34">
        <f t="shared" si="7"/>
        <v>3491041</v>
      </c>
    </row>
    <row r="63" spans="1:16" ht="10.5">
      <c r="A63" s="36" t="s">
        <v>55</v>
      </c>
      <c r="B63" s="34">
        <v>1219200</v>
      </c>
      <c r="C63" s="60">
        <v>329175</v>
      </c>
      <c r="D63" s="32">
        <f t="shared" si="6"/>
        <v>1548375</v>
      </c>
      <c r="E63" s="70">
        <v>0</v>
      </c>
      <c r="F63" s="32">
        <v>1931</v>
      </c>
      <c r="G63" s="70">
        <v>0</v>
      </c>
      <c r="H63" s="119">
        <f>SUM(D63:G63)</f>
        <v>1550306</v>
      </c>
      <c r="I63" s="33" t="s">
        <v>104</v>
      </c>
      <c r="J63" s="61">
        <v>26979396</v>
      </c>
      <c r="K63" s="37">
        <v>235960</v>
      </c>
      <c r="L63" s="35">
        <f>J63+K63</f>
        <v>27215356</v>
      </c>
      <c r="M63" s="66">
        <v>0</v>
      </c>
      <c r="N63" s="32">
        <v>216388</v>
      </c>
      <c r="O63" s="32">
        <v>10679404</v>
      </c>
      <c r="P63" s="34">
        <f t="shared" si="7"/>
        <v>38111148</v>
      </c>
    </row>
    <row r="64" spans="1:16" ht="10.5">
      <c r="A64" s="36" t="s">
        <v>56</v>
      </c>
      <c r="B64" s="67">
        <v>0</v>
      </c>
      <c r="C64" s="68">
        <v>0</v>
      </c>
      <c r="D64" s="70">
        <f>B64+C64</f>
        <v>0</v>
      </c>
      <c r="E64" s="70">
        <v>0</v>
      </c>
      <c r="F64" s="32">
        <v>23674</v>
      </c>
      <c r="G64" s="70">
        <v>0</v>
      </c>
      <c r="H64" s="119">
        <f>SUM(D64:G64)</f>
        <v>23674</v>
      </c>
      <c r="I64" s="33" t="s">
        <v>105</v>
      </c>
      <c r="J64" s="77">
        <v>0</v>
      </c>
      <c r="K64" s="69">
        <v>0</v>
      </c>
      <c r="L64" s="69">
        <f>J64+K64</f>
        <v>0</v>
      </c>
      <c r="M64" s="66">
        <v>0</v>
      </c>
      <c r="N64" s="32">
        <v>160296</v>
      </c>
      <c r="O64" s="32">
        <v>5416767</v>
      </c>
      <c r="P64" s="34">
        <f t="shared" si="7"/>
        <v>5577063</v>
      </c>
    </row>
    <row r="65" spans="1:16" ht="10.5">
      <c r="A65" s="38" t="s">
        <v>57</v>
      </c>
      <c r="B65" s="41">
        <v>27609691</v>
      </c>
      <c r="C65" s="62">
        <v>109613</v>
      </c>
      <c r="D65" s="40">
        <f>B65+C65</f>
        <v>27719304</v>
      </c>
      <c r="E65" s="78">
        <v>0</v>
      </c>
      <c r="F65" s="40">
        <v>23357</v>
      </c>
      <c r="G65" s="40">
        <v>942079</v>
      </c>
      <c r="H65" s="31">
        <f>SUM(D65:G65)</f>
        <v>28684740</v>
      </c>
      <c r="I65" s="64" t="s">
        <v>130</v>
      </c>
      <c r="J65" s="63">
        <v>4644245</v>
      </c>
      <c r="K65" s="52">
        <v>101220</v>
      </c>
      <c r="L65" s="40">
        <f>J65+K65</f>
        <v>4745465</v>
      </c>
      <c r="M65" s="75">
        <v>0</v>
      </c>
      <c r="N65" s="78">
        <v>0</v>
      </c>
      <c r="O65" s="78">
        <v>0</v>
      </c>
      <c r="P65" s="41">
        <f t="shared" si="7"/>
        <v>4745465</v>
      </c>
    </row>
    <row r="66" spans="1:16" ht="16.5" customHeight="1" thickBot="1">
      <c r="A66" s="2"/>
      <c r="B66" s="2"/>
      <c r="C66" s="2"/>
      <c r="D66" s="2"/>
      <c r="E66" s="2"/>
      <c r="F66" s="2"/>
      <c r="G66" s="2"/>
      <c r="H66" s="110"/>
      <c r="I66" s="117" t="s">
        <v>114</v>
      </c>
      <c r="J66" s="118">
        <f>SUM(B9:B48)+SUM(J9:J48)+SUM(B56:B65)+SUM(J56:J65)</f>
        <v>1234117683</v>
      </c>
      <c r="K66" s="118">
        <f>SUM(C9:C48)+SUM(K9:K48)+SUM(C56:C65)+SUM(K56:K65)</f>
        <v>74558838</v>
      </c>
      <c r="L66" s="118">
        <f>SUM(D9:D48)+SUM(L9:L48)+SUM(D56:D65)+SUM(L56:L65)</f>
        <v>1293985059</v>
      </c>
      <c r="M66" s="118">
        <f>SUM(E9:E48)+SUM(M9:M48)+SUM(E56:E65)+SUM(M56:M65)</f>
        <v>1123670422</v>
      </c>
      <c r="N66" s="118">
        <f>SUM(F9:F48)+SUM(N9:N48)+SUM(F56:F65)+SUM(N56:N65)</f>
        <v>20208831</v>
      </c>
      <c r="O66" s="118">
        <f>SUM(G9:G48)+SUM(O9:O48)+SUM(G56:G65)+SUM(O56:O65)</f>
        <v>681588812</v>
      </c>
      <c r="P66" s="118">
        <f>SUM(H9:H48)+SUM(P9:P48)+SUM(H56:H65)+SUM(P56:P65)</f>
        <v>3119453124</v>
      </c>
    </row>
    <row r="67" spans="1:10" ht="11.25" thickTop="1">
      <c r="A67" s="30" t="s">
        <v>112</v>
      </c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0.5">
      <c r="A68" s="115" t="s">
        <v>111</v>
      </c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0.5">
      <c r="A69" s="30" t="s">
        <v>120</v>
      </c>
      <c r="B69" s="58"/>
      <c r="C69" s="58"/>
      <c r="D69" s="58"/>
      <c r="E69" s="58"/>
      <c r="F69" s="58"/>
      <c r="G69" s="58"/>
      <c r="H69" s="58"/>
      <c r="I69" s="58"/>
      <c r="J69" s="58"/>
    </row>
    <row r="70" ht="10.5">
      <c r="A70" s="57" t="s">
        <v>110</v>
      </c>
    </row>
    <row r="71" ht="10.5">
      <c r="A71" s="57" t="s">
        <v>109</v>
      </c>
    </row>
    <row r="72" ht="10.5">
      <c r="A72" s="57" t="s">
        <v>116</v>
      </c>
    </row>
    <row r="73" ht="10.5">
      <c r="A73" s="57" t="s">
        <v>118</v>
      </c>
    </row>
    <row r="74" ht="10.5">
      <c r="A74" s="57" t="s">
        <v>119</v>
      </c>
    </row>
    <row r="75" spans="1:11" ht="12.75" customHeight="1">
      <c r="A75" s="43" t="s">
        <v>115</v>
      </c>
      <c r="H75" s="1"/>
      <c r="I75" s="1"/>
      <c r="J75" s="1"/>
      <c r="K75" s="1"/>
    </row>
  </sheetData>
  <sheetProtection/>
  <printOptions horizontalCentered="1"/>
  <pageMargins left="0" right="0" top="0.75" bottom="0" header="0.5" footer="0.5"/>
  <pageSetup horizontalDpi="600" verticalDpi="600" orientation="landscape" scale="95" r:id="rId1"/>
  <rowBreaks count="1" manualBreakCount="1">
    <brk id="48" max="15" man="1"/>
  </rowBreaks>
  <ignoredErrors>
    <ignoredError sqref="H32 H35 H39 H47 P15 P20 P25 P28 P33 P37 P62 P65 H19 H21 H29 H43 H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2018-01-04T19:59:22Z</dcterms:created>
  <dcterms:modified xsi:type="dcterms:W3CDTF">2018-01-04T20:00:33Z</dcterms:modified>
  <cp:category/>
  <cp:version/>
  <cp:contentType/>
  <cp:contentStatus/>
</cp:coreProperties>
</file>