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40" windowHeight="6240" tabRatio="895" activeTab="0"/>
  </bookViews>
  <sheets>
    <sheet name=" 2012 Calculation All Returns " sheetId="1" r:id="rId1"/>
  </sheets>
  <definedNames>
    <definedName name="_xlnm.Print_Area" localSheetId="0">' 2012 Calculation All Returns '!$A$1:$T$68</definedName>
  </definedNames>
  <calcPr fullCalcOnLoad="1"/>
</workbook>
</file>

<file path=xl/sharedStrings.xml><?xml version="1.0" encoding="utf-8"?>
<sst xmlns="http://schemas.openxmlformats.org/spreadsheetml/2006/main" count="161" uniqueCount="126">
  <si>
    <t>No Taxable Income</t>
  </si>
  <si>
    <t>TOTAL</t>
  </si>
  <si>
    <t>Deductions</t>
  </si>
  <si>
    <t>[$]</t>
  </si>
  <si>
    <t xml:space="preserve"> 200,001 or more</t>
  </si>
  <si>
    <t>Non-Positive AGI</t>
  </si>
  <si>
    <t xml:space="preserve">Net </t>
  </si>
  <si>
    <t>Tax</t>
  </si>
  <si>
    <t xml:space="preserve">Total </t>
  </si>
  <si>
    <t>Rate*</t>
  </si>
  <si>
    <t xml:space="preserve">Computed </t>
  </si>
  <si>
    <t>Credits</t>
  </si>
  <si>
    <t>Per</t>
  </si>
  <si>
    <t>Additions</t>
  </si>
  <si>
    <t>Return</t>
  </si>
  <si>
    <t>[%]</t>
  </si>
  <si>
    <t xml:space="preserve">[includes </t>
  </si>
  <si>
    <t xml:space="preserve">returns </t>
  </si>
  <si>
    <t>with</t>
  </si>
  <si>
    <t>deficit]</t>
  </si>
  <si>
    <t xml:space="preserve">    Taken**</t>
  </si>
  <si>
    <t>Number</t>
  </si>
  <si>
    <t>of</t>
  </si>
  <si>
    <t>Allowance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</si>
  <si>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</si>
  <si>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</si>
  <si>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</si>
  <si>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</si>
  <si>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</si>
  <si>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</si>
  <si>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</si>
  <si>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</si>
  <si>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</si>
  <si>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</si>
  <si>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</si>
  <si>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</si>
  <si>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</si>
  <si>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</si>
  <si>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</si>
  <si>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</si>
  <si>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</si>
  <si>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</si>
  <si>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</si>
  <si>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</si>
  <si>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    4,001 -     6,000</t>
  </si>
  <si>
    <t xml:space="preserve">     2,001 -     4,000</t>
  </si>
  <si>
    <t>$          1 -     2,000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</si>
  <si>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</si>
  <si>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</si>
  <si>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</si>
  <si>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</si>
  <si>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</si>
  <si>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</si>
  <si>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</si>
  <si>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</si>
  <si>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</si>
  <si>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</si>
  <si>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</si>
  <si>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</si>
  <si>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</si>
  <si>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</si>
  <si>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</si>
  <si>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 xml:space="preserve">     4,000 -     9,999</t>
  </si>
  <si>
    <t>$          1 -     3,999</t>
  </si>
  <si>
    <t>Exemp-</t>
  </si>
  <si>
    <t>tions</t>
  </si>
  <si>
    <t>Claimed</t>
  </si>
  <si>
    <t>Amount</t>
  </si>
  <si>
    <t xml:space="preserve">                Deductions Claimed Pursuant to</t>
  </si>
  <si>
    <t>++$2,500 ($2,000 for higher income levels) per exemption claimed on federal income tax return; allowable amount based on filing status and FAGI.</t>
  </si>
  <si>
    <t>Deduction</t>
  </si>
  <si>
    <t xml:space="preserve">    Personal Exemption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</si>
  <si>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</si>
  <si>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</si>
  <si>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</si>
  <si>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</si>
  <si>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</si>
  <si>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</si>
  <si>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</si>
  <si>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</si>
  <si>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 xml:space="preserve"> **Tax credits taken=value of nonrefundable credits plus the portion of refundable credits (NC-EITC) used to reduce tax liability.    </t>
  </si>
  <si>
    <t xml:space="preserve">   *Effective tax rate for FAGI basis=Net Tax as a % of Federal Adjusted Gross Income </t>
  </si>
  <si>
    <r>
      <rPr>
        <b/>
        <sz val="8"/>
        <rFont val="Calibri"/>
        <family val="2"/>
      </rPr>
      <t xml:space="preserve">    [§</t>
    </r>
    <r>
      <rPr>
        <b/>
        <sz val="8"/>
        <rFont val="Times New Roman"/>
        <family val="1"/>
      </rPr>
      <t>105-134.6.(a2)] by Type+:</t>
    </r>
  </si>
  <si>
    <t xml:space="preserve">     Claiming itemized deductions on the federal return is a prerequisite for claiming itemized deductions on the NC D-400 return.  NC does not allow a deduction for state and local taxes and foreign income taxes. </t>
  </si>
  <si>
    <t xml:space="preserve">     Basic standard deduction allowances vary according to filing status: MFJ/QW=$6,000; S=$3,000; MFS=$3,000; and HoH=$4,400.  Additional standard deduction allowances of $600 (married individuals) </t>
  </si>
  <si>
    <t xml:space="preserve">     or $750 (unmarried individuals) apply for the aged or blind.</t>
  </si>
  <si>
    <t xml:space="preserve">     Source: 2012 individual income tax extract.   Statistical summaries are compiled from personal income tax information extracted from tax year 2012 D-400 and D-400TC forms processed within the DOR dynamic integrated</t>
  </si>
  <si>
    <t xml:space="preserve">     tax system during 2013; the extract is a composite database consisting of both audited and unaudited (edited and unedited) data that is subject to and may include inconsistencies resultant of taxpayer and/or processing error.</t>
  </si>
  <si>
    <t xml:space="preserve">     Amounts shown include a total value of $47,436,058 in NC-EITC used as offset to reduce computed tax liability.  Any portion of NC-EITC that exceeds tax liability is refundable to the taxpayer.</t>
  </si>
  <si>
    <t xml:space="preserve">            Modifications</t>
  </si>
  <si>
    <t xml:space="preserve">Federal </t>
  </si>
  <si>
    <t xml:space="preserve">                     to</t>
  </si>
  <si>
    <t>Net</t>
  </si>
  <si>
    <t>AGI</t>
  </si>
  <si>
    <t xml:space="preserve">                Federal</t>
  </si>
  <si>
    <t xml:space="preserve">                       AGI:</t>
  </si>
  <si>
    <t>Effec-</t>
  </si>
  <si>
    <t>Federal</t>
  </si>
  <si>
    <t>tive</t>
  </si>
  <si>
    <t>Income Level</t>
  </si>
  <si>
    <t>No</t>
  </si>
  <si>
    <t xml:space="preserve">     [Combined</t>
  </si>
  <si>
    <t xml:space="preserve">       Number of</t>
  </si>
  <si>
    <t xml:space="preserve">    Returns Filed</t>
  </si>
  <si>
    <t xml:space="preserve">         Resident</t>
  </si>
  <si>
    <t xml:space="preserve">  Filing Statuses]</t>
  </si>
  <si>
    <t xml:space="preserve">     Standard Deduction</t>
  </si>
  <si>
    <t xml:space="preserve">    Itemized  Deductions</t>
  </si>
  <si>
    <t>NCTI Level</t>
  </si>
  <si>
    <t>FAGI Level</t>
  </si>
  <si>
    <t>Gross</t>
  </si>
  <si>
    <r>
      <t xml:space="preserve">   +In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 xml:space="preserve">or </t>
    </r>
    <r>
      <rPr>
        <b/>
        <sz val="9"/>
        <rFont val="Times New Roman"/>
        <family val="1"/>
      </rPr>
      <t>the itemized deductions amount claimed under the Code.</t>
    </r>
  </si>
  <si>
    <t xml:space="preserve">   *Effective tax rate for NCTI basis=Net Tax as a % of Computed NC Net Taxable Income [after residency proration] for returns with positive taxable income</t>
  </si>
  <si>
    <t>TABLE 7.   TAX YEAR 2012 INDIVIDUAL INCOME TAX CALCULATION BY INCOME LEVEL</t>
  </si>
  <si>
    <t xml:space="preserve">     Resident returns=returns filed by individuals who reportedly maintained permanent residence in North Carolina for the entire calendar year 2012 </t>
  </si>
  <si>
    <t>NC</t>
  </si>
  <si>
    <t>Taxable</t>
  </si>
  <si>
    <t>Income</t>
  </si>
  <si>
    <t xml:space="preserve"> Computed </t>
  </si>
  <si>
    <t>NCTI</t>
  </si>
  <si>
    <t>as</t>
  </si>
  <si>
    <t xml:space="preserve"> % </t>
  </si>
  <si>
    <t xml:space="preserve">           Allowance++:</t>
  </si>
  <si>
    <t xml:space="preserve">             RESIDENT RETURNS</t>
  </si>
  <si>
    <t>A.  BY SIZE OF NC TAXABLE INCOME</t>
  </si>
  <si>
    <t xml:space="preserve">  B.  BY SIZE OF FEDERAL ADJUSTED GROSS INCOME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</si>
</sst>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0"/>
      <name val="Courier"/>
      <family val="3"/>
    </font>
    <font>
      <b/>
      <sz val="8"/>
      <name val="Calibri"/>
      <family val="2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10" xfId="0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164" fontId="2" fillId="33" borderId="0" xfId="0" applyNumberFormat="1" applyFont="1" applyFill="1" applyAlignment="1">
      <alignment horizontal="centerContinuous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37" fontId="2" fillId="33" borderId="0" xfId="0" applyNumberFormat="1" applyFont="1" applyFill="1" applyBorder="1" applyAlignment="1">
      <alignment/>
    </xf>
    <xf numFmtId="41" fontId="2" fillId="33" borderId="0" xfId="0" applyNumberFormat="1" applyFont="1" applyFill="1" applyAlignment="1">
      <alignment/>
    </xf>
    <xf numFmtId="164" fontId="2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4" fontId="2" fillId="33" borderId="14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164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64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37" fontId="2" fillId="33" borderId="0" xfId="55" applyFont="1" applyFill="1" applyBorder="1" applyAlignment="1">
      <alignment horizontal="centerContinuous"/>
      <protection/>
    </xf>
    <xf numFmtId="164" fontId="2" fillId="33" borderId="0" xfId="55" applyNumberFormat="1" applyFont="1" applyFill="1" applyBorder="1" applyAlignment="1">
      <alignment horizontal="centerContinuous"/>
      <protection/>
    </xf>
    <xf numFmtId="10" fontId="2" fillId="33" borderId="0" xfId="0" applyNumberFormat="1" applyFont="1" applyFill="1" applyAlignment="1">
      <alignment/>
    </xf>
    <xf numFmtId="4" fontId="2" fillId="33" borderId="11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10" fontId="2" fillId="33" borderId="19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 horizontal="right"/>
    </xf>
    <xf numFmtId="10" fontId="2" fillId="33" borderId="19" xfId="0" applyNumberFormat="1" applyFont="1" applyFill="1" applyBorder="1" applyAlignment="1">
      <alignment horizontal="right"/>
    </xf>
    <xf numFmtId="41" fontId="2" fillId="33" borderId="14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10" fontId="2" fillId="34" borderId="0" xfId="0" applyNumberFormat="1" applyFont="1" applyFill="1" applyAlignment="1">
      <alignment/>
    </xf>
    <xf numFmtId="37" fontId="2" fillId="33" borderId="0" xfId="55" applyFont="1" applyFill="1" applyBorder="1" applyAlignment="1">
      <alignment horizontal="left"/>
      <protection/>
    </xf>
    <xf numFmtId="0" fontId="0" fillId="33" borderId="14" xfId="0" applyFill="1" applyBorder="1" applyAlignment="1">
      <alignment/>
    </xf>
    <xf numFmtId="164" fontId="2" fillId="33" borderId="0" xfId="0" applyNumberFormat="1" applyFont="1" applyFill="1" applyAlignment="1">
      <alignment horizontal="left"/>
    </xf>
    <xf numFmtId="0" fontId="2" fillId="35" borderId="20" xfId="0" applyFont="1" applyFill="1" applyBorder="1" applyAlignment="1">
      <alignment horizontal="center"/>
    </xf>
    <xf numFmtId="0" fontId="2" fillId="35" borderId="0" xfId="0" applyFont="1" applyFill="1" applyAlignment="1">
      <alignment horizontal="centerContinuous"/>
    </xf>
    <xf numFmtId="164" fontId="2" fillId="35" borderId="21" xfId="0" applyNumberFormat="1" applyFont="1" applyFill="1" applyBorder="1" applyAlignment="1">
      <alignment horizontal="center"/>
    </xf>
    <xf numFmtId="0" fontId="2" fillId="35" borderId="21" xfId="0" applyFont="1" applyFill="1" applyBorder="1" applyAlignment="1">
      <alignment horizontal="left"/>
    </xf>
    <xf numFmtId="164" fontId="2" fillId="35" borderId="20" xfId="0" applyNumberFormat="1" applyFont="1" applyFill="1" applyBorder="1" applyAlignment="1">
      <alignment horizontal="center"/>
    </xf>
    <xf numFmtId="0" fontId="0" fillId="35" borderId="20" xfId="0" applyFill="1" applyBorder="1" applyAlignment="1">
      <alignment/>
    </xf>
    <xf numFmtId="0" fontId="2" fillId="35" borderId="20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centerContinuous"/>
    </xf>
    <xf numFmtId="164" fontId="2" fillId="35" borderId="20" xfId="0" applyNumberFormat="1" applyFont="1" applyFill="1" applyBorder="1" applyAlignment="1">
      <alignment horizontal="centerContinuous"/>
    </xf>
    <xf numFmtId="37" fontId="2" fillId="35" borderId="2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37" fontId="2" fillId="33" borderId="13" xfId="0" applyNumberFormat="1" applyFont="1" applyFill="1" applyBorder="1" applyAlignment="1">
      <alignment horizontal="right"/>
    </xf>
    <xf numFmtId="0" fontId="2" fillId="33" borderId="21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center"/>
    </xf>
    <xf numFmtId="41" fontId="2" fillId="33" borderId="13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37" fontId="2" fillId="34" borderId="11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41" fontId="2" fillId="33" borderId="13" xfId="0" applyNumberFormat="1" applyFont="1" applyFill="1" applyBorder="1" applyAlignment="1">
      <alignment horizontal="right"/>
    </xf>
    <xf numFmtId="3" fontId="2" fillId="33" borderId="18" xfId="0" applyNumberFormat="1" applyFont="1" applyFill="1" applyBorder="1" applyAlignment="1">
      <alignment horizontal="right"/>
    </xf>
    <xf numFmtId="37" fontId="2" fillId="33" borderId="11" xfId="0" applyNumberFormat="1" applyFont="1" applyFill="1" applyBorder="1" applyAlignment="1">
      <alignment horizontal="right"/>
    </xf>
    <xf numFmtId="0" fontId="2" fillId="33" borderId="3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3" fontId="5" fillId="33" borderId="0" xfId="0" applyNumberFormat="1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10" fontId="5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37" fontId="5" fillId="33" borderId="0" xfId="0" applyNumberFormat="1" applyFont="1" applyFill="1" applyBorder="1" applyAlignment="1">
      <alignment/>
    </xf>
    <xf numFmtId="0" fontId="5" fillId="33" borderId="0" xfId="0" applyFont="1" applyFill="1" applyAlignment="1" quotePrefix="1">
      <alignment/>
    </xf>
    <xf numFmtId="165" fontId="2" fillId="33" borderId="13" xfId="0" applyNumberFormat="1" applyFont="1" applyFill="1" applyBorder="1" applyAlignment="1">
      <alignment horizontal="right"/>
    </xf>
    <xf numFmtId="165" fontId="2" fillId="33" borderId="11" xfId="0" applyNumberFormat="1" applyFont="1" applyFill="1" applyBorder="1" applyAlignment="1">
      <alignment horizontal="right"/>
    </xf>
    <xf numFmtId="165" fontId="2" fillId="33" borderId="18" xfId="0" applyNumberFormat="1" applyFont="1" applyFill="1" applyBorder="1" applyAlignment="1">
      <alignment horizontal="right"/>
    </xf>
    <xf numFmtId="165" fontId="2" fillId="34" borderId="11" xfId="0" applyNumberFormat="1" applyFont="1" applyFill="1" applyBorder="1" applyAlignment="1">
      <alignment/>
    </xf>
    <xf numFmtId="165" fontId="2" fillId="34" borderId="18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0fsde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2"/>
  <sheetViews>
    <sheetView tabSelected="1" zoomScalePageLayoutView="0" workbookViewId="0" topLeftCell="A1">
      <selection activeCell="A2" sqref="A2"/>
    </sheetView>
  </sheetViews>
  <sheetFormatPr defaultColWidth="9.140625" defaultRowHeight="10.5" customHeight="1"/>
  <cols>
    <col min="1" max="1" width="12.7109375" style="11" customWidth="1"/>
    <col min="2" max="3" width="6.421875" style="11" customWidth="1"/>
    <col min="4" max="4" width="10.7109375" style="11" customWidth="1"/>
    <col min="5" max="5" width="6.421875" style="11" customWidth="1"/>
    <col min="6" max="6" width="9.28125" style="11" customWidth="1"/>
    <col min="7" max="7" width="10.140625" style="11" customWidth="1"/>
    <col min="8" max="8" width="6.421875" style="11" customWidth="1"/>
    <col min="9" max="9" width="9.7109375" style="11" customWidth="1"/>
    <col min="10" max="10" width="6.421875" style="11" customWidth="1"/>
    <col min="11" max="11" width="9.7109375" style="11" customWidth="1"/>
    <col min="12" max="12" width="6.421875" style="11" customWidth="1"/>
    <col min="13" max="13" width="9.7109375" style="11" customWidth="1"/>
    <col min="14" max="14" width="10.7109375" style="11" customWidth="1"/>
    <col min="15" max="15" width="6.00390625" style="11" customWidth="1"/>
    <col min="16" max="16" width="10.00390625" style="11" customWidth="1"/>
    <col min="17" max="17" width="7.8515625" style="11" customWidth="1"/>
    <col min="18" max="18" width="9.7109375" style="11" customWidth="1"/>
    <col min="19" max="19" width="7.140625" style="11" customWidth="1"/>
    <col min="20" max="20" width="5.8515625" style="11" customWidth="1"/>
    <col min="21" max="16384" width="9.140625" style="11" customWidth="1"/>
  </cols>
  <sheetData>
    <row r="1" spans="1:20" ht="10.5" customHeight="1">
      <c r="A1" s="40" t="s">
        <v>113</v>
      </c>
      <c r="B1" s="27"/>
      <c r="C1" s="27"/>
      <c r="D1" s="27"/>
      <c r="E1" s="27"/>
      <c r="F1" s="27"/>
      <c r="G1" s="28"/>
      <c r="H1" s="28"/>
      <c r="I1" s="27"/>
      <c r="J1" s="27"/>
      <c r="K1" s="27"/>
      <c r="L1" s="27"/>
      <c r="M1" s="27"/>
      <c r="N1" s="28"/>
      <c r="O1" s="28"/>
      <c r="P1" s="28"/>
      <c r="Q1" s="28"/>
      <c r="R1" s="3"/>
      <c r="S1" s="3"/>
      <c r="T1" s="3"/>
    </row>
    <row r="2" spans="1:20" ht="10.5" customHeight="1">
      <c r="A2" s="40"/>
      <c r="B2" s="27"/>
      <c r="C2" s="27"/>
      <c r="D2" s="27"/>
      <c r="E2" s="27"/>
      <c r="F2" s="27"/>
      <c r="G2" s="28"/>
      <c r="H2" s="28"/>
      <c r="I2" s="27"/>
      <c r="J2" s="27"/>
      <c r="K2" s="27"/>
      <c r="L2" s="27"/>
      <c r="M2" s="27"/>
      <c r="N2" s="28"/>
      <c r="O2" s="28"/>
      <c r="P2" s="28"/>
      <c r="Q2" s="28"/>
      <c r="R2" s="3"/>
      <c r="S2" s="3"/>
      <c r="T2" s="3"/>
    </row>
    <row r="3" spans="7:20" ht="11.25" customHeight="1" thickBot="1">
      <c r="G3" s="9"/>
      <c r="H3" s="9"/>
      <c r="I3" s="1" t="s">
        <v>123</v>
      </c>
      <c r="K3" s="1"/>
      <c r="L3" s="5"/>
      <c r="M3" s="1"/>
      <c r="N3" s="42"/>
      <c r="O3" s="42"/>
      <c r="P3" s="9"/>
      <c r="Q3" s="4"/>
      <c r="R3" s="2"/>
      <c r="S3" s="2"/>
      <c r="T3" s="2"/>
    </row>
    <row r="4" spans="1:20" ht="10.5" customHeight="1">
      <c r="A4" s="75"/>
      <c r="B4" s="54" t="s">
        <v>102</v>
      </c>
      <c r="C4" s="55"/>
      <c r="D4" s="55"/>
      <c r="E4" s="73"/>
      <c r="F4" s="54" t="s">
        <v>89</v>
      </c>
      <c r="G4" s="55"/>
      <c r="H4" s="61" t="s">
        <v>68</v>
      </c>
      <c r="I4" s="61"/>
      <c r="J4" s="61"/>
      <c r="K4" s="55"/>
      <c r="L4" s="61" t="s">
        <v>71</v>
      </c>
      <c r="M4" s="55"/>
      <c r="N4" s="54"/>
      <c r="O4" s="15"/>
      <c r="P4" s="14"/>
      <c r="Q4" s="14"/>
      <c r="R4" s="16"/>
      <c r="S4" s="15"/>
      <c r="T4" s="41"/>
    </row>
    <row r="5" spans="1:20" ht="10.5" customHeight="1">
      <c r="A5" s="2"/>
      <c r="B5" s="76" t="s">
        <v>103</v>
      </c>
      <c r="C5" s="68"/>
      <c r="D5" s="68" t="s">
        <v>90</v>
      </c>
      <c r="E5" s="6"/>
      <c r="F5" s="76" t="s">
        <v>91</v>
      </c>
      <c r="G5" s="68"/>
      <c r="H5" s="10"/>
      <c r="I5" s="67" t="s">
        <v>82</v>
      </c>
      <c r="J5" s="67"/>
      <c r="K5" s="68"/>
      <c r="L5" s="67" t="s">
        <v>122</v>
      </c>
      <c r="M5" s="68"/>
      <c r="N5" s="97"/>
      <c r="O5" s="17" t="s">
        <v>119</v>
      </c>
      <c r="P5" s="7"/>
      <c r="Q5" s="7"/>
      <c r="R5" s="18" t="s">
        <v>92</v>
      </c>
      <c r="S5" s="17" t="s">
        <v>73</v>
      </c>
      <c r="T5" s="31"/>
    </row>
    <row r="6" spans="1:20" ht="10.5" customHeight="1">
      <c r="A6" s="2"/>
      <c r="B6" s="76" t="s">
        <v>104</v>
      </c>
      <c r="C6" s="68"/>
      <c r="D6" s="68" t="s">
        <v>93</v>
      </c>
      <c r="E6" s="6" t="s">
        <v>73</v>
      </c>
      <c r="F6" s="76" t="s">
        <v>94</v>
      </c>
      <c r="G6" s="68"/>
      <c r="H6" s="71" t="s">
        <v>106</v>
      </c>
      <c r="I6" s="58"/>
      <c r="J6" s="71" t="s">
        <v>107</v>
      </c>
      <c r="K6" s="69"/>
      <c r="L6" s="58"/>
      <c r="M6" s="62"/>
      <c r="N6" s="6"/>
      <c r="O6" s="17" t="s">
        <v>120</v>
      </c>
      <c r="P6" s="7"/>
      <c r="Q6" s="19"/>
      <c r="R6" s="18" t="s">
        <v>7</v>
      </c>
      <c r="S6" s="17" t="s">
        <v>74</v>
      </c>
      <c r="T6" s="6"/>
    </row>
    <row r="7" spans="1:20" ht="10.5" customHeight="1">
      <c r="A7" s="2"/>
      <c r="B7" s="76" t="s">
        <v>101</v>
      </c>
      <c r="C7" s="68"/>
      <c r="D7" s="68" t="s">
        <v>16</v>
      </c>
      <c r="E7" s="6" t="s">
        <v>74</v>
      </c>
      <c r="F7" s="6" t="s">
        <v>95</v>
      </c>
      <c r="G7" s="68"/>
      <c r="H7" s="62"/>
      <c r="I7" s="58"/>
      <c r="J7" s="62"/>
      <c r="K7" s="62"/>
      <c r="L7" s="6" t="s">
        <v>21</v>
      </c>
      <c r="M7" s="17"/>
      <c r="N7" s="17" t="s">
        <v>118</v>
      </c>
      <c r="O7" s="17" t="s">
        <v>121</v>
      </c>
      <c r="P7" s="7" t="s">
        <v>10</v>
      </c>
      <c r="Q7" s="7"/>
      <c r="R7" s="18" t="s">
        <v>75</v>
      </c>
      <c r="S7" s="17" t="s">
        <v>6</v>
      </c>
      <c r="T7" s="19" t="s">
        <v>96</v>
      </c>
    </row>
    <row r="8" spans="1:20" ht="10.5" customHeight="1">
      <c r="A8" s="2"/>
      <c r="B8" s="56" t="s">
        <v>105</v>
      </c>
      <c r="C8" s="57"/>
      <c r="D8" s="68" t="s">
        <v>17</v>
      </c>
      <c r="E8" s="6" t="s">
        <v>97</v>
      </c>
      <c r="F8" s="77"/>
      <c r="G8" s="74"/>
      <c r="H8" s="6" t="s">
        <v>21</v>
      </c>
      <c r="I8" s="17"/>
      <c r="J8" s="6" t="s">
        <v>21</v>
      </c>
      <c r="K8" s="6"/>
      <c r="L8" s="6" t="s">
        <v>22</v>
      </c>
      <c r="M8" s="22"/>
      <c r="N8" s="6" t="s">
        <v>115</v>
      </c>
      <c r="O8" s="7" t="s">
        <v>22</v>
      </c>
      <c r="P8" s="7" t="s">
        <v>110</v>
      </c>
      <c r="Q8" s="19" t="s">
        <v>8</v>
      </c>
      <c r="R8" s="18" t="s">
        <v>76</v>
      </c>
      <c r="S8" s="17" t="s">
        <v>7</v>
      </c>
      <c r="T8" s="19" t="s">
        <v>98</v>
      </c>
    </row>
    <row r="9" spans="1:20" ht="10.5" customHeight="1">
      <c r="A9" s="2"/>
      <c r="B9" s="17"/>
      <c r="C9" s="68" t="s">
        <v>100</v>
      </c>
      <c r="D9" s="68" t="s">
        <v>18</v>
      </c>
      <c r="E9" s="10" t="s">
        <v>93</v>
      </c>
      <c r="F9" s="6"/>
      <c r="G9" s="78"/>
      <c r="H9" s="21" t="s">
        <v>22</v>
      </c>
      <c r="I9" s="17" t="s">
        <v>70</v>
      </c>
      <c r="J9" s="22" t="s">
        <v>22</v>
      </c>
      <c r="K9" s="6" t="s">
        <v>70</v>
      </c>
      <c r="L9" s="6" t="s">
        <v>64</v>
      </c>
      <c r="M9" s="17" t="s">
        <v>23</v>
      </c>
      <c r="N9" s="17" t="s">
        <v>116</v>
      </c>
      <c r="O9" s="7" t="s">
        <v>97</v>
      </c>
      <c r="P9" s="7" t="s">
        <v>25</v>
      </c>
      <c r="Q9" s="7" t="s">
        <v>11</v>
      </c>
      <c r="R9" s="18" t="s">
        <v>77</v>
      </c>
      <c r="S9" s="17" t="s">
        <v>12</v>
      </c>
      <c r="T9" s="19" t="s">
        <v>7</v>
      </c>
    </row>
    <row r="10" spans="1:20" ht="10.5" customHeight="1">
      <c r="A10" s="2"/>
      <c r="B10" s="17" t="s">
        <v>7</v>
      </c>
      <c r="C10" s="68" t="s">
        <v>7</v>
      </c>
      <c r="D10" s="68" t="s">
        <v>19</v>
      </c>
      <c r="E10" s="10" t="s">
        <v>72</v>
      </c>
      <c r="F10" s="72" t="s">
        <v>13</v>
      </c>
      <c r="G10" s="22" t="s">
        <v>2</v>
      </c>
      <c r="H10" s="10" t="s">
        <v>24</v>
      </c>
      <c r="I10" s="72" t="s">
        <v>67</v>
      </c>
      <c r="J10" s="17" t="s">
        <v>24</v>
      </c>
      <c r="K10" s="72" t="s">
        <v>67</v>
      </c>
      <c r="L10" s="72" t="s">
        <v>65</v>
      </c>
      <c r="M10" s="22" t="s">
        <v>67</v>
      </c>
      <c r="N10" s="20" t="s">
        <v>117</v>
      </c>
      <c r="O10" s="6" t="s">
        <v>93</v>
      </c>
      <c r="P10" s="7" t="s">
        <v>75</v>
      </c>
      <c r="Q10" s="7" t="s">
        <v>20</v>
      </c>
      <c r="R10" s="18" t="s">
        <v>78</v>
      </c>
      <c r="S10" s="17" t="s">
        <v>14</v>
      </c>
      <c r="T10" s="19" t="s">
        <v>9</v>
      </c>
    </row>
    <row r="11" spans="1:20" ht="10.5" customHeight="1" thickBot="1">
      <c r="A11" s="79" t="s">
        <v>99</v>
      </c>
      <c r="B11" s="24" t="s">
        <v>75</v>
      </c>
      <c r="C11" s="70" t="s">
        <v>75</v>
      </c>
      <c r="D11" s="68" t="s">
        <v>3</v>
      </c>
      <c r="E11" s="10" t="s">
        <v>3</v>
      </c>
      <c r="F11" s="6" t="s">
        <v>3</v>
      </c>
      <c r="G11" s="17" t="s">
        <v>3</v>
      </c>
      <c r="H11" s="24" t="s">
        <v>79</v>
      </c>
      <c r="I11" s="23" t="s">
        <v>3</v>
      </c>
      <c r="J11" s="24" t="s">
        <v>79</v>
      </c>
      <c r="K11" s="70" t="s">
        <v>3</v>
      </c>
      <c r="L11" s="6" t="s">
        <v>66</v>
      </c>
      <c r="M11" s="17" t="s">
        <v>3</v>
      </c>
      <c r="N11" s="23" t="s">
        <v>3</v>
      </c>
      <c r="O11" s="18" t="s">
        <v>15</v>
      </c>
      <c r="P11" s="25" t="s">
        <v>3</v>
      </c>
      <c r="Q11" s="7" t="s">
        <v>3</v>
      </c>
      <c r="R11" s="18" t="s">
        <v>3</v>
      </c>
      <c r="S11" s="18" t="s">
        <v>3</v>
      </c>
      <c r="T11" s="18" t="s">
        <v>15</v>
      </c>
    </row>
    <row r="12" spans="1:20" ht="11.25" customHeight="1" thickBot="1">
      <c r="A12" s="43" t="s">
        <v>108</v>
      </c>
      <c r="B12" s="44"/>
      <c r="C12" s="44"/>
      <c r="D12" s="50"/>
      <c r="E12" s="50"/>
      <c r="F12" s="43"/>
      <c r="G12" s="45"/>
      <c r="H12" s="45"/>
      <c r="I12" s="46" t="s">
        <v>124</v>
      </c>
      <c r="J12" s="46"/>
      <c r="K12" s="46"/>
      <c r="L12" s="45"/>
      <c r="M12" s="47"/>
      <c r="N12" s="47"/>
      <c r="O12" s="48"/>
      <c r="P12" s="48"/>
      <c r="Q12" s="47"/>
      <c r="R12" s="47"/>
      <c r="S12" s="45"/>
      <c r="T12" s="47"/>
    </row>
    <row r="13" spans="1:23" ht="10.5" customHeight="1">
      <c r="A13" s="2" t="s">
        <v>0</v>
      </c>
      <c r="B13" s="80">
        <v>0</v>
      </c>
      <c r="C13" s="35">
        <v>751998</v>
      </c>
      <c r="D13" s="35">
        <v>8853184112.75</v>
      </c>
      <c r="E13" s="35">
        <f aca="true" t="shared" si="0" ref="E13:E35">D13/(B13+C13)</f>
        <v>11772.882524621076</v>
      </c>
      <c r="F13" s="35">
        <v>1168765668</v>
      </c>
      <c r="G13" s="35">
        <v>8750917646.45</v>
      </c>
      <c r="H13" s="35">
        <v>571258</v>
      </c>
      <c r="I13" s="35">
        <v>2408615711</v>
      </c>
      <c r="J13" s="35">
        <v>180740</v>
      </c>
      <c r="K13" s="35">
        <v>3697094502</v>
      </c>
      <c r="L13" s="35">
        <v>1399709</v>
      </c>
      <c r="M13" s="35">
        <v>3449751807</v>
      </c>
      <c r="N13" s="60">
        <v>-8284429886.08</v>
      </c>
      <c r="O13" s="92">
        <f aca="true" t="shared" si="1" ref="O13:O36">N13/D13</f>
        <v>-0.9357570994315025</v>
      </c>
      <c r="P13" s="13">
        <v>0</v>
      </c>
      <c r="Q13" s="63">
        <v>0</v>
      </c>
      <c r="R13" s="63">
        <v>0</v>
      </c>
      <c r="S13" s="37">
        <v>0</v>
      </c>
      <c r="T13" s="37">
        <v>0</v>
      </c>
      <c r="V13" s="59"/>
      <c r="W13" s="59"/>
    </row>
    <row r="14" spans="1:23" ht="10.5" customHeight="1">
      <c r="A14" s="2" t="s">
        <v>46</v>
      </c>
      <c r="B14" s="64">
        <v>120808</v>
      </c>
      <c r="C14" s="64">
        <v>73888</v>
      </c>
      <c r="D14" s="64">
        <v>2334617759.4</v>
      </c>
      <c r="E14" s="53">
        <f t="shared" si="0"/>
        <v>11991.092572009698</v>
      </c>
      <c r="F14" s="53">
        <v>23660494</v>
      </c>
      <c r="G14" s="53">
        <v>519243659</v>
      </c>
      <c r="H14" s="53">
        <v>174391</v>
      </c>
      <c r="I14" s="53">
        <v>648195118</v>
      </c>
      <c r="J14" s="53">
        <v>20305</v>
      </c>
      <c r="K14" s="53">
        <v>289673751</v>
      </c>
      <c r="L14" s="53">
        <v>285277</v>
      </c>
      <c r="M14" s="53">
        <v>710051320</v>
      </c>
      <c r="N14" s="53">
        <v>191114405.39999998</v>
      </c>
      <c r="O14" s="93">
        <f t="shared" si="1"/>
        <v>0.08186111179464198</v>
      </c>
      <c r="P14" s="65">
        <v>11474526</v>
      </c>
      <c r="Q14" s="64">
        <f>P14-R14</f>
        <v>4791802</v>
      </c>
      <c r="R14" s="64">
        <v>6682724</v>
      </c>
      <c r="S14" s="30">
        <f aca="true" t="shared" si="2" ref="S14:S36">R14/(B14+C14)</f>
        <v>34.32388955088959</v>
      </c>
      <c r="T14" s="29">
        <v>0.03496713900259303</v>
      </c>
      <c r="U14" s="59"/>
      <c r="V14" s="59"/>
      <c r="W14" s="59"/>
    </row>
    <row r="15" spans="1:23" ht="10.5" customHeight="1">
      <c r="A15" s="2" t="s">
        <v>45</v>
      </c>
      <c r="B15" s="64">
        <v>120569</v>
      </c>
      <c r="C15" s="64">
        <v>56916</v>
      </c>
      <c r="D15" s="64">
        <v>2631197616.82</v>
      </c>
      <c r="E15" s="53">
        <f t="shared" si="0"/>
        <v>14824.901354029918</v>
      </c>
      <c r="F15" s="53">
        <v>15252239</v>
      </c>
      <c r="G15" s="53">
        <v>481063957.2</v>
      </c>
      <c r="H15" s="53">
        <v>157721</v>
      </c>
      <c r="I15" s="53">
        <v>611656197</v>
      </c>
      <c r="J15" s="53">
        <v>19764</v>
      </c>
      <c r="K15" s="53">
        <v>288561737</v>
      </c>
      <c r="L15" s="53">
        <v>294748</v>
      </c>
      <c r="M15" s="53">
        <v>734850226</v>
      </c>
      <c r="N15" s="53">
        <v>530317738.62000006</v>
      </c>
      <c r="O15" s="93">
        <f t="shared" si="1"/>
        <v>0.20154994639320511</v>
      </c>
      <c r="P15" s="65">
        <v>31870655</v>
      </c>
      <c r="Q15" s="64">
        <f aca="true" t="shared" si="3" ref="Q15:Q35">P15-R15</f>
        <v>12502834</v>
      </c>
      <c r="R15" s="64">
        <v>19367821</v>
      </c>
      <c r="S15" s="30">
        <f t="shared" si="2"/>
        <v>109.12370622869538</v>
      </c>
      <c r="T15" s="29">
        <v>0.03652116384611672</v>
      </c>
      <c r="U15" s="59"/>
      <c r="V15" s="59"/>
      <c r="W15" s="59"/>
    </row>
    <row r="16" spans="1:23" ht="10.5" customHeight="1">
      <c r="A16" s="2" t="s">
        <v>44</v>
      </c>
      <c r="B16" s="64">
        <v>131306</v>
      </c>
      <c r="C16" s="64">
        <v>32951</v>
      </c>
      <c r="D16" s="64">
        <v>2859341172.95</v>
      </c>
      <c r="E16" s="53">
        <f t="shared" si="0"/>
        <v>17407.727968671046</v>
      </c>
      <c r="F16" s="53">
        <v>9645343</v>
      </c>
      <c r="G16" s="53">
        <v>459664354.76</v>
      </c>
      <c r="H16" s="53">
        <v>144407</v>
      </c>
      <c r="I16" s="53">
        <v>572128372</v>
      </c>
      <c r="J16" s="53">
        <v>19850</v>
      </c>
      <c r="K16" s="53">
        <v>288304508</v>
      </c>
      <c r="L16" s="53">
        <v>293029</v>
      </c>
      <c r="M16" s="53">
        <v>729906614</v>
      </c>
      <c r="N16" s="53">
        <v>818982667.19</v>
      </c>
      <c r="O16" s="93">
        <f t="shared" si="1"/>
        <v>0.2864235562155917</v>
      </c>
      <c r="P16" s="65">
        <v>49228482</v>
      </c>
      <c r="Q16" s="64">
        <f t="shared" si="3"/>
        <v>17556033</v>
      </c>
      <c r="R16" s="64">
        <v>31672449</v>
      </c>
      <c r="S16" s="30">
        <f t="shared" si="2"/>
        <v>192.82252202341454</v>
      </c>
      <c r="T16" s="29">
        <v>0.0386729173125798</v>
      </c>
      <c r="U16" s="59"/>
      <c r="V16" s="59"/>
      <c r="W16" s="59"/>
    </row>
    <row r="17" spans="1:23" ht="10.5" customHeight="1">
      <c r="A17" s="2" t="s">
        <v>43</v>
      </c>
      <c r="B17" s="64">
        <v>268356</v>
      </c>
      <c r="C17" s="64">
        <v>23106</v>
      </c>
      <c r="D17" s="64">
        <v>6201246415.72</v>
      </c>
      <c r="E17" s="53">
        <f t="shared" si="0"/>
        <v>21276.34619854389</v>
      </c>
      <c r="F17" s="53">
        <v>17032669</v>
      </c>
      <c r="G17" s="53">
        <v>902811786</v>
      </c>
      <c r="H17" s="53">
        <v>251265</v>
      </c>
      <c r="I17" s="53">
        <v>1020478074</v>
      </c>
      <c r="J17" s="53">
        <v>40197</v>
      </c>
      <c r="K17" s="53">
        <v>587580908</v>
      </c>
      <c r="L17" s="53">
        <v>577766</v>
      </c>
      <c r="M17" s="53">
        <v>1388977491</v>
      </c>
      <c r="N17" s="53">
        <v>2318430825.7200003</v>
      </c>
      <c r="O17" s="93">
        <f t="shared" si="1"/>
        <v>0.3738652958287285</v>
      </c>
      <c r="P17" s="65">
        <v>139262625</v>
      </c>
      <c r="Q17" s="64">
        <f t="shared" si="3"/>
        <v>38711988</v>
      </c>
      <c r="R17" s="64">
        <v>100550637</v>
      </c>
      <c r="S17" s="30">
        <f t="shared" si="2"/>
        <v>344.9871235358297</v>
      </c>
      <c r="T17" s="29">
        <v>0.04337012598020037</v>
      </c>
      <c r="U17" s="59"/>
      <c r="V17" s="59"/>
      <c r="W17" s="59"/>
    </row>
    <row r="18" spans="1:23" ht="10.5" customHeight="1">
      <c r="A18" s="2" t="s">
        <v>42</v>
      </c>
      <c r="B18" s="64">
        <v>40452</v>
      </c>
      <c r="C18" s="64">
        <v>1035</v>
      </c>
      <c r="D18" s="64">
        <v>998338051</v>
      </c>
      <c r="E18" s="53">
        <f t="shared" si="0"/>
        <v>24063.876660158603</v>
      </c>
      <c r="F18" s="53">
        <v>3036401</v>
      </c>
      <c r="G18" s="53">
        <v>132601848</v>
      </c>
      <c r="H18" s="53">
        <v>35267</v>
      </c>
      <c r="I18" s="53">
        <v>144841945</v>
      </c>
      <c r="J18" s="53">
        <v>6220</v>
      </c>
      <c r="K18" s="53">
        <v>91809542</v>
      </c>
      <c r="L18" s="53">
        <v>81903</v>
      </c>
      <c r="M18" s="53">
        <v>204258857</v>
      </c>
      <c r="N18" s="53">
        <v>427862260</v>
      </c>
      <c r="O18" s="93">
        <f t="shared" si="1"/>
        <v>0.4285745290099135</v>
      </c>
      <c r="P18" s="65">
        <v>25695500</v>
      </c>
      <c r="Q18" s="64">
        <f t="shared" si="3"/>
        <v>5771610</v>
      </c>
      <c r="R18" s="64">
        <v>19923890</v>
      </c>
      <c r="S18" s="30">
        <f t="shared" si="2"/>
        <v>480.2441728734302</v>
      </c>
      <c r="T18" s="29">
        <v>0.046566130885205906</v>
      </c>
      <c r="U18" s="59"/>
      <c r="V18" s="59"/>
      <c r="W18" s="59"/>
    </row>
    <row r="19" spans="1:23" ht="10.5" customHeight="1">
      <c r="A19" s="2" t="s">
        <v>41</v>
      </c>
      <c r="B19" s="64">
        <v>134606</v>
      </c>
      <c r="C19" s="64">
        <v>2204</v>
      </c>
      <c r="D19" s="64">
        <v>3524635842.04</v>
      </c>
      <c r="E19" s="53">
        <f t="shared" si="0"/>
        <v>25762.998626123823</v>
      </c>
      <c r="F19" s="53">
        <v>9813469</v>
      </c>
      <c r="G19" s="53">
        <v>458079195.07</v>
      </c>
      <c r="H19" s="53">
        <v>114512</v>
      </c>
      <c r="I19" s="53">
        <v>474163179</v>
      </c>
      <c r="J19" s="53">
        <v>22298</v>
      </c>
      <c r="K19" s="53">
        <v>323105554</v>
      </c>
      <c r="L19" s="53">
        <v>273984</v>
      </c>
      <c r="M19" s="53">
        <v>681889399</v>
      </c>
      <c r="N19" s="53">
        <v>1597211983.9700003</v>
      </c>
      <c r="O19" s="93">
        <f t="shared" si="1"/>
        <v>0.45315659703601063</v>
      </c>
      <c r="P19" s="65">
        <v>95936495</v>
      </c>
      <c r="Q19" s="64">
        <f t="shared" si="3"/>
        <v>18981425</v>
      </c>
      <c r="R19" s="64">
        <v>76955070</v>
      </c>
      <c r="S19" s="30">
        <f t="shared" si="2"/>
        <v>562.495943279</v>
      </c>
      <c r="T19" s="29">
        <v>0.04818087440546026</v>
      </c>
      <c r="U19" s="59"/>
      <c r="V19" s="59"/>
      <c r="W19" s="59"/>
    </row>
    <row r="20" spans="1:23" ht="10.5" customHeight="1">
      <c r="A20" s="2" t="s">
        <v>40</v>
      </c>
      <c r="B20" s="64">
        <v>135432</v>
      </c>
      <c r="C20" s="64">
        <v>1238</v>
      </c>
      <c r="D20" s="64">
        <v>3863998650.38</v>
      </c>
      <c r="E20" s="53">
        <f t="shared" si="0"/>
        <v>28272.471283968684</v>
      </c>
      <c r="F20" s="53">
        <v>11343273</v>
      </c>
      <c r="G20" s="53">
        <v>481787121.1</v>
      </c>
      <c r="H20" s="53">
        <v>112305</v>
      </c>
      <c r="I20" s="53">
        <v>468628431</v>
      </c>
      <c r="J20" s="53">
        <v>24365</v>
      </c>
      <c r="K20" s="53">
        <v>343522263</v>
      </c>
      <c r="L20" s="53">
        <v>275871</v>
      </c>
      <c r="M20" s="53">
        <v>686946788</v>
      </c>
      <c r="N20" s="53">
        <v>1894457320.2800002</v>
      </c>
      <c r="O20" s="93">
        <f t="shared" si="1"/>
        <v>0.4902841568264244</v>
      </c>
      <c r="P20" s="65">
        <v>114497676</v>
      </c>
      <c r="Q20" s="64">
        <f t="shared" si="3"/>
        <v>18417075</v>
      </c>
      <c r="R20" s="64">
        <v>96080601</v>
      </c>
      <c r="S20" s="30">
        <f t="shared" si="2"/>
        <v>703.0116411794834</v>
      </c>
      <c r="T20" s="29">
        <v>0.050716688090919886</v>
      </c>
      <c r="U20" s="59"/>
      <c r="V20" s="59"/>
      <c r="W20" s="59"/>
    </row>
    <row r="21" spans="1:23" ht="10.5" customHeight="1">
      <c r="A21" s="2" t="s">
        <v>39</v>
      </c>
      <c r="B21" s="64">
        <v>113511</v>
      </c>
      <c r="C21" s="64">
        <v>683</v>
      </c>
      <c r="D21" s="64">
        <v>3527933585.05</v>
      </c>
      <c r="E21" s="53">
        <f t="shared" si="0"/>
        <v>30894.211473895302</v>
      </c>
      <c r="F21" s="53">
        <v>8284377</v>
      </c>
      <c r="G21" s="53">
        <v>438914117</v>
      </c>
      <c r="H21" s="53">
        <v>91740</v>
      </c>
      <c r="I21" s="53">
        <v>384851152</v>
      </c>
      <c r="J21" s="53">
        <v>22454</v>
      </c>
      <c r="K21" s="53">
        <v>313727843</v>
      </c>
      <c r="L21" s="53">
        <v>230012</v>
      </c>
      <c r="M21" s="53">
        <v>572818501</v>
      </c>
      <c r="N21" s="53">
        <v>1825906349.05</v>
      </c>
      <c r="O21" s="93">
        <f t="shared" si="1"/>
        <v>0.5175568941511471</v>
      </c>
      <c r="P21" s="65">
        <v>111383626</v>
      </c>
      <c r="Q21" s="64">
        <f t="shared" si="3"/>
        <v>14788328</v>
      </c>
      <c r="R21" s="64">
        <v>96595298</v>
      </c>
      <c r="S21" s="30">
        <f t="shared" si="2"/>
        <v>845.887682365098</v>
      </c>
      <c r="T21" s="29">
        <v>0.05290265738596213</v>
      </c>
      <c r="U21" s="59"/>
      <c r="V21" s="59"/>
      <c r="W21" s="59"/>
    </row>
    <row r="22" spans="1:23" ht="10.5" customHeight="1">
      <c r="A22" s="2" t="s">
        <v>38</v>
      </c>
      <c r="B22" s="64">
        <v>157074</v>
      </c>
      <c r="C22" s="64">
        <v>570</v>
      </c>
      <c r="D22" s="64">
        <v>5324626132.91</v>
      </c>
      <c r="E22" s="53">
        <f t="shared" si="0"/>
        <v>33776.268890094136</v>
      </c>
      <c r="F22" s="53">
        <v>12234888</v>
      </c>
      <c r="G22" s="53">
        <v>643266698.24</v>
      </c>
      <c r="H22" s="53">
        <v>122825</v>
      </c>
      <c r="I22" s="53">
        <v>519727601</v>
      </c>
      <c r="J22" s="53">
        <v>34819</v>
      </c>
      <c r="K22" s="53">
        <v>475601261</v>
      </c>
      <c r="L22" s="53">
        <v>315681</v>
      </c>
      <c r="M22" s="53">
        <v>785582075</v>
      </c>
      <c r="N22" s="53">
        <v>2912683385.67</v>
      </c>
      <c r="O22" s="93">
        <f t="shared" si="1"/>
        <v>0.5470212016703919</v>
      </c>
      <c r="P22" s="65">
        <v>179708494</v>
      </c>
      <c r="Q22" s="64">
        <f t="shared" si="3"/>
        <v>19240179.800000012</v>
      </c>
      <c r="R22" s="64">
        <v>160468314.2</v>
      </c>
      <c r="S22" s="30">
        <f t="shared" si="2"/>
        <v>1017.9157735150084</v>
      </c>
      <c r="T22" s="29">
        <v>0.05509294795695999</v>
      </c>
      <c r="U22" s="59"/>
      <c r="V22" s="59"/>
      <c r="W22" s="59"/>
    </row>
    <row r="23" spans="1:23" ht="10.5" customHeight="1">
      <c r="A23" s="2" t="s">
        <v>37</v>
      </c>
      <c r="B23" s="64">
        <v>60730</v>
      </c>
      <c r="C23" s="64">
        <v>221</v>
      </c>
      <c r="D23" s="64">
        <v>2219221055.01</v>
      </c>
      <c r="E23" s="53">
        <f t="shared" si="0"/>
        <v>36409.92034601566</v>
      </c>
      <c r="F23" s="53">
        <v>6223626</v>
      </c>
      <c r="G23" s="53">
        <v>271258925</v>
      </c>
      <c r="H23" s="53">
        <v>45978</v>
      </c>
      <c r="I23" s="53">
        <v>195613376</v>
      </c>
      <c r="J23" s="53">
        <v>14973</v>
      </c>
      <c r="K23" s="53">
        <v>201792604</v>
      </c>
      <c r="L23" s="53">
        <v>120607</v>
      </c>
      <c r="M23" s="53">
        <v>299763318</v>
      </c>
      <c r="N23" s="53">
        <v>1257016458.01</v>
      </c>
      <c r="O23" s="93">
        <f t="shared" si="1"/>
        <v>0.5664223738199599</v>
      </c>
      <c r="P23" s="65">
        <v>78271636</v>
      </c>
      <c r="Q23" s="64">
        <f t="shared" si="3"/>
        <v>6872532</v>
      </c>
      <c r="R23" s="64">
        <v>71399104</v>
      </c>
      <c r="S23" s="30">
        <f t="shared" si="2"/>
        <v>1171.4180899411003</v>
      </c>
      <c r="T23" s="29">
        <v>0.056800452806800086</v>
      </c>
      <c r="U23" s="59"/>
      <c r="V23" s="59"/>
      <c r="W23" s="59"/>
    </row>
    <row r="24" spans="1:23" ht="10.5" customHeight="1">
      <c r="A24" s="2" t="s">
        <v>36</v>
      </c>
      <c r="B24" s="64">
        <v>167925</v>
      </c>
      <c r="C24" s="64">
        <v>516</v>
      </c>
      <c r="D24" s="64">
        <v>6603955552.84</v>
      </c>
      <c r="E24" s="53">
        <f t="shared" si="0"/>
        <v>39206.34259378655</v>
      </c>
      <c r="F24" s="53">
        <v>19243902</v>
      </c>
      <c r="G24" s="53">
        <v>785138210.12</v>
      </c>
      <c r="H24" s="53">
        <v>122877</v>
      </c>
      <c r="I24" s="53">
        <v>523426880</v>
      </c>
      <c r="J24" s="53">
        <v>45564</v>
      </c>
      <c r="K24" s="53">
        <v>605742747</v>
      </c>
      <c r="L24" s="53">
        <v>330441</v>
      </c>
      <c r="M24" s="53">
        <v>820571108</v>
      </c>
      <c r="N24" s="53">
        <v>3888320509.7200003</v>
      </c>
      <c r="O24" s="93">
        <f t="shared" si="1"/>
        <v>0.588786595943676</v>
      </c>
      <c r="P24" s="65">
        <v>244947950</v>
      </c>
      <c r="Q24" s="64">
        <f t="shared" si="3"/>
        <v>17633271</v>
      </c>
      <c r="R24" s="64">
        <v>227314679</v>
      </c>
      <c r="S24" s="30">
        <f t="shared" si="2"/>
        <v>1349.5210726604569</v>
      </c>
      <c r="T24" s="29">
        <v>0.05846089035494659</v>
      </c>
      <c r="U24" s="59"/>
      <c r="V24" s="59"/>
      <c r="W24" s="59"/>
    </row>
    <row r="25" spans="1:23" ht="10.5" customHeight="1">
      <c r="A25" s="2" t="s">
        <v>35</v>
      </c>
      <c r="B25" s="64">
        <v>190487</v>
      </c>
      <c r="C25" s="64">
        <v>455</v>
      </c>
      <c r="D25" s="64">
        <v>8460124733.12</v>
      </c>
      <c r="E25" s="53">
        <f t="shared" si="0"/>
        <v>44307.301343444604</v>
      </c>
      <c r="F25" s="53">
        <v>31959834</v>
      </c>
      <c r="G25" s="53">
        <v>974847649.5</v>
      </c>
      <c r="H25" s="53">
        <v>129446</v>
      </c>
      <c r="I25" s="53">
        <v>558310282.34</v>
      </c>
      <c r="J25" s="53">
        <v>61496</v>
      </c>
      <c r="K25" s="53">
        <v>804753949</v>
      </c>
      <c r="L25" s="53">
        <v>370457</v>
      </c>
      <c r="M25" s="53">
        <v>918484854</v>
      </c>
      <c r="N25" s="53">
        <v>5235687832.28</v>
      </c>
      <c r="O25" s="93">
        <f t="shared" si="1"/>
        <v>0.6188665058073128</v>
      </c>
      <c r="P25" s="65">
        <v>335415953</v>
      </c>
      <c r="Q25" s="64">
        <f t="shared" si="3"/>
        <v>18331113.48000002</v>
      </c>
      <c r="R25" s="64">
        <v>317084839.52</v>
      </c>
      <c r="S25" s="30">
        <f t="shared" si="2"/>
        <v>1660.6343262351918</v>
      </c>
      <c r="T25" s="29">
        <v>0.06056221257528895</v>
      </c>
      <c r="U25" s="59"/>
      <c r="V25" s="59"/>
      <c r="W25" s="59"/>
    </row>
    <row r="26" spans="1:23" ht="10.5" customHeight="1">
      <c r="A26" s="2" t="s">
        <v>34</v>
      </c>
      <c r="B26" s="64">
        <v>289196</v>
      </c>
      <c r="C26" s="64">
        <v>682</v>
      </c>
      <c r="D26" s="64">
        <v>15497972793.77</v>
      </c>
      <c r="E26" s="53">
        <f t="shared" si="0"/>
        <v>53463.777153733645</v>
      </c>
      <c r="F26" s="53">
        <v>32674943</v>
      </c>
      <c r="G26" s="53">
        <v>1679921915.98</v>
      </c>
      <c r="H26" s="53">
        <v>171890</v>
      </c>
      <c r="I26" s="53">
        <v>781696582</v>
      </c>
      <c r="J26" s="53">
        <v>117988</v>
      </c>
      <c r="K26" s="53">
        <v>1553354515</v>
      </c>
      <c r="L26" s="53">
        <v>676943</v>
      </c>
      <c r="M26" s="53">
        <v>1451004076</v>
      </c>
      <c r="N26" s="53">
        <v>10064670647.79</v>
      </c>
      <c r="O26" s="93">
        <f t="shared" si="1"/>
        <v>0.6494185260046319</v>
      </c>
      <c r="P26" s="65">
        <v>655736097</v>
      </c>
      <c r="Q26" s="64">
        <f t="shared" si="3"/>
        <v>30312476</v>
      </c>
      <c r="R26" s="64">
        <v>625423621</v>
      </c>
      <c r="S26" s="30">
        <f t="shared" si="2"/>
        <v>2157.5408309702702</v>
      </c>
      <c r="T26" s="29">
        <v>0.06214049548896873</v>
      </c>
      <c r="U26" s="59"/>
      <c r="V26" s="59"/>
      <c r="W26" s="59"/>
    </row>
    <row r="27" spans="1:23" ht="10.5" customHeight="1">
      <c r="A27" s="2" t="s">
        <v>33</v>
      </c>
      <c r="B27" s="64">
        <v>211912</v>
      </c>
      <c r="C27" s="64">
        <v>469</v>
      </c>
      <c r="D27" s="64">
        <v>13919318296.4</v>
      </c>
      <c r="E27" s="53">
        <f t="shared" si="0"/>
        <v>65539.3763867766</v>
      </c>
      <c r="F27" s="53">
        <v>50867431</v>
      </c>
      <c r="G27" s="53">
        <v>1341490084.85</v>
      </c>
      <c r="H27" s="53">
        <v>105925</v>
      </c>
      <c r="I27" s="53">
        <v>519849089</v>
      </c>
      <c r="J27" s="53">
        <v>106456</v>
      </c>
      <c r="K27" s="53">
        <v>1458688828</v>
      </c>
      <c r="L27" s="53">
        <v>469633</v>
      </c>
      <c r="M27" s="53">
        <v>1145910833</v>
      </c>
      <c r="N27" s="53">
        <v>9504246892.55</v>
      </c>
      <c r="O27" s="93">
        <f t="shared" si="1"/>
        <v>0.6828097964401112</v>
      </c>
      <c r="P27" s="65">
        <v>627597145</v>
      </c>
      <c r="Q27" s="64">
        <f t="shared" si="3"/>
        <v>27457936.799999952</v>
      </c>
      <c r="R27" s="64">
        <v>600139208.2</v>
      </c>
      <c r="S27" s="30">
        <f t="shared" si="2"/>
        <v>2825.7669386621214</v>
      </c>
      <c r="T27" s="29">
        <v>0.06314432010166592</v>
      </c>
      <c r="U27" s="59"/>
      <c r="V27" s="59"/>
      <c r="W27" s="59"/>
    </row>
    <row r="28" spans="1:23" ht="10.5" customHeight="1">
      <c r="A28" s="2" t="s">
        <v>32</v>
      </c>
      <c r="B28" s="64">
        <v>160251</v>
      </c>
      <c r="C28" s="64">
        <v>318</v>
      </c>
      <c r="D28" s="64">
        <v>12392611356</v>
      </c>
      <c r="E28" s="53">
        <f t="shared" si="0"/>
        <v>77179.3519047886</v>
      </c>
      <c r="F28" s="53">
        <v>34762276</v>
      </c>
      <c r="G28" s="53">
        <v>1038475254</v>
      </c>
      <c r="H28" s="53">
        <v>66588</v>
      </c>
      <c r="I28" s="53">
        <v>347778693</v>
      </c>
      <c r="J28" s="53">
        <v>93981</v>
      </c>
      <c r="K28" s="53">
        <v>1322915789</v>
      </c>
      <c r="L28" s="53">
        <v>384428</v>
      </c>
      <c r="M28" s="53">
        <v>921179183</v>
      </c>
      <c r="N28" s="53">
        <v>8797024713</v>
      </c>
      <c r="O28" s="93">
        <f t="shared" si="1"/>
        <v>0.7098604531595222</v>
      </c>
      <c r="P28" s="65">
        <v>586002907</v>
      </c>
      <c r="Q28" s="64">
        <f t="shared" si="3"/>
        <v>24309300</v>
      </c>
      <c r="R28" s="64">
        <v>561693607</v>
      </c>
      <c r="S28" s="30">
        <f t="shared" si="2"/>
        <v>3498.1447664244033</v>
      </c>
      <c r="T28" s="29">
        <v>0.06385058948877632</v>
      </c>
      <c r="U28" s="59"/>
      <c r="V28" s="59"/>
      <c r="W28" s="59"/>
    </row>
    <row r="29" spans="1:23" ht="10.5" customHeight="1">
      <c r="A29" s="2" t="s">
        <v>31</v>
      </c>
      <c r="B29" s="64">
        <v>173274</v>
      </c>
      <c r="C29" s="64">
        <v>290</v>
      </c>
      <c r="D29" s="64">
        <v>15809416321.88</v>
      </c>
      <c r="E29" s="53">
        <f t="shared" si="0"/>
        <v>91086.95537023807</v>
      </c>
      <c r="F29" s="53">
        <v>40711484</v>
      </c>
      <c r="G29" s="53">
        <v>1192760459</v>
      </c>
      <c r="H29" s="53">
        <v>55799</v>
      </c>
      <c r="I29" s="53">
        <v>300819334</v>
      </c>
      <c r="J29" s="53">
        <v>117765</v>
      </c>
      <c r="K29" s="53">
        <v>1710477191</v>
      </c>
      <c r="L29" s="53">
        <v>438030</v>
      </c>
      <c r="M29" s="53">
        <v>1022423799</v>
      </c>
      <c r="N29" s="53">
        <v>11623647022.880001</v>
      </c>
      <c r="O29" s="93">
        <f t="shared" si="1"/>
        <v>0.735235683988728</v>
      </c>
      <c r="P29" s="65">
        <v>782294923</v>
      </c>
      <c r="Q29" s="64">
        <f t="shared" si="3"/>
        <v>29735485</v>
      </c>
      <c r="R29" s="64">
        <v>752559438</v>
      </c>
      <c r="S29" s="30">
        <f t="shared" si="2"/>
        <v>4335.918957848402</v>
      </c>
      <c r="T29" s="29">
        <v>0.06474383096035968</v>
      </c>
      <c r="U29" s="59"/>
      <c r="V29" s="59"/>
      <c r="W29" s="59"/>
    </row>
    <row r="30" spans="1:23" ht="10.5" customHeight="1">
      <c r="A30" s="2" t="s">
        <v>30</v>
      </c>
      <c r="B30" s="64">
        <v>43189</v>
      </c>
      <c r="C30" s="64">
        <v>64</v>
      </c>
      <c r="D30" s="64">
        <v>4451760353</v>
      </c>
      <c r="E30" s="53">
        <f t="shared" si="0"/>
        <v>102923.73599519109</v>
      </c>
      <c r="F30" s="53">
        <v>12768182</v>
      </c>
      <c r="G30" s="53">
        <v>317625439</v>
      </c>
      <c r="H30" s="53">
        <v>11003</v>
      </c>
      <c r="I30" s="53">
        <v>60172643</v>
      </c>
      <c r="J30" s="53">
        <v>32250</v>
      </c>
      <c r="K30" s="53">
        <v>488961809</v>
      </c>
      <c r="L30" s="53">
        <v>112125</v>
      </c>
      <c r="M30" s="53">
        <v>247555442</v>
      </c>
      <c r="N30" s="53">
        <v>3350213202</v>
      </c>
      <c r="O30" s="93">
        <f t="shared" si="1"/>
        <v>0.7525591982376865</v>
      </c>
      <c r="P30" s="65">
        <v>227089059</v>
      </c>
      <c r="Q30" s="64">
        <f t="shared" si="3"/>
        <v>7297165</v>
      </c>
      <c r="R30" s="64">
        <v>219791894</v>
      </c>
      <c r="S30" s="30">
        <f t="shared" si="2"/>
        <v>5081.541026055997</v>
      </c>
      <c r="T30" s="29">
        <v>0.06560534531616952</v>
      </c>
      <c r="U30" s="59"/>
      <c r="V30" s="59"/>
      <c r="W30" s="59"/>
    </row>
    <row r="31" spans="1:23" ht="10.5" customHeight="1">
      <c r="A31" s="2" t="s">
        <v>29</v>
      </c>
      <c r="B31" s="64">
        <v>127903</v>
      </c>
      <c r="C31" s="64">
        <v>198</v>
      </c>
      <c r="D31" s="64">
        <v>14856531765</v>
      </c>
      <c r="E31" s="53">
        <f t="shared" si="0"/>
        <v>115975.14277796427</v>
      </c>
      <c r="F31" s="53">
        <v>44525943</v>
      </c>
      <c r="G31" s="53">
        <v>985374626</v>
      </c>
      <c r="H31" s="53">
        <v>24049</v>
      </c>
      <c r="I31" s="53">
        <v>133159628</v>
      </c>
      <c r="J31" s="53">
        <v>104052</v>
      </c>
      <c r="K31" s="53">
        <v>1644662038</v>
      </c>
      <c r="L31" s="53">
        <v>347274</v>
      </c>
      <c r="M31" s="53">
        <v>706663090</v>
      </c>
      <c r="N31" s="53">
        <v>11431198326</v>
      </c>
      <c r="O31" s="93">
        <f t="shared" si="1"/>
        <v>0.7694392275948532</v>
      </c>
      <c r="P31" s="65">
        <v>779244617</v>
      </c>
      <c r="Q31" s="64">
        <f t="shared" si="3"/>
        <v>21894628</v>
      </c>
      <c r="R31" s="64">
        <v>757349989</v>
      </c>
      <c r="S31" s="30">
        <f t="shared" si="2"/>
        <v>5912.1317476054055</v>
      </c>
      <c r="T31" s="29">
        <v>0.06625289557591042</v>
      </c>
      <c r="U31" s="59"/>
      <c r="V31" s="59"/>
      <c r="W31" s="59"/>
    </row>
    <row r="32" spans="1:23" ht="10.5" customHeight="1">
      <c r="A32" s="1" t="s">
        <v>28</v>
      </c>
      <c r="B32" s="64">
        <v>77254</v>
      </c>
      <c r="C32" s="64">
        <v>139</v>
      </c>
      <c r="D32" s="64">
        <v>10715810067</v>
      </c>
      <c r="E32" s="53">
        <f t="shared" si="0"/>
        <v>138459.6806817154</v>
      </c>
      <c r="F32" s="53">
        <v>34692733</v>
      </c>
      <c r="G32" s="53">
        <v>661068769</v>
      </c>
      <c r="H32" s="53">
        <v>10443</v>
      </c>
      <c r="I32" s="53">
        <v>58460015</v>
      </c>
      <c r="J32" s="53">
        <v>66950</v>
      </c>
      <c r="K32" s="53">
        <v>1150716507</v>
      </c>
      <c r="L32" s="53">
        <v>217027</v>
      </c>
      <c r="M32" s="53">
        <v>432844855</v>
      </c>
      <c r="N32" s="53">
        <v>8447412654</v>
      </c>
      <c r="O32" s="93">
        <f t="shared" si="1"/>
        <v>0.7883130254439961</v>
      </c>
      <c r="P32" s="65">
        <v>584227889</v>
      </c>
      <c r="Q32" s="64">
        <f t="shared" si="3"/>
        <v>16751271</v>
      </c>
      <c r="R32" s="64">
        <v>567476618</v>
      </c>
      <c r="S32" s="30">
        <f t="shared" si="2"/>
        <v>7332.402387812851</v>
      </c>
      <c r="T32" s="29">
        <v>0.06717756563381448</v>
      </c>
      <c r="U32" s="59"/>
      <c r="V32" s="59"/>
      <c r="W32" s="59"/>
    </row>
    <row r="33" spans="1:23" ht="10.5" customHeight="1">
      <c r="A33" s="2" t="s">
        <v>27</v>
      </c>
      <c r="B33" s="64">
        <v>80006</v>
      </c>
      <c r="C33" s="64">
        <v>139</v>
      </c>
      <c r="D33" s="64">
        <v>13677752145</v>
      </c>
      <c r="E33" s="53">
        <f t="shared" si="0"/>
        <v>170662.57589369267</v>
      </c>
      <c r="F33" s="53">
        <v>61408361</v>
      </c>
      <c r="G33" s="53">
        <v>826847622</v>
      </c>
      <c r="H33" s="53">
        <v>7873</v>
      </c>
      <c r="I33" s="53">
        <v>44083453</v>
      </c>
      <c r="J33" s="53">
        <v>72272</v>
      </c>
      <c r="K33" s="53">
        <v>1407795287</v>
      </c>
      <c r="L33" s="53">
        <v>229557</v>
      </c>
      <c r="M33" s="53">
        <v>458000486</v>
      </c>
      <c r="N33" s="53">
        <v>11002433658</v>
      </c>
      <c r="O33" s="93">
        <f t="shared" si="1"/>
        <v>0.804403643329801</v>
      </c>
      <c r="P33" s="65">
        <v>779213781</v>
      </c>
      <c r="Q33" s="64">
        <f t="shared" si="3"/>
        <v>22918554</v>
      </c>
      <c r="R33" s="64">
        <v>756295227</v>
      </c>
      <c r="S33" s="30">
        <f t="shared" si="2"/>
        <v>9436.586524424481</v>
      </c>
      <c r="T33" s="29">
        <v>0.06873890363793185</v>
      </c>
      <c r="U33" s="59"/>
      <c r="V33" s="59"/>
      <c r="W33" s="59"/>
    </row>
    <row r="34" spans="1:23" ht="10.5" customHeight="1">
      <c r="A34" s="2" t="s">
        <v>26</v>
      </c>
      <c r="B34" s="64">
        <v>37376</v>
      </c>
      <c r="C34" s="64">
        <v>92</v>
      </c>
      <c r="D34" s="64">
        <v>8131519179</v>
      </c>
      <c r="E34" s="53">
        <f t="shared" si="0"/>
        <v>217025.70670972564</v>
      </c>
      <c r="F34" s="53">
        <v>49222795</v>
      </c>
      <c r="G34" s="53">
        <v>488950878</v>
      </c>
      <c r="H34" s="53">
        <v>2768</v>
      </c>
      <c r="I34" s="53">
        <v>15501713</v>
      </c>
      <c r="J34" s="53">
        <v>34700</v>
      </c>
      <c r="K34" s="53">
        <v>795860007</v>
      </c>
      <c r="L34" s="53">
        <v>110264</v>
      </c>
      <c r="M34" s="53">
        <v>220106498</v>
      </c>
      <c r="N34" s="53">
        <v>6660322878</v>
      </c>
      <c r="O34" s="93">
        <f t="shared" si="1"/>
        <v>0.81907485322061</v>
      </c>
      <c r="P34" s="65">
        <v>481653027</v>
      </c>
      <c r="Q34" s="64">
        <f t="shared" si="3"/>
        <v>15109563</v>
      </c>
      <c r="R34" s="64">
        <v>466543464</v>
      </c>
      <c r="S34" s="30">
        <f t="shared" si="2"/>
        <v>12451.784562826946</v>
      </c>
      <c r="T34" s="29">
        <v>0.07004817522301507</v>
      </c>
      <c r="U34" s="59"/>
      <c r="V34" s="59"/>
      <c r="W34" s="59"/>
    </row>
    <row r="35" spans="1:23" ht="10.5" customHeight="1">
      <c r="A35" s="8" t="s">
        <v>4</v>
      </c>
      <c r="B35" s="64">
        <v>74082</v>
      </c>
      <c r="C35" s="64">
        <v>276</v>
      </c>
      <c r="D35" s="64">
        <v>45759898121</v>
      </c>
      <c r="E35" s="53">
        <f t="shared" si="0"/>
        <v>615399.797210791</v>
      </c>
      <c r="F35" s="53">
        <v>1118691527</v>
      </c>
      <c r="G35" s="53">
        <v>2259109984</v>
      </c>
      <c r="H35" s="53">
        <v>3735</v>
      </c>
      <c r="I35" s="53">
        <v>20963886</v>
      </c>
      <c r="J35" s="53">
        <v>70623</v>
      </c>
      <c r="K35" s="53">
        <v>3355776372</v>
      </c>
      <c r="L35" s="53">
        <v>225945</v>
      </c>
      <c r="M35" s="53">
        <v>451491149</v>
      </c>
      <c r="N35" s="53">
        <v>40791248257</v>
      </c>
      <c r="O35" s="93">
        <f t="shared" si="1"/>
        <v>0.8914191231182003</v>
      </c>
      <c r="P35" s="65">
        <v>3092843825</v>
      </c>
      <c r="Q35" s="64">
        <f t="shared" si="3"/>
        <v>278021859</v>
      </c>
      <c r="R35" s="64">
        <v>2814821966</v>
      </c>
      <c r="S35" s="30">
        <f t="shared" si="2"/>
        <v>37854.998332391944</v>
      </c>
      <c r="T35" s="29">
        <v>0.06900553639019764</v>
      </c>
      <c r="U35" s="59"/>
      <c r="V35" s="59"/>
      <c r="W35" s="59"/>
    </row>
    <row r="36" spans="1:23" ht="10.5" customHeight="1" thickBot="1">
      <c r="A36" s="26" t="s">
        <v>1</v>
      </c>
      <c r="B36" s="32">
        <f>SUM(B13:B35)</f>
        <v>2915699</v>
      </c>
      <c r="C36" s="32">
        <f aca="true" t="shared" si="4" ref="C36:R36">SUM(C13:C35)</f>
        <v>948448</v>
      </c>
      <c r="D36" s="32">
        <f t="shared" si="4"/>
        <v>212615011078.04</v>
      </c>
      <c r="E36" s="81">
        <f>D36/(B36+C36)</f>
        <v>55022.49554119965</v>
      </c>
      <c r="F36" s="32">
        <f t="shared" si="4"/>
        <v>2816821858</v>
      </c>
      <c r="G36" s="32">
        <f t="shared" si="4"/>
        <v>26091220199.27</v>
      </c>
      <c r="H36" s="32">
        <f t="shared" si="4"/>
        <v>2534065</v>
      </c>
      <c r="I36" s="32">
        <f t="shared" si="4"/>
        <v>10813121354.34</v>
      </c>
      <c r="J36" s="32">
        <f t="shared" si="4"/>
        <v>1330082</v>
      </c>
      <c r="K36" s="32">
        <f t="shared" si="4"/>
        <v>23200479512</v>
      </c>
      <c r="L36" s="32">
        <f t="shared" si="4"/>
        <v>8060711</v>
      </c>
      <c r="M36" s="32">
        <f t="shared" si="4"/>
        <v>19041031769</v>
      </c>
      <c r="N36" s="32">
        <f t="shared" si="4"/>
        <v>136285980101.05</v>
      </c>
      <c r="O36" s="94">
        <f t="shared" si="1"/>
        <v>0.640998861792625</v>
      </c>
      <c r="P36" s="32">
        <f t="shared" si="4"/>
        <v>10013596888</v>
      </c>
      <c r="Q36" s="32">
        <f t="shared" si="4"/>
        <v>667406429.0799999</v>
      </c>
      <c r="R36" s="32">
        <f t="shared" si="4"/>
        <v>9346190458.92</v>
      </c>
      <c r="S36" s="33">
        <f t="shared" si="2"/>
        <v>2418.6943351068167</v>
      </c>
      <c r="T36" s="34">
        <v>0.06464802919380384</v>
      </c>
      <c r="U36" s="59"/>
      <c r="V36" s="59"/>
      <c r="W36" s="59"/>
    </row>
    <row r="37" spans="1:20" ht="11.25" customHeight="1" thickBot="1">
      <c r="A37" s="43" t="s">
        <v>109</v>
      </c>
      <c r="B37" s="48"/>
      <c r="C37" s="48"/>
      <c r="D37" s="48"/>
      <c r="E37" s="48"/>
      <c r="F37" s="48"/>
      <c r="G37" s="48"/>
      <c r="H37" s="49" t="s">
        <v>125</v>
      </c>
      <c r="I37" s="49"/>
      <c r="J37" s="49"/>
      <c r="K37" s="50"/>
      <c r="L37" s="50"/>
      <c r="M37" s="51"/>
      <c r="N37" s="50"/>
      <c r="O37" s="51"/>
      <c r="P37" s="48"/>
      <c r="Q37" s="52"/>
      <c r="R37" s="52"/>
      <c r="S37" s="43"/>
      <c r="T37" s="43"/>
    </row>
    <row r="38" spans="1:23" ht="10.5" customHeight="1">
      <c r="A38" s="2" t="s">
        <v>5</v>
      </c>
      <c r="B38" s="38">
        <v>428</v>
      </c>
      <c r="C38" s="38">
        <v>53293</v>
      </c>
      <c r="D38" s="66">
        <v>-3345771783</v>
      </c>
      <c r="E38" s="82">
        <f aca="true" t="shared" si="5" ref="E38:E56">D38/(B38+C38)</f>
        <v>-62280.51940581895</v>
      </c>
      <c r="F38" s="38">
        <v>1267739375</v>
      </c>
      <c r="G38" s="38">
        <v>297049011</v>
      </c>
      <c r="H38" s="38">
        <v>37856</v>
      </c>
      <c r="I38" s="35">
        <v>126638028</v>
      </c>
      <c r="J38" s="53">
        <v>15865</v>
      </c>
      <c r="K38" s="38">
        <v>325789980</v>
      </c>
      <c r="L38" s="38">
        <v>81152</v>
      </c>
      <c r="M38" s="38">
        <v>173265114</v>
      </c>
      <c r="N38" s="66">
        <v>-3000774541</v>
      </c>
      <c r="O38" s="95">
        <f>N38/D38</f>
        <v>0.896885602373436</v>
      </c>
      <c r="P38" s="38">
        <v>2998777</v>
      </c>
      <c r="Q38" s="38">
        <f>P38-R38</f>
        <v>190813</v>
      </c>
      <c r="R38" s="38">
        <v>2807964</v>
      </c>
      <c r="S38" s="30">
        <f aca="true" t="shared" si="6" ref="S38:S56">R38/(B38+C38)</f>
        <v>52.26939185793265</v>
      </c>
      <c r="T38" s="39">
        <f aca="true" t="shared" si="7" ref="T38:T56">R38/D38</f>
        <v>-0.0008392574814180026</v>
      </c>
      <c r="U38" s="59"/>
      <c r="V38" s="59"/>
      <c r="W38" s="59"/>
    </row>
    <row r="39" spans="1:23" ht="10.5" customHeight="1">
      <c r="A39" s="12" t="s">
        <v>63</v>
      </c>
      <c r="B39" s="38">
        <v>31808</v>
      </c>
      <c r="C39" s="38">
        <v>166361</v>
      </c>
      <c r="D39" s="38">
        <v>434256546.19</v>
      </c>
      <c r="E39" s="53">
        <f t="shared" si="5"/>
        <v>2191.344489753695</v>
      </c>
      <c r="F39" s="38">
        <v>9711103</v>
      </c>
      <c r="G39" s="38">
        <v>94580620.52000001</v>
      </c>
      <c r="H39" s="38">
        <v>187311</v>
      </c>
      <c r="I39" s="53">
        <v>549349629</v>
      </c>
      <c r="J39" s="53">
        <v>10858</v>
      </c>
      <c r="K39" s="38">
        <v>135137029</v>
      </c>
      <c r="L39" s="38">
        <v>145424</v>
      </c>
      <c r="M39" s="38">
        <v>362703554</v>
      </c>
      <c r="N39" s="66">
        <v>-697803183.3299999</v>
      </c>
      <c r="O39" s="95">
        <f>N39/D39</f>
        <v>-1.60689157009205</v>
      </c>
      <c r="P39" s="38">
        <v>1414396</v>
      </c>
      <c r="Q39" s="38">
        <f>P39-R39</f>
        <v>54384</v>
      </c>
      <c r="R39" s="38">
        <v>1360012</v>
      </c>
      <c r="S39" s="30">
        <f t="shared" si="6"/>
        <v>6.8628897557135575</v>
      </c>
      <c r="T39" s="39">
        <f t="shared" si="7"/>
        <v>0.003131816922352058</v>
      </c>
      <c r="U39" s="59"/>
      <c r="V39" s="59"/>
      <c r="W39" s="59"/>
    </row>
    <row r="40" spans="1:23" ht="10.5" customHeight="1">
      <c r="A40" s="12" t="s">
        <v>62</v>
      </c>
      <c r="B40" s="38">
        <v>173205</v>
      </c>
      <c r="C40" s="38">
        <v>208511</v>
      </c>
      <c r="D40" s="38">
        <v>2729542339.79</v>
      </c>
      <c r="E40" s="53">
        <f t="shared" si="5"/>
        <v>7150.715033663771</v>
      </c>
      <c r="F40" s="38">
        <v>14376003</v>
      </c>
      <c r="G40" s="38">
        <v>471404074</v>
      </c>
      <c r="H40" s="38">
        <v>358756</v>
      </c>
      <c r="I40" s="53">
        <v>1302233019</v>
      </c>
      <c r="J40" s="53">
        <v>22960</v>
      </c>
      <c r="K40" s="38">
        <v>277156170</v>
      </c>
      <c r="L40" s="38">
        <v>484884</v>
      </c>
      <c r="M40" s="38">
        <v>1212058218</v>
      </c>
      <c r="N40" s="66">
        <v>-518933138.21000004</v>
      </c>
      <c r="O40" s="95">
        <f>N40/D40</f>
        <v>-0.1901172700804944</v>
      </c>
      <c r="P40" s="38">
        <v>30204639</v>
      </c>
      <c r="Q40" s="38">
        <f aca="true" t="shared" si="8" ref="Q40:Q54">P40-R40</f>
        <v>2151567</v>
      </c>
      <c r="R40" s="38">
        <v>28053072</v>
      </c>
      <c r="S40" s="30">
        <f t="shared" si="6"/>
        <v>73.49199928742836</v>
      </c>
      <c r="T40" s="39">
        <f t="shared" si="7"/>
        <v>0.010277573493202633</v>
      </c>
      <c r="U40" s="59"/>
      <c r="V40" s="59"/>
      <c r="W40" s="59"/>
    </row>
    <row r="41" spans="1:23" ht="10.5" customHeight="1">
      <c r="A41" s="12" t="s">
        <v>61</v>
      </c>
      <c r="B41" s="38">
        <v>179091</v>
      </c>
      <c r="C41" s="38">
        <v>175990</v>
      </c>
      <c r="D41" s="38">
        <v>4444527078.64</v>
      </c>
      <c r="E41" s="53">
        <f t="shared" si="5"/>
        <v>12516.93861017627</v>
      </c>
      <c r="F41" s="38">
        <v>12365772</v>
      </c>
      <c r="G41" s="38">
        <v>719469836.3000001</v>
      </c>
      <c r="H41" s="38">
        <v>325311</v>
      </c>
      <c r="I41" s="53">
        <v>1296387669</v>
      </c>
      <c r="J41" s="53">
        <v>29770</v>
      </c>
      <c r="K41" s="38">
        <v>372980715</v>
      </c>
      <c r="L41" s="38">
        <v>637244</v>
      </c>
      <c r="M41" s="38">
        <v>1590347465</v>
      </c>
      <c r="N41" s="38">
        <v>477707165.34000003</v>
      </c>
      <c r="O41" s="95">
        <f aca="true" t="shared" si="9" ref="O41:O55">N41/D41</f>
        <v>0.10748211381944728</v>
      </c>
      <c r="P41" s="38">
        <v>73747398</v>
      </c>
      <c r="Q41" s="38">
        <f t="shared" si="8"/>
        <v>13238324</v>
      </c>
      <c r="R41" s="38">
        <v>60509074</v>
      </c>
      <c r="S41" s="30">
        <f t="shared" si="6"/>
        <v>170.40921367237334</v>
      </c>
      <c r="T41" s="39">
        <f t="shared" si="7"/>
        <v>0.01361428852369945</v>
      </c>
      <c r="U41" s="59"/>
      <c r="V41" s="59"/>
      <c r="W41" s="59"/>
    </row>
    <row r="42" spans="1:23" ht="10.5" customHeight="1">
      <c r="A42" s="12" t="s">
        <v>60</v>
      </c>
      <c r="B42" s="38">
        <v>213235</v>
      </c>
      <c r="C42" s="38">
        <v>118799</v>
      </c>
      <c r="D42" s="38">
        <v>5783670926.58</v>
      </c>
      <c r="E42" s="53">
        <f t="shared" si="5"/>
        <v>17418.911697536998</v>
      </c>
      <c r="F42" s="38">
        <v>14242255</v>
      </c>
      <c r="G42" s="38">
        <v>771967334.65</v>
      </c>
      <c r="H42" s="38">
        <v>298275</v>
      </c>
      <c r="I42" s="53">
        <v>1236708917</v>
      </c>
      <c r="J42" s="53">
        <v>33759</v>
      </c>
      <c r="K42" s="38">
        <v>433762626</v>
      </c>
      <c r="L42" s="38">
        <v>669173</v>
      </c>
      <c r="M42" s="38">
        <v>1670186504</v>
      </c>
      <c r="N42" s="38">
        <v>1685287799.93</v>
      </c>
      <c r="O42" s="95">
        <f t="shared" si="9"/>
        <v>0.29138722125163236</v>
      </c>
      <c r="P42" s="38">
        <v>133251832</v>
      </c>
      <c r="Q42" s="38">
        <f t="shared" si="8"/>
        <v>30783665</v>
      </c>
      <c r="R42" s="38">
        <v>102468167</v>
      </c>
      <c r="S42" s="30">
        <f t="shared" si="6"/>
        <v>308.607452851214</v>
      </c>
      <c r="T42" s="39">
        <f t="shared" si="7"/>
        <v>0.01771680448296035</v>
      </c>
      <c r="U42" s="59"/>
      <c r="V42" s="59"/>
      <c r="W42" s="59"/>
    </row>
    <row r="43" spans="1:23" ht="10.5" customHeight="1">
      <c r="A43" s="12" t="s">
        <v>59</v>
      </c>
      <c r="B43" s="38">
        <v>231941</v>
      </c>
      <c r="C43" s="38">
        <v>59608</v>
      </c>
      <c r="D43" s="38">
        <v>6544366791.38</v>
      </c>
      <c r="E43" s="53">
        <f t="shared" si="5"/>
        <v>22446.884713650194</v>
      </c>
      <c r="F43" s="38">
        <v>12684453</v>
      </c>
      <c r="G43" s="38">
        <v>732967302.64</v>
      </c>
      <c r="H43" s="38">
        <v>252923</v>
      </c>
      <c r="I43" s="53">
        <v>1070580283</v>
      </c>
      <c r="J43" s="53">
        <v>38626</v>
      </c>
      <c r="K43" s="38">
        <v>500627835</v>
      </c>
      <c r="L43" s="38">
        <v>631566</v>
      </c>
      <c r="M43" s="38">
        <v>1525143472</v>
      </c>
      <c r="N43" s="38">
        <v>2727732351.7400002</v>
      </c>
      <c r="O43" s="95">
        <f t="shared" si="9"/>
        <v>0.41680615385630115</v>
      </c>
      <c r="P43" s="38">
        <v>189373562</v>
      </c>
      <c r="Q43" s="38">
        <f t="shared" si="8"/>
        <v>36784290</v>
      </c>
      <c r="R43" s="38">
        <v>152589272</v>
      </c>
      <c r="S43" s="30">
        <f t="shared" si="6"/>
        <v>523.3743624570827</v>
      </c>
      <c r="T43" s="39">
        <f t="shared" si="7"/>
        <v>0.02331612467091316</v>
      </c>
      <c r="U43" s="59"/>
      <c r="V43" s="59"/>
      <c r="W43" s="59"/>
    </row>
    <row r="44" spans="1:23" ht="10.5" customHeight="1">
      <c r="A44" s="12" t="s">
        <v>58</v>
      </c>
      <c r="B44" s="38">
        <v>224861</v>
      </c>
      <c r="C44" s="38">
        <v>34780</v>
      </c>
      <c r="D44" s="38">
        <v>7127758192.820001</v>
      </c>
      <c r="E44" s="53">
        <f t="shared" si="5"/>
        <v>27452.35996171637</v>
      </c>
      <c r="F44" s="38">
        <v>11358160</v>
      </c>
      <c r="G44" s="38">
        <v>774011051.9200001</v>
      </c>
      <c r="H44" s="38">
        <v>213351</v>
      </c>
      <c r="I44" s="53">
        <v>915321116</v>
      </c>
      <c r="J44" s="53">
        <v>46290</v>
      </c>
      <c r="K44" s="38">
        <v>590434524</v>
      </c>
      <c r="L44" s="38">
        <v>548275</v>
      </c>
      <c r="M44" s="38">
        <v>1368666689</v>
      </c>
      <c r="N44" s="38">
        <v>3490682971.48</v>
      </c>
      <c r="O44" s="95">
        <f t="shared" si="9"/>
        <v>0.48973083500451337</v>
      </c>
      <c r="P44" s="38">
        <v>234762002</v>
      </c>
      <c r="Q44" s="38">
        <f t="shared" si="8"/>
        <v>34089644.80000001</v>
      </c>
      <c r="R44" s="38">
        <v>200672357.2</v>
      </c>
      <c r="S44" s="30">
        <f t="shared" si="6"/>
        <v>772.8839328149252</v>
      </c>
      <c r="T44" s="39">
        <f t="shared" si="7"/>
        <v>0.02815364267016565</v>
      </c>
      <c r="U44" s="59"/>
      <c r="V44" s="59"/>
      <c r="W44" s="59"/>
    </row>
    <row r="45" spans="1:23" ht="10.5" customHeight="1">
      <c r="A45" s="12" t="s">
        <v>57</v>
      </c>
      <c r="B45" s="38">
        <v>368063</v>
      </c>
      <c r="C45" s="38">
        <v>41321</v>
      </c>
      <c r="D45" s="38">
        <v>14194522734.84</v>
      </c>
      <c r="E45" s="53">
        <f t="shared" si="5"/>
        <v>34672.881047720475</v>
      </c>
      <c r="F45" s="38">
        <v>25315253</v>
      </c>
      <c r="G45" s="38">
        <v>1651183856.61</v>
      </c>
      <c r="H45" s="38">
        <v>299634</v>
      </c>
      <c r="I45" s="53">
        <v>1332581313</v>
      </c>
      <c r="J45" s="53">
        <v>109750</v>
      </c>
      <c r="K45" s="38">
        <v>1372731725</v>
      </c>
      <c r="L45" s="38">
        <v>858875</v>
      </c>
      <c r="M45" s="38">
        <v>2142261342</v>
      </c>
      <c r="N45" s="38">
        <v>7721079751.2699995</v>
      </c>
      <c r="O45" s="95">
        <f t="shared" si="9"/>
        <v>0.5439478237840895</v>
      </c>
      <c r="P45" s="38">
        <v>517055606</v>
      </c>
      <c r="Q45" s="38">
        <f t="shared" si="8"/>
        <v>47218621</v>
      </c>
      <c r="R45" s="38">
        <v>469836985</v>
      </c>
      <c r="S45" s="30">
        <f t="shared" si="6"/>
        <v>1147.6681672952534</v>
      </c>
      <c r="T45" s="39">
        <f t="shared" si="7"/>
        <v>0.0330998790009896</v>
      </c>
      <c r="U45" s="59"/>
      <c r="V45" s="59"/>
      <c r="W45" s="59"/>
    </row>
    <row r="46" spans="1:23" ht="10.5" customHeight="1">
      <c r="A46" s="12" t="s">
        <v>56</v>
      </c>
      <c r="B46" s="38">
        <v>265280</v>
      </c>
      <c r="C46" s="38">
        <v>26123</v>
      </c>
      <c r="D46" s="38">
        <v>13041621309.05</v>
      </c>
      <c r="E46" s="53">
        <f t="shared" si="5"/>
        <v>44754.58835032584</v>
      </c>
      <c r="F46" s="38">
        <v>28086083</v>
      </c>
      <c r="G46" s="38">
        <v>1782434586.68</v>
      </c>
      <c r="H46" s="38">
        <v>176874</v>
      </c>
      <c r="I46" s="53">
        <v>847530044.34</v>
      </c>
      <c r="J46" s="53">
        <v>114529</v>
      </c>
      <c r="K46" s="38">
        <v>1477762842</v>
      </c>
      <c r="L46" s="38">
        <v>611558</v>
      </c>
      <c r="M46" s="38">
        <v>1525449986</v>
      </c>
      <c r="N46" s="38">
        <v>7436529933.029999</v>
      </c>
      <c r="O46" s="95">
        <f t="shared" si="9"/>
        <v>0.5702151409556381</v>
      </c>
      <c r="P46" s="38">
        <v>500192942</v>
      </c>
      <c r="Q46" s="38">
        <f t="shared" si="8"/>
        <v>29406922.48000002</v>
      </c>
      <c r="R46" s="38">
        <v>470786019.52</v>
      </c>
      <c r="S46" s="30">
        <f t="shared" si="6"/>
        <v>1615.583983418153</v>
      </c>
      <c r="T46" s="39">
        <f t="shared" si="7"/>
        <v>0.036098734073293975</v>
      </c>
      <c r="U46" s="59"/>
      <c r="V46" s="59"/>
      <c r="W46" s="59"/>
    </row>
    <row r="47" spans="1:23" ht="10.5" customHeight="1">
      <c r="A47" s="12" t="s">
        <v>55</v>
      </c>
      <c r="B47" s="38">
        <v>208846</v>
      </c>
      <c r="C47" s="38">
        <v>19261</v>
      </c>
      <c r="D47" s="38">
        <v>12503588006.87</v>
      </c>
      <c r="E47" s="53">
        <f t="shared" si="5"/>
        <v>54814.57389238384</v>
      </c>
      <c r="F47" s="38">
        <v>29710520</v>
      </c>
      <c r="G47" s="38">
        <v>1906764634.8100002</v>
      </c>
      <c r="H47" s="38">
        <v>118762</v>
      </c>
      <c r="I47" s="53">
        <v>613319854</v>
      </c>
      <c r="J47" s="53">
        <v>109345</v>
      </c>
      <c r="K47" s="38">
        <v>1497235846</v>
      </c>
      <c r="L47" s="38">
        <v>500160</v>
      </c>
      <c r="M47" s="38">
        <v>1241257604</v>
      </c>
      <c r="N47" s="38">
        <v>7274720588.06</v>
      </c>
      <c r="O47" s="95">
        <f t="shared" si="9"/>
        <v>0.5818106437978411</v>
      </c>
      <c r="P47" s="38">
        <v>490106524</v>
      </c>
      <c r="Q47" s="38">
        <f t="shared" si="8"/>
        <v>24684375</v>
      </c>
      <c r="R47" s="38">
        <v>465422149</v>
      </c>
      <c r="S47" s="30">
        <f t="shared" si="6"/>
        <v>2040.3676739424918</v>
      </c>
      <c r="T47" s="39">
        <f t="shared" si="7"/>
        <v>0.03722308738453933</v>
      </c>
      <c r="U47" s="59"/>
      <c r="V47" s="59"/>
      <c r="W47" s="59"/>
    </row>
    <row r="48" spans="1:23" ht="10.5" customHeight="1">
      <c r="A48" s="12" t="s">
        <v>54</v>
      </c>
      <c r="B48" s="38">
        <v>173643</v>
      </c>
      <c r="C48" s="38">
        <v>13669</v>
      </c>
      <c r="D48" s="38">
        <v>12147243489</v>
      </c>
      <c r="E48" s="53">
        <f t="shared" si="5"/>
        <v>64850.321864055695</v>
      </c>
      <c r="F48" s="38">
        <v>29658681</v>
      </c>
      <c r="G48" s="38">
        <v>1913860650.74</v>
      </c>
      <c r="H48" s="38">
        <v>84594</v>
      </c>
      <c r="I48" s="53">
        <v>464950490</v>
      </c>
      <c r="J48" s="53">
        <v>102718</v>
      </c>
      <c r="K48" s="38">
        <v>1485968893</v>
      </c>
      <c r="L48" s="38">
        <v>437694</v>
      </c>
      <c r="M48" s="38">
        <v>1062274017</v>
      </c>
      <c r="N48" s="38">
        <v>7249848119.26</v>
      </c>
      <c r="O48" s="95">
        <f t="shared" si="9"/>
        <v>0.5968307234332743</v>
      </c>
      <c r="P48" s="38">
        <v>488353035</v>
      </c>
      <c r="Q48" s="38">
        <f t="shared" si="8"/>
        <v>23191494.800000012</v>
      </c>
      <c r="R48" s="38">
        <v>465161540.2</v>
      </c>
      <c r="S48" s="30">
        <f t="shared" si="6"/>
        <v>2483.351521525583</v>
      </c>
      <c r="T48" s="39">
        <f t="shared" si="7"/>
        <v>0.03829358822198876</v>
      </c>
      <c r="U48" s="59"/>
      <c r="V48" s="59"/>
      <c r="W48" s="59"/>
    </row>
    <row r="49" spans="1:23" ht="10.5" customHeight="1">
      <c r="A49" s="12" t="s">
        <v>53</v>
      </c>
      <c r="B49" s="38">
        <v>147251</v>
      </c>
      <c r="C49" s="38">
        <v>9324</v>
      </c>
      <c r="D49" s="38">
        <v>11720068560.880001</v>
      </c>
      <c r="E49" s="53">
        <f t="shared" si="5"/>
        <v>74852.74507986588</v>
      </c>
      <c r="F49" s="38">
        <v>28827793</v>
      </c>
      <c r="G49" s="38">
        <v>1822403062.62</v>
      </c>
      <c r="H49" s="38">
        <v>59353</v>
      </c>
      <c r="I49" s="53">
        <v>338568878</v>
      </c>
      <c r="J49" s="53">
        <v>97222</v>
      </c>
      <c r="K49" s="38">
        <v>1451492478</v>
      </c>
      <c r="L49" s="38">
        <v>384843</v>
      </c>
      <c r="M49" s="38">
        <v>940692141</v>
      </c>
      <c r="N49" s="38">
        <v>7195739794.26</v>
      </c>
      <c r="O49" s="95">
        <f t="shared" si="9"/>
        <v>0.613967380555981</v>
      </c>
      <c r="P49" s="38">
        <v>485496189</v>
      </c>
      <c r="Q49" s="38">
        <f t="shared" si="8"/>
        <v>22203166</v>
      </c>
      <c r="R49" s="38">
        <v>463293023</v>
      </c>
      <c r="S49" s="30">
        <f t="shared" si="6"/>
        <v>2958.9207919527385</v>
      </c>
      <c r="T49" s="39">
        <f t="shared" si="7"/>
        <v>0.039529890170302354</v>
      </c>
      <c r="U49" s="59"/>
      <c r="V49" s="59"/>
      <c r="W49" s="59"/>
    </row>
    <row r="50" spans="1:23" ht="10.5" customHeight="1">
      <c r="A50" s="12" t="s">
        <v>52</v>
      </c>
      <c r="B50" s="38">
        <v>123222</v>
      </c>
      <c r="C50" s="38">
        <v>6984</v>
      </c>
      <c r="D50" s="38">
        <v>11047938238</v>
      </c>
      <c r="E50" s="53">
        <f t="shared" si="5"/>
        <v>84849.68617421624</v>
      </c>
      <c r="F50" s="38">
        <v>27861722</v>
      </c>
      <c r="G50" s="38">
        <v>1724348099.72</v>
      </c>
      <c r="H50" s="38">
        <v>39702</v>
      </c>
      <c r="I50" s="53">
        <v>232485359</v>
      </c>
      <c r="J50" s="53">
        <v>90504</v>
      </c>
      <c r="K50" s="38">
        <v>1395823925</v>
      </c>
      <c r="L50" s="38">
        <v>421875</v>
      </c>
      <c r="M50" s="38">
        <v>809831351</v>
      </c>
      <c r="N50" s="38">
        <v>6913311225.280001</v>
      </c>
      <c r="O50" s="95">
        <f t="shared" si="9"/>
        <v>0.6257557814272785</v>
      </c>
      <c r="P50" s="38">
        <v>468485449</v>
      </c>
      <c r="Q50" s="38">
        <f t="shared" si="8"/>
        <v>20350640</v>
      </c>
      <c r="R50" s="38">
        <v>448134809</v>
      </c>
      <c r="S50" s="30">
        <f t="shared" si="6"/>
        <v>3441.7370090472023</v>
      </c>
      <c r="T50" s="39">
        <f t="shared" si="7"/>
        <v>0.0405627547281732</v>
      </c>
      <c r="U50" s="59"/>
      <c r="V50" s="59"/>
      <c r="W50" s="59"/>
    </row>
    <row r="51" spans="1:23" ht="10.5" customHeight="1">
      <c r="A51" s="12" t="s">
        <v>51</v>
      </c>
      <c r="B51" s="38">
        <v>101529</v>
      </c>
      <c r="C51" s="38">
        <v>4720</v>
      </c>
      <c r="D51" s="38">
        <v>10074799462</v>
      </c>
      <c r="E51" s="53">
        <f t="shared" si="5"/>
        <v>94822.5344426771</v>
      </c>
      <c r="F51" s="38">
        <v>30083093</v>
      </c>
      <c r="G51" s="38">
        <v>1524204850.06</v>
      </c>
      <c r="H51" s="38">
        <v>26032</v>
      </c>
      <c r="I51" s="53">
        <v>154894402</v>
      </c>
      <c r="J51" s="53">
        <v>80217</v>
      </c>
      <c r="K51" s="38">
        <v>1270275201</v>
      </c>
      <c r="L51" s="38">
        <v>278921</v>
      </c>
      <c r="M51" s="38">
        <v>682713883</v>
      </c>
      <c r="N51" s="38">
        <v>6472794218.94</v>
      </c>
      <c r="O51" s="95">
        <f t="shared" si="9"/>
        <v>0.6424737527882319</v>
      </c>
      <c r="P51" s="38">
        <v>439716129</v>
      </c>
      <c r="Q51" s="38">
        <f t="shared" si="8"/>
        <v>18974761</v>
      </c>
      <c r="R51" s="38">
        <v>420741368</v>
      </c>
      <c r="S51" s="30">
        <f t="shared" si="6"/>
        <v>3959.9560278214385</v>
      </c>
      <c r="T51" s="39">
        <f t="shared" si="7"/>
        <v>0.041761761073949605</v>
      </c>
      <c r="U51" s="59"/>
      <c r="V51" s="59"/>
      <c r="W51" s="59"/>
    </row>
    <row r="52" spans="1:23" ht="10.5" customHeight="1">
      <c r="A52" s="12" t="s">
        <v>50</v>
      </c>
      <c r="B52" s="38">
        <v>266300</v>
      </c>
      <c r="C52" s="38">
        <v>7823</v>
      </c>
      <c r="D52" s="38">
        <v>32933231047</v>
      </c>
      <c r="E52" s="53">
        <f t="shared" si="5"/>
        <v>120140.34228065504</v>
      </c>
      <c r="F52" s="38">
        <v>106964439</v>
      </c>
      <c r="G52" s="38">
        <v>4460543555</v>
      </c>
      <c r="H52" s="38">
        <v>42318</v>
      </c>
      <c r="I52" s="53">
        <v>253975166</v>
      </c>
      <c r="J52" s="53">
        <v>231805</v>
      </c>
      <c r="K52" s="38">
        <v>4078273088</v>
      </c>
      <c r="L52" s="38">
        <v>752516</v>
      </c>
      <c r="M52" s="38">
        <v>1502234271</v>
      </c>
      <c r="N52" s="38">
        <v>22745169406</v>
      </c>
      <c r="O52" s="95">
        <f t="shared" si="9"/>
        <v>0.6906449407754643</v>
      </c>
      <c r="P52" s="38">
        <v>1561703663</v>
      </c>
      <c r="Q52" s="38">
        <f t="shared" si="8"/>
        <v>43969460</v>
      </c>
      <c r="R52" s="38">
        <v>1517734203</v>
      </c>
      <c r="S52" s="30">
        <f t="shared" si="6"/>
        <v>5536.690474713906</v>
      </c>
      <c r="T52" s="39">
        <f t="shared" si="7"/>
        <v>0.04608518978396004</v>
      </c>
      <c r="U52" s="59"/>
      <c r="V52" s="59"/>
      <c r="W52" s="59"/>
    </row>
    <row r="53" spans="1:23" ht="10.5" customHeight="1">
      <c r="A53" s="12" t="s">
        <v>49</v>
      </c>
      <c r="B53" s="38">
        <v>93843</v>
      </c>
      <c r="C53" s="38">
        <v>1110</v>
      </c>
      <c r="D53" s="38">
        <v>16246944358</v>
      </c>
      <c r="E53" s="53">
        <f t="shared" si="5"/>
        <v>171105.11893252452</v>
      </c>
      <c r="F53" s="38">
        <v>75770652</v>
      </c>
      <c r="G53" s="38">
        <v>1788676264</v>
      </c>
      <c r="H53" s="38">
        <v>7601</v>
      </c>
      <c r="I53" s="53">
        <v>45138274</v>
      </c>
      <c r="J53" s="53">
        <v>87352</v>
      </c>
      <c r="K53" s="38">
        <v>1882163473</v>
      </c>
      <c r="L53" s="38">
        <v>273649</v>
      </c>
      <c r="M53" s="38">
        <v>546193309</v>
      </c>
      <c r="N53" s="38">
        <v>12060543690</v>
      </c>
      <c r="O53" s="95">
        <f t="shared" si="9"/>
        <v>0.7423268907830897</v>
      </c>
      <c r="P53" s="38">
        <v>852263092</v>
      </c>
      <c r="Q53" s="38">
        <f t="shared" si="8"/>
        <v>25373777</v>
      </c>
      <c r="R53" s="38">
        <v>826889315</v>
      </c>
      <c r="S53" s="30">
        <f t="shared" si="6"/>
        <v>8708.40642212463</v>
      </c>
      <c r="T53" s="39">
        <f t="shared" si="7"/>
        <v>0.050895066590958035</v>
      </c>
      <c r="U53" s="59"/>
      <c r="V53" s="59"/>
      <c r="W53" s="59"/>
    </row>
    <row r="54" spans="1:23" ht="10.5" customHeight="1">
      <c r="A54" s="12" t="s">
        <v>48</v>
      </c>
      <c r="B54" s="38">
        <v>92010</v>
      </c>
      <c r="C54" s="38">
        <v>633</v>
      </c>
      <c r="D54" s="38">
        <v>26300974768</v>
      </c>
      <c r="E54" s="53">
        <f t="shared" si="5"/>
        <v>283895.97452586814</v>
      </c>
      <c r="F54" s="38">
        <v>235070422</v>
      </c>
      <c r="G54" s="38">
        <v>2293298646</v>
      </c>
      <c r="H54" s="38">
        <v>4839</v>
      </c>
      <c r="I54" s="53">
        <v>29280496</v>
      </c>
      <c r="J54" s="53">
        <v>87804</v>
      </c>
      <c r="K54" s="38">
        <v>2628759611</v>
      </c>
      <c r="L54" s="38">
        <v>277359</v>
      </c>
      <c r="M54" s="38">
        <v>554803347</v>
      </c>
      <c r="N54" s="38">
        <v>21029903090</v>
      </c>
      <c r="O54" s="95">
        <f t="shared" si="9"/>
        <v>0.7995864516621174</v>
      </c>
      <c r="P54" s="38">
        <v>1546274560</v>
      </c>
      <c r="Q54" s="38">
        <f t="shared" si="8"/>
        <v>64780149</v>
      </c>
      <c r="R54" s="38">
        <v>1481494411</v>
      </c>
      <c r="S54" s="30">
        <f t="shared" si="6"/>
        <v>15991.433902183651</v>
      </c>
      <c r="T54" s="39">
        <f t="shared" si="7"/>
        <v>0.05632849824267776</v>
      </c>
      <c r="U54" s="59"/>
      <c r="V54" s="59"/>
      <c r="W54" s="59"/>
    </row>
    <row r="55" spans="1:23" ht="10.5" customHeight="1">
      <c r="A55" s="12" t="s">
        <v>47</v>
      </c>
      <c r="B55" s="38">
        <v>21143</v>
      </c>
      <c r="C55" s="38">
        <v>138</v>
      </c>
      <c r="D55" s="38">
        <v>28685729012</v>
      </c>
      <c r="E55" s="53">
        <f t="shared" si="5"/>
        <v>1347950.237864762</v>
      </c>
      <c r="F55" s="38">
        <v>856996079</v>
      </c>
      <c r="G55" s="38">
        <v>1362052762</v>
      </c>
      <c r="H55" s="38">
        <v>573</v>
      </c>
      <c r="I55" s="53">
        <v>3178417</v>
      </c>
      <c r="J55" s="53">
        <v>20708</v>
      </c>
      <c r="K55" s="38">
        <v>2024103551</v>
      </c>
      <c r="L55" s="38">
        <v>65543</v>
      </c>
      <c r="M55" s="38">
        <v>130949502</v>
      </c>
      <c r="N55" s="38">
        <v>26022440859</v>
      </c>
      <c r="O55" s="95">
        <f t="shared" si="9"/>
        <v>0.9071563371498812</v>
      </c>
      <c r="P55" s="38">
        <v>1998197093</v>
      </c>
      <c r="Q55" s="38">
        <v>229960375</v>
      </c>
      <c r="R55" s="38">
        <v>1768236718</v>
      </c>
      <c r="S55" s="30">
        <f t="shared" si="6"/>
        <v>83089.92613129082</v>
      </c>
      <c r="T55" s="39">
        <f t="shared" si="7"/>
        <v>0.06164168661219312</v>
      </c>
      <c r="U55" s="59"/>
      <c r="V55" s="59"/>
      <c r="W55" s="59"/>
    </row>
    <row r="56" spans="1:23" ht="10.5" customHeight="1" thickBot="1">
      <c r="A56" s="83" t="s">
        <v>1</v>
      </c>
      <c r="B56" s="32">
        <f>SUM(B38:B55)</f>
        <v>2915699</v>
      </c>
      <c r="C56" s="32">
        <f>SUM(C38:C55)</f>
        <v>948448</v>
      </c>
      <c r="D56" s="32">
        <f>SUM(D38:D55)</f>
        <v>212615011078.04</v>
      </c>
      <c r="E56" s="81">
        <f t="shared" si="5"/>
        <v>55022.49554119965</v>
      </c>
      <c r="F56" s="32">
        <f aca="true" t="shared" si="10" ref="F56:R56">SUM(F38:F55)</f>
        <v>2816821858</v>
      </c>
      <c r="G56" s="32">
        <f t="shared" si="10"/>
        <v>26091220199.27</v>
      </c>
      <c r="H56" s="32">
        <f t="shared" si="10"/>
        <v>2534065</v>
      </c>
      <c r="I56" s="32">
        <f t="shared" si="10"/>
        <v>10813121354.34</v>
      </c>
      <c r="J56" s="32">
        <f t="shared" si="10"/>
        <v>1330082</v>
      </c>
      <c r="K56" s="32">
        <f t="shared" si="10"/>
        <v>23200479512</v>
      </c>
      <c r="L56" s="32">
        <f t="shared" si="10"/>
        <v>8060711</v>
      </c>
      <c r="M56" s="32">
        <f t="shared" si="10"/>
        <v>19041031769</v>
      </c>
      <c r="N56" s="32">
        <f t="shared" si="10"/>
        <v>136285980101.05</v>
      </c>
      <c r="O56" s="96">
        <f>N56/D56</f>
        <v>0.640998861792625</v>
      </c>
      <c r="P56" s="32">
        <f t="shared" si="10"/>
        <v>10013596888</v>
      </c>
      <c r="Q56" s="32">
        <f t="shared" si="10"/>
        <v>667406429.08</v>
      </c>
      <c r="R56" s="32">
        <f t="shared" si="10"/>
        <v>9346190458.92</v>
      </c>
      <c r="S56" s="33">
        <f t="shared" si="6"/>
        <v>2418.6943351068167</v>
      </c>
      <c r="T56" s="36">
        <f t="shared" si="7"/>
        <v>0.04395828126871764</v>
      </c>
      <c r="U56" s="59"/>
      <c r="V56" s="59"/>
      <c r="W56" s="59"/>
    </row>
    <row r="57" spans="1:22" ht="10.5" customHeight="1">
      <c r="A57" s="84" t="s">
        <v>114</v>
      </c>
      <c r="B57" s="84"/>
      <c r="C57" s="84"/>
      <c r="D57" s="84"/>
      <c r="E57" s="84"/>
      <c r="F57" s="84"/>
      <c r="G57" s="84"/>
      <c r="H57" s="84"/>
      <c r="I57" s="85"/>
      <c r="J57" s="85"/>
      <c r="K57" s="85"/>
      <c r="L57" s="86"/>
      <c r="M57" s="86"/>
      <c r="N57" s="86"/>
      <c r="O57" s="86"/>
      <c r="P57" s="86"/>
      <c r="Q57" s="86"/>
      <c r="R57" s="86"/>
      <c r="S57" s="87"/>
      <c r="T57" s="88"/>
      <c r="U57" s="59"/>
      <c r="V57" s="59"/>
    </row>
    <row r="58" spans="1:22" ht="10.5" customHeight="1">
      <c r="A58" s="89" t="s">
        <v>86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7"/>
      <c r="T58" s="88"/>
      <c r="U58" s="59"/>
      <c r="V58" s="59"/>
    </row>
    <row r="59" spans="1:22" ht="10.5" customHeight="1">
      <c r="A59" s="89" t="s">
        <v>87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  <c r="T59" s="88"/>
      <c r="U59" s="59"/>
      <c r="V59" s="59"/>
    </row>
    <row r="60" spans="1:20" ht="10.5" customHeight="1">
      <c r="A60" s="89" t="s">
        <v>112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85"/>
      <c r="Q60" s="85"/>
      <c r="R60" s="85"/>
      <c r="S60" s="85"/>
      <c r="T60" s="85"/>
    </row>
    <row r="61" spans="1:20" ht="10.5" customHeight="1">
      <c r="A61" s="84" t="s">
        <v>81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5"/>
      <c r="N61" s="85"/>
      <c r="O61" s="85"/>
      <c r="P61" s="85"/>
      <c r="Q61" s="85"/>
      <c r="R61" s="85"/>
      <c r="S61" s="85"/>
      <c r="T61" s="85"/>
    </row>
    <row r="62" spans="1:20" ht="10.5" customHeight="1">
      <c r="A62" s="84" t="s">
        <v>80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5"/>
      <c r="O62" s="85"/>
      <c r="P62" s="85"/>
      <c r="Q62" s="85"/>
      <c r="R62" s="85"/>
      <c r="S62" s="85"/>
      <c r="T62" s="85"/>
    </row>
    <row r="63" spans="1:20" ht="10.5" customHeight="1">
      <c r="A63" s="84" t="s">
        <v>88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5"/>
      <c r="O63" s="85"/>
      <c r="P63" s="85"/>
      <c r="Q63" s="85"/>
      <c r="R63" s="85"/>
      <c r="S63" s="85"/>
      <c r="T63" s="85"/>
    </row>
    <row r="64" spans="1:20" ht="10.5" customHeight="1">
      <c r="A64" s="91" t="s">
        <v>111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5"/>
      <c r="O64" s="85"/>
      <c r="P64" s="85"/>
      <c r="Q64" s="85"/>
      <c r="R64" s="85"/>
      <c r="S64" s="85"/>
      <c r="T64" s="85"/>
    </row>
    <row r="65" spans="1:20" ht="10.5" customHeight="1">
      <c r="A65" s="84" t="s">
        <v>84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5"/>
      <c r="O65" s="85"/>
      <c r="P65" s="85"/>
      <c r="Q65" s="85"/>
      <c r="R65" s="85"/>
      <c r="S65" s="85"/>
      <c r="T65" s="85"/>
    </row>
    <row r="66" spans="1:20" ht="10.5" customHeight="1">
      <c r="A66" s="84" t="s">
        <v>85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5"/>
      <c r="O66" s="85"/>
      <c r="P66" s="85"/>
      <c r="Q66" s="85"/>
      <c r="R66" s="85"/>
      <c r="S66" s="85"/>
      <c r="T66" s="85"/>
    </row>
    <row r="67" spans="1:20" ht="10.5" customHeight="1">
      <c r="A67" s="84" t="s">
        <v>83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5"/>
      <c r="O67" s="85"/>
      <c r="P67" s="85"/>
      <c r="Q67" s="85"/>
      <c r="R67" s="85"/>
      <c r="S67" s="85"/>
      <c r="T67" s="85"/>
    </row>
    <row r="68" spans="1:20" ht="10.5" customHeight="1">
      <c r="A68" s="91" t="s">
        <v>69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5"/>
      <c r="O68" s="85"/>
      <c r="P68" s="85"/>
      <c r="Q68" s="85"/>
      <c r="R68" s="85"/>
      <c r="S68" s="85"/>
      <c r="T68" s="85"/>
    </row>
    <row r="69" spans="2:20" ht="10.5" customHeight="1"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</row>
    <row r="71" spans="4:18" ht="10.5" customHeight="1">
      <c r="D71" s="59"/>
      <c r="F71" s="59"/>
      <c r="G71" s="59"/>
      <c r="H71" s="59"/>
      <c r="I71" s="59"/>
      <c r="L71" s="59"/>
      <c r="M71" s="59"/>
      <c r="N71" s="59"/>
      <c r="O71" s="59"/>
      <c r="P71" s="59"/>
      <c r="Q71" s="59"/>
      <c r="R71" s="59"/>
    </row>
    <row r="72" spans="2:18" ht="10.5" customHeight="1">
      <c r="B72" s="59"/>
      <c r="C72" s="59"/>
      <c r="D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</row>
  </sheetData>
  <sheetProtection/>
  <printOptions horizontalCentered="1"/>
  <pageMargins left="0" right="0" top="0.4" bottom="0" header="0" footer="0"/>
  <pageSetup horizontalDpi="600" verticalDpi="600" orientation="landscape" scale="80" r:id="rId1"/>
  <ignoredErrors>
    <ignoredError sqref="E36 E56 O36 O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installerxp</cp:lastModifiedBy>
  <cp:lastPrinted>2014-12-23T20:21:19Z</cp:lastPrinted>
  <dcterms:created xsi:type="dcterms:W3CDTF">2005-06-27T11:45:55Z</dcterms:created>
  <dcterms:modified xsi:type="dcterms:W3CDTF">2015-02-04T13:31:40Z</dcterms:modified>
  <cp:category/>
  <cp:version/>
  <cp:contentType/>
  <cp:contentStatus/>
</cp:coreProperties>
</file>