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325" activeTab="0"/>
  </bookViews>
  <sheets>
    <sheet name="US Cigarette Other Tobacco Tax " sheetId="1" r:id="rId1"/>
  </sheets>
  <definedNames>
    <definedName name="_xlnm.Print_Area" localSheetId="0">'US Cigarette Other Tobacco Tax '!$A$1:$R$62</definedName>
  </definedNames>
  <calcPr fullCalcOnLoad="1"/>
</workbook>
</file>

<file path=xl/sharedStrings.xml><?xml version="1.0" encoding="utf-8"?>
<sst xmlns="http://schemas.openxmlformats.org/spreadsheetml/2006/main" count="227" uniqueCount="153">
  <si>
    <t xml:space="preserve"> </t>
  </si>
  <si>
    <t>Per capita</t>
  </si>
  <si>
    <t>Population</t>
  </si>
  <si>
    <t>tax rate</t>
  </si>
  <si>
    <t>products</t>
  </si>
  <si>
    <t>Cigarette</t>
  </si>
  <si>
    <t>Total</t>
  </si>
  <si>
    <t xml:space="preserve">Other </t>
  </si>
  <si>
    <t>[in millions</t>
  </si>
  <si>
    <t>[in numbers</t>
  </si>
  <si>
    <t xml:space="preserve">     State</t>
  </si>
  <si>
    <t>of packs]</t>
  </si>
  <si>
    <t>taxed*</t>
  </si>
  <si>
    <t>Alabama……………….</t>
  </si>
  <si>
    <t>CSChSn</t>
  </si>
  <si>
    <t>Alaska…………………</t>
  </si>
  <si>
    <t>Arizona………………..</t>
  </si>
  <si>
    <t>Arkansas………………</t>
  </si>
  <si>
    <t>California……………..</t>
  </si>
  <si>
    <t>Colorado………………</t>
  </si>
  <si>
    <t>Connecticut…………..</t>
  </si>
  <si>
    <t>Delaware………………</t>
  </si>
  <si>
    <t>Florida…………………</t>
  </si>
  <si>
    <t>SChSn</t>
  </si>
  <si>
    <t>Georgia………………..</t>
  </si>
  <si>
    <t>Hawaii…………………</t>
  </si>
  <si>
    <t>Idaho…………………..</t>
  </si>
  <si>
    <t>Illinois…………………</t>
  </si>
  <si>
    <t>Indiana…………………</t>
  </si>
  <si>
    <t>Iowa……………………</t>
  </si>
  <si>
    <t>Kansas…………………</t>
  </si>
  <si>
    <t>Kentucky……………..</t>
  </si>
  <si>
    <t>-</t>
  </si>
  <si>
    <t>Louisiana……………..</t>
  </si>
  <si>
    <t>Maine………………….</t>
  </si>
  <si>
    <t>Maryland……………..</t>
  </si>
  <si>
    <t>Massachusetts………..</t>
  </si>
  <si>
    <t>ChSn</t>
  </si>
  <si>
    <t>Michigan………………</t>
  </si>
  <si>
    <t>Minnesota…………….</t>
  </si>
  <si>
    <t>Mississippi…………….</t>
  </si>
  <si>
    <t>Missouri……………….</t>
  </si>
  <si>
    <t>Montana………………</t>
  </si>
  <si>
    <t>Nebraska………………</t>
  </si>
  <si>
    <t>Nevada………………..</t>
  </si>
  <si>
    <t>New Hampshire………</t>
  </si>
  <si>
    <t>New Jersey……………</t>
  </si>
  <si>
    <t>New Mexico………….</t>
  </si>
  <si>
    <t>New York……………..</t>
  </si>
  <si>
    <t>North Carolina……….</t>
  </si>
  <si>
    <t>North Dakota………..</t>
  </si>
  <si>
    <t>Ohio……………………</t>
  </si>
  <si>
    <t>Oklahoma…………….</t>
  </si>
  <si>
    <t>Oregon…………………</t>
  </si>
  <si>
    <t>Pennsylvania…………</t>
  </si>
  <si>
    <t>Rhode Island………….</t>
  </si>
  <si>
    <t>South Carolina……….</t>
  </si>
  <si>
    <t>South Dakota…………</t>
  </si>
  <si>
    <t>Tennessee…………….</t>
  </si>
  <si>
    <t>Texas………………….</t>
  </si>
  <si>
    <t>Utah……………………</t>
  </si>
  <si>
    <t>Vermont………………</t>
  </si>
  <si>
    <t>Virginia………………..</t>
  </si>
  <si>
    <t>Washington…………..</t>
  </si>
  <si>
    <t>West Virginia…………</t>
  </si>
  <si>
    <t>Wisconsin…………….</t>
  </si>
  <si>
    <t>Wyoming……………..</t>
  </si>
  <si>
    <t xml:space="preserve">as of </t>
  </si>
  <si>
    <t>rettes</t>
  </si>
  <si>
    <t>Other</t>
  </si>
  <si>
    <t>tobacco</t>
  </si>
  <si>
    <t>Ciga-</t>
  </si>
  <si>
    <t>% of total tobacco</t>
  </si>
  <si>
    <t xml:space="preserve">     taxes from:</t>
  </si>
  <si>
    <t xml:space="preserve">  </t>
  </si>
  <si>
    <t xml:space="preserve">Total 50 states……………... </t>
  </si>
  <si>
    <t>[$1,000s]</t>
  </si>
  <si>
    <t>[1,000s]</t>
  </si>
  <si>
    <t>Amount</t>
  </si>
  <si>
    <t xml:space="preserve">  Amount</t>
  </si>
  <si>
    <t xml:space="preserve">        Per capita</t>
  </si>
  <si>
    <t>as</t>
  </si>
  <si>
    <t>of</t>
  </si>
  <si>
    <t>.34</t>
  </si>
  <si>
    <t>price</t>
  </si>
  <si>
    <t xml:space="preserve"> State tax-paid cigarette</t>
  </si>
  <si>
    <t>Wtd. avg.</t>
  </si>
  <si>
    <t xml:space="preserve">     </t>
  </si>
  <si>
    <t xml:space="preserve">Cigarette tax rate </t>
  </si>
  <si>
    <t xml:space="preserve">          as  of</t>
  </si>
  <si>
    <t xml:space="preserve">      Rate</t>
  </si>
  <si>
    <t>Rank</t>
  </si>
  <si>
    <t xml:space="preserve">  [$]</t>
  </si>
  <si>
    <t>[$]</t>
  </si>
  <si>
    <t xml:space="preserve"> [$]</t>
  </si>
  <si>
    <t>.55</t>
  </si>
  <si>
    <t xml:space="preserve">                                                     TABLE  7.  CIGARETTE AND OTHER TOBACCO TAX COLLECTIONS  IN THE UNITED STATES BY STATE</t>
  </si>
  <si>
    <t>.52</t>
  </si>
  <si>
    <t>.74</t>
  </si>
  <si>
    <t>.53</t>
  </si>
  <si>
    <t>.50</t>
  </si>
  <si>
    <t>.59</t>
  </si>
  <si>
    <t>.63</t>
  </si>
  <si>
    <t>.32</t>
  </si>
  <si>
    <t>.67</t>
  </si>
  <si>
    <t>.60</t>
  </si>
  <si>
    <t>.29</t>
  </si>
  <si>
    <t>Average retail price per pack+</t>
  </si>
  <si>
    <t xml:space="preserve">   [includes generic brands]</t>
  </si>
  <si>
    <t xml:space="preserve">   Cigarette taxes </t>
  </si>
  <si>
    <t>As % of</t>
  </si>
  <si>
    <t xml:space="preserve"> Cigarette tax net collections</t>
  </si>
  <si>
    <t>Per 1¢ of</t>
  </si>
  <si>
    <t xml:space="preserve">  tax **</t>
  </si>
  <si>
    <t xml:space="preserve">    Tobacco Products </t>
  </si>
  <si>
    <t xml:space="preserve">    [cigarette/other]</t>
  </si>
  <si>
    <t xml:space="preserve">     net tax collections</t>
  </si>
  <si>
    <t>.47</t>
  </si>
  <si>
    <t>.44</t>
  </si>
  <si>
    <t>.80</t>
  </si>
  <si>
    <t>.56</t>
  </si>
  <si>
    <t>.85</t>
  </si>
  <si>
    <t>1.08</t>
  </si>
  <si>
    <t xml:space="preserve">                               (Collections data for fiscal year ending June 30, 2009)</t>
  </si>
  <si>
    <t xml:space="preserve">       1/01/2010</t>
  </si>
  <si>
    <r>
      <t xml:space="preserve">               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Orzechowski and Walker.</t>
    </r>
    <r>
      <rPr>
        <b/>
        <i/>
        <sz val="8"/>
        <rFont val="Times New Roman"/>
        <family val="1"/>
      </rPr>
      <t xml:space="preserve"> The Tax Burden on Tobacco, </t>
    </r>
    <r>
      <rPr>
        <b/>
        <sz val="8"/>
        <rFont val="Times New Roman"/>
        <family val="1"/>
      </rPr>
      <t xml:space="preserve">Historical Compilation, Volume 44, 2009. </t>
    </r>
  </si>
  <si>
    <r>
      <t xml:space="preserve">Sources:  U.S. Census Bureau, Governments Division.  </t>
    </r>
    <r>
      <rPr>
        <b/>
        <i/>
        <sz val="8"/>
        <rFont val="Times New Roman"/>
        <family val="1"/>
      </rPr>
      <t>Table NST-EST2009-01-State Population Estimates: July 1, 2009,</t>
    </r>
    <r>
      <rPr>
        <b/>
        <sz val="8"/>
        <rFont val="Times New Roman"/>
        <family val="1"/>
      </rPr>
      <t xml:space="preserve"> Population Division, released December 23, 2009.</t>
    </r>
  </si>
  <si>
    <t>sales (FY ending 6/30/09)</t>
  </si>
  <si>
    <t>7/1/2009</t>
  </si>
  <si>
    <r>
      <t xml:space="preserve">       53.72</t>
    </r>
    <r>
      <rPr>
        <b/>
        <vertAlign val="superscript"/>
        <sz val="10"/>
        <color indexed="8"/>
        <rFont val="Times New Roman"/>
        <family val="1"/>
      </rPr>
      <t>a</t>
    </r>
  </si>
  <si>
    <r>
      <t xml:space="preserve">   50.53</t>
    </r>
    <r>
      <rPr>
        <b/>
        <vertAlign val="superscript"/>
        <sz val="10"/>
        <color indexed="8"/>
        <rFont val="Times New Roman"/>
        <family val="1"/>
      </rPr>
      <t>a</t>
    </r>
  </si>
  <si>
    <r>
      <t xml:space="preserve">Detail may not add to totals due to rounding. </t>
    </r>
    <r>
      <rPr>
        <b/>
        <vertAlign val="superscript"/>
        <sz val="10"/>
        <rFont val="Times New Roman"/>
        <family val="1"/>
      </rPr>
      <t xml:space="preserve">a </t>
    </r>
    <r>
      <rPr>
        <b/>
        <sz val="8"/>
        <rFont val="Times New Roman"/>
        <family val="1"/>
      </rPr>
      <t>Weighted average computed on collection totals for 50 states levying a tax on cigarettes. **Computation based on prevalent rate in effect for 2008-09.</t>
    </r>
  </si>
  <si>
    <t>.68</t>
  </si>
  <si>
    <t>.45</t>
  </si>
  <si>
    <t>.28</t>
  </si>
  <si>
    <t>1.21</t>
  </si>
  <si>
    <t>.40</t>
  </si>
  <si>
    <t>.77</t>
  </si>
  <si>
    <t>.48</t>
  </si>
  <si>
    <t>1.50</t>
  </si>
  <si>
    <t>.35</t>
  </si>
  <si>
    <t>.93</t>
  </si>
  <si>
    <t>.58</t>
  </si>
  <si>
    <t>.25</t>
  </si>
  <si>
    <t>.72</t>
  </si>
  <si>
    <t>.26</t>
  </si>
  <si>
    <t>.49</t>
  </si>
  <si>
    <t>1.11</t>
  </si>
  <si>
    <t>.70</t>
  </si>
  <si>
    <r>
      <t>43.8%</t>
    </r>
    <r>
      <rPr>
        <b/>
        <vertAlign val="superscript"/>
        <sz val="10"/>
        <color indexed="8"/>
        <rFont val="Times New Roman"/>
        <family val="1"/>
      </rPr>
      <t>a</t>
    </r>
  </si>
  <si>
    <t>*C=Cigars    S=Smoking tobacco    Ch=Chewing tobacco    Sn=Snuff      + as of November 1, 2009; Federal, State cigarette taxes included; excludes sales tax.  (New York includes local tax of $1.50 per pack.)</t>
  </si>
  <si>
    <r>
      <t>5.315</t>
    </r>
    <r>
      <rPr>
        <b/>
        <vertAlign val="superscript"/>
        <sz val="10"/>
        <color indexed="8"/>
        <rFont val="Times New Roman"/>
        <family val="1"/>
      </rPr>
      <t>a</t>
    </r>
  </si>
  <si>
    <r>
      <t>2.329</t>
    </r>
    <r>
      <rPr>
        <b/>
        <vertAlign val="superscript"/>
        <sz val="10"/>
        <color indexed="8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</si>
</sst>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mmmm\ d\,\ yyyy"/>
    <numFmt numFmtId="166" formatCode="&quot;$&quot;#,##0"/>
    <numFmt numFmtId="167" formatCode="&quot;$&quot;#,##0.00"/>
    <numFmt numFmtId="168" formatCode="0.0"/>
    <numFmt numFmtId="169" formatCode="m/d/yy"/>
    <numFmt numFmtId="170" formatCode="&quot;$&quot;#,##0.000"/>
    <numFmt numFmtId="171" formatCode="0.0%"/>
    <numFmt numFmtId="172" formatCode="m/d"/>
    <numFmt numFmtId="173" formatCode="#,##0.000"/>
    <numFmt numFmtId="174" formatCode="#,##0.0"/>
    <numFmt numFmtId="175" formatCode="#,##0.000_);[Red]\(#,##0.000\)"/>
    <numFmt numFmtId="176" formatCode="0.000"/>
    <numFmt numFmtId="177" formatCode="0.0000"/>
  </numFmts>
  <fonts count="47">
    <font>
      <sz val="8"/>
      <name val="Times New Roman"/>
      <family val="0"/>
    </font>
    <font>
      <sz val="10"/>
      <name val="Arial"/>
      <family val="2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33" borderId="0" xfId="57" applyFont="1" applyFill="1">
      <alignment/>
      <protection/>
    </xf>
    <xf numFmtId="4" fontId="2" fillId="33" borderId="0" xfId="57" applyNumberFormat="1" applyFont="1" applyFill="1">
      <alignment/>
      <protection/>
    </xf>
    <xf numFmtId="3" fontId="2" fillId="33" borderId="0" xfId="57" applyNumberFormat="1" applyFont="1" applyFill="1">
      <alignment/>
      <protection/>
    </xf>
    <xf numFmtId="4" fontId="2" fillId="33" borderId="0" xfId="57" applyNumberFormat="1" applyFont="1" applyFill="1" applyAlignment="1">
      <alignment horizontal="center"/>
      <protection/>
    </xf>
    <xf numFmtId="2" fontId="2" fillId="33" borderId="0" xfId="57" applyNumberFormat="1" applyFont="1" applyFill="1">
      <alignment/>
      <protection/>
    </xf>
    <xf numFmtId="0" fontId="2" fillId="33" borderId="0" xfId="57" applyFont="1" applyFill="1" applyAlignment="1">
      <alignment horizontal="center"/>
      <protection/>
    </xf>
    <xf numFmtId="174" fontId="2" fillId="33" borderId="0" xfId="57" applyNumberFormat="1" applyFont="1" applyFill="1" applyAlignment="1">
      <alignment horizontal="center"/>
      <protection/>
    </xf>
    <xf numFmtId="168" fontId="2" fillId="33" borderId="0" xfId="57" applyNumberFormat="1" applyFont="1" applyFill="1" applyAlignment="1">
      <alignment horizontal="center"/>
      <protection/>
    </xf>
    <xf numFmtId="0" fontId="2" fillId="33" borderId="0" xfId="57" applyFont="1" applyFill="1" applyAlignment="1">
      <alignment horizontal="left"/>
      <protection/>
    </xf>
    <xf numFmtId="3" fontId="2" fillId="33" borderId="0" xfId="57" applyNumberFormat="1" applyFont="1" applyFill="1" applyAlignment="1">
      <alignment horizontal="left"/>
      <protection/>
    </xf>
    <xf numFmtId="174" fontId="2" fillId="33" borderId="0" xfId="57" applyNumberFormat="1" applyFont="1" applyFill="1">
      <alignment/>
      <protection/>
    </xf>
    <xf numFmtId="0" fontId="2" fillId="33" borderId="10" xfId="57" applyFont="1" applyFill="1" applyBorder="1">
      <alignment/>
      <protection/>
    </xf>
    <xf numFmtId="0" fontId="2" fillId="33" borderId="11" xfId="57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/>
      <protection/>
    </xf>
    <xf numFmtId="0" fontId="2" fillId="33" borderId="12" xfId="57" applyFont="1" applyFill="1" applyBorder="1" applyAlignment="1">
      <alignment horizontal="center"/>
      <protection/>
    </xf>
    <xf numFmtId="0" fontId="2" fillId="33" borderId="0" xfId="57" applyFont="1" applyFill="1" applyBorder="1">
      <alignment/>
      <protection/>
    </xf>
    <xf numFmtId="3" fontId="2" fillId="33" borderId="0" xfId="57" applyNumberFormat="1" applyFont="1" applyFill="1" applyAlignment="1">
      <alignment horizontal="center"/>
      <protection/>
    </xf>
    <xf numFmtId="0" fontId="2" fillId="33" borderId="13" xfId="57" applyFont="1" applyFill="1" applyBorder="1" applyAlignment="1">
      <alignment horizontal="center"/>
      <protection/>
    </xf>
    <xf numFmtId="165" fontId="2" fillId="33" borderId="14" xfId="57" applyNumberFormat="1" applyFont="1" applyFill="1" applyBorder="1" applyAlignment="1">
      <alignment/>
      <protection/>
    </xf>
    <xf numFmtId="165" fontId="2" fillId="33" borderId="15" xfId="57" applyNumberFormat="1" applyFont="1" applyFill="1" applyBorder="1" applyAlignment="1">
      <alignment/>
      <protection/>
    </xf>
    <xf numFmtId="0" fontId="2" fillId="33" borderId="16" xfId="57" applyFont="1" applyFill="1" applyBorder="1" applyAlignment="1">
      <alignment horizontal="center"/>
      <protection/>
    </xf>
    <xf numFmtId="0" fontId="2" fillId="33" borderId="0" xfId="57" applyFont="1" applyFill="1" applyBorder="1" applyAlignment="1">
      <alignment horizontal="center"/>
      <protection/>
    </xf>
    <xf numFmtId="0" fontId="2" fillId="33" borderId="15" xfId="57" applyFont="1" applyFill="1" applyBorder="1">
      <alignment/>
      <protection/>
    </xf>
    <xf numFmtId="4" fontId="2" fillId="33" borderId="17" xfId="57" applyNumberFormat="1" applyFont="1" applyFill="1" applyBorder="1" applyAlignment="1">
      <alignment horizontal="center"/>
      <protection/>
    </xf>
    <xf numFmtId="0" fontId="2" fillId="33" borderId="14" xfId="57" applyFont="1" applyFill="1" applyBorder="1" applyAlignment="1">
      <alignment horizontal="center"/>
      <protection/>
    </xf>
    <xf numFmtId="3" fontId="2" fillId="33" borderId="16" xfId="57" applyNumberFormat="1" applyFont="1" applyFill="1" applyBorder="1">
      <alignment/>
      <protection/>
    </xf>
    <xf numFmtId="4" fontId="2" fillId="33" borderId="16" xfId="57" applyNumberFormat="1" applyFont="1" applyFill="1" applyBorder="1">
      <alignment/>
      <protection/>
    </xf>
    <xf numFmtId="176" fontId="2" fillId="33" borderId="13" xfId="57" applyNumberFormat="1" applyFont="1" applyFill="1" applyBorder="1" applyAlignment="1">
      <alignment horizontal="right"/>
      <protection/>
    </xf>
    <xf numFmtId="3" fontId="2" fillId="33" borderId="13" xfId="57" applyNumberFormat="1" applyFont="1" applyFill="1" applyBorder="1">
      <alignment/>
      <protection/>
    </xf>
    <xf numFmtId="174" fontId="2" fillId="33" borderId="18" xfId="57" applyNumberFormat="1" applyFont="1" applyFill="1" applyBorder="1">
      <alignment/>
      <protection/>
    </xf>
    <xf numFmtId="3" fontId="2" fillId="33" borderId="18" xfId="57" applyNumberFormat="1" applyFont="1" applyFill="1" applyBorder="1">
      <alignment/>
      <protection/>
    </xf>
    <xf numFmtId="171" fontId="2" fillId="33" borderId="0" xfId="57" applyNumberFormat="1" applyFont="1" applyFill="1" applyBorder="1">
      <alignment/>
      <protection/>
    </xf>
    <xf numFmtId="171" fontId="2" fillId="33" borderId="19" xfId="57" applyNumberFormat="1" applyFont="1" applyFill="1" applyBorder="1">
      <alignment/>
      <protection/>
    </xf>
    <xf numFmtId="171" fontId="2" fillId="33" borderId="20" xfId="57" applyNumberFormat="1" applyFont="1" applyFill="1" applyBorder="1">
      <alignment/>
      <protection/>
    </xf>
    <xf numFmtId="4" fontId="2" fillId="33" borderId="12" xfId="57" applyNumberFormat="1" applyFont="1" applyFill="1" applyBorder="1">
      <alignment/>
      <protection/>
    </xf>
    <xf numFmtId="176" fontId="2" fillId="33" borderId="11" xfId="57" applyNumberFormat="1" applyFont="1" applyFill="1" applyBorder="1" applyAlignment="1">
      <alignment horizontal="right"/>
      <protection/>
    </xf>
    <xf numFmtId="3" fontId="2" fillId="33" borderId="11" xfId="57" applyNumberFormat="1" applyFont="1" applyFill="1" applyBorder="1">
      <alignment/>
      <protection/>
    </xf>
    <xf numFmtId="174" fontId="2" fillId="33" borderId="21" xfId="57" applyNumberFormat="1" applyFont="1" applyFill="1" applyBorder="1">
      <alignment/>
      <protection/>
    </xf>
    <xf numFmtId="3" fontId="2" fillId="33" borderId="21" xfId="57" applyNumberFormat="1" applyFont="1" applyFill="1" applyBorder="1">
      <alignment/>
      <protection/>
    </xf>
    <xf numFmtId="171" fontId="2" fillId="33" borderId="12" xfId="57" applyNumberFormat="1" applyFont="1" applyFill="1" applyBorder="1">
      <alignment/>
      <protection/>
    </xf>
    <xf numFmtId="0" fontId="2" fillId="33" borderId="10" xfId="57" applyFont="1" applyFill="1" applyBorder="1" applyAlignment="1">
      <alignment horizontal="center"/>
      <protection/>
    </xf>
    <xf numFmtId="171" fontId="2" fillId="33" borderId="16" xfId="57" applyNumberFormat="1" applyFont="1" applyFill="1" applyBorder="1">
      <alignment/>
      <protection/>
    </xf>
    <xf numFmtId="4" fontId="2" fillId="33" borderId="14" xfId="57" applyNumberFormat="1" applyFont="1" applyFill="1" applyBorder="1">
      <alignment/>
      <protection/>
    </xf>
    <xf numFmtId="176" fontId="2" fillId="33" borderId="22" xfId="57" applyNumberFormat="1" applyFont="1" applyFill="1" applyBorder="1" applyAlignment="1">
      <alignment horizontal="right"/>
      <protection/>
    </xf>
    <xf numFmtId="3" fontId="2" fillId="33" borderId="22" xfId="57" applyNumberFormat="1" applyFont="1" applyFill="1" applyBorder="1">
      <alignment/>
      <protection/>
    </xf>
    <xf numFmtId="174" fontId="2" fillId="33" borderId="17" xfId="57" applyNumberFormat="1" applyFont="1" applyFill="1" applyBorder="1">
      <alignment/>
      <protection/>
    </xf>
    <xf numFmtId="3" fontId="2" fillId="33" borderId="17" xfId="57" applyNumberFormat="1" applyFont="1" applyFill="1" applyBorder="1">
      <alignment/>
      <protection/>
    </xf>
    <xf numFmtId="171" fontId="2" fillId="33" borderId="14" xfId="57" applyNumberFormat="1" applyFont="1" applyFill="1" applyBorder="1">
      <alignment/>
      <protection/>
    </xf>
    <xf numFmtId="171" fontId="2" fillId="33" borderId="23" xfId="57" applyNumberFormat="1" applyFont="1" applyFill="1" applyBorder="1">
      <alignment/>
      <protection/>
    </xf>
    <xf numFmtId="0" fontId="2" fillId="33" borderId="15" xfId="57" applyFont="1" applyFill="1" applyBorder="1" applyAlignment="1">
      <alignment horizontal="center"/>
      <protection/>
    </xf>
    <xf numFmtId="3" fontId="2" fillId="33" borderId="24" xfId="57" applyNumberFormat="1" applyFont="1" applyFill="1" applyBorder="1">
      <alignment/>
      <protection/>
    </xf>
    <xf numFmtId="174" fontId="2" fillId="33" borderId="25" xfId="57" applyNumberFormat="1" applyFont="1" applyFill="1" applyBorder="1">
      <alignment/>
      <protection/>
    </xf>
    <xf numFmtId="3" fontId="2" fillId="33" borderId="25" xfId="57" applyNumberFormat="1" applyFont="1" applyFill="1" applyBorder="1">
      <alignment/>
      <protection/>
    </xf>
    <xf numFmtId="0" fontId="2" fillId="33" borderId="26" xfId="57" applyFont="1" applyFill="1" applyBorder="1" applyAlignment="1">
      <alignment horizontal="center"/>
      <protection/>
    </xf>
    <xf numFmtId="4" fontId="3" fillId="33" borderId="0" xfId="57" applyNumberFormat="1" applyFont="1" applyFill="1">
      <alignment/>
      <protection/>
    </xf>
    <xf numFmtId="4" fontId="5" fillId="33" borderId="0" xfId="57" applyNumberFormat="1" applyFont="1" applyFill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2" fillId="33" borderId="0" xfId="57" applyFont="1" applyFill="1" quotePrefix="1">
      <alignment/>
      <protection/>
    </xf>
    <xf numFmtId="171" fontId="2" fillId="33" borderId="27" xfId="57" applyNumberFormat="1" applyFont="1" applyFill="1" applyBorder="1">
      <alignment/>
      <protection/>
    </xf>
    <xf numFmtId="171" fontId="2" fillId="33" borderId="24" xfId="57" applyNumberFormat="1" applyFont="1" applyFill="1" applyBorder="1">
      <alignment/>
      <protection/>
    </xf>
    <xf numFmtId="49" fontId="2" fillId="33" borderId="0" xfId="57" applyNumberFormat="1" applyFont="1" applyFill="1" applyBorder="1" applyAlignment="1">
      <alignment horizontal="right"/>
      <protection/>
    </xf>
    <xf numFmtId="3" fontId="2" fillId="33" borderId="0" xfId="57" applyNumberFormat="1" applyFont="1" applyFill="1" applyBorder="1">
      <alignment/>
      <protection/>
    </xf>
    <xf numFmtId="4" fontId="2" fillId="33" borderId="0" xfId="57" applyNumberFormat="1" applyFont="1" applyFill="1" applyBorder="1">
      <alignment/>
      <protection/>
    </xf>
    <xf numFmtId="174" fontId="2" fillId="33" borderId="0" xfId="57" applyNumberFormat="1" applyFont="1" applyFill="1" applyBorder="1">
      <alignment/>
      <protection/>
    </xf>
    <xf numFmtId="0" fontId="2" fillId="33" borderId="25" xfId="57" applyFont="1" applyFill="1" applyBorder="1">
      <alignment/>
      <protection/>
    </xf>
    <xf numFmtId="3" fontId="2" fillId="33" borderId="27" xfId="57" applyNumberFormat="1" applyFont="1" applyFill="1" applyBorder="1" applyAlignment="1">
      <alignment horizontal="left"/>
      <protection/>
    </xf>
    <xf numFmtId="4" fontId="2" fillId="33" borderId="26" xfId="57" applyNumberFormat="1" applyFont="1" applyFill="1" applyBorder="1" applyAlignment="1">
      <alignment horizontal="left"/>
      <protection/>
    </xf>
    <xf numFmtId="2" fontId="2" fillId="33" borderId="25" xfId="57" applyNumberFormat="1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center"/>
      <protection/>
    </xf>
    <xf numFmtId="4" fontId="2" fillId="33" borderId="27" xfId="57" applyNumberFormat="1" applyFont="1" applyFill="1" applyBorder="1" applyAlignment="1">
      <alignment horizontal="left"/>
      <protection/>
    </xf>
    <xf numFmtId="2" fontId="2" fillId="33" borderId="13" xfId="57" applyNumberFormat="1" applyFont="1" applyFill="1" applyBorder="1" applyAlignment="1">
      <alignment horizontal="left"/>
      <protection/>
    </xf>
    <xf numFmtId="3" fontId="2" fillId="33" borderId="14" xfId="57" applyNumberFormat="1" applyFont="1" applyFill="1" applyBorder="1" applyAlignment="1">
      <alignment horizontal="left"/>
      <protection/>
    </xf>
    <xf numFmtId="41" fontId="2" fillId="33" borderId="24" xfId="57" applyNumberFormat="1" applyFont="1" applyFill="1" applyBorder="1" applyAlignment="1">
      <alignment horizontal="right"/>
      <protection/>
    </xf>
    <xf numFmtId="173" fontId="2" fillId="33" borderId="28" xfId="57" applyNumberFormat="1" applyFont="1" applyFill="1" applyBorder="1">
      <alignment/>
      <protection/>
    </xf>
    <xf numFmtId="173" fontId="2" fillId="33" borderId="29" xfId="57" applyNumberFormat="1" applyFont="1" applyFill="1" applyBorder="1">
      <alignment/>
      <protection/>
    </xf>
    <xf numFmtId="173" fontId="2" fillId="33" borderId="30" xfId="57" applyNumberFormat="1" applyFont="1" applyFill="1" applyBorder="1">
      <alignment/>
      <protection/>
    </xf>
    <xf numFmtId="173" fontId="2" fillId="33" borderId="16" xfId="57" applyNumberFormat="1" applyFont="1" applyFill="1" applyBorder="1" applyAlignment="1">
      <alignment horizontal="right"/>
      <protection/>
    </xf>
    <xf numFmtId="173" fontId="2" fillId="33" borderId="12" xfId="57" applyNumberFormat="1" applyFont="1" applyFill="1" applyBorder="1" applyAlignment="1">
      <alignment horizontal="right"/>
      <protection/>
    </xf>
    <xf numFmtId="173" fontId="2" fillId="33" borderId="14" xfId="57" applyNumberFormat="1" applyFont="1" applyFill="1" applyBorder="1" applyAlignment="1">
      <alignment horizontal="right"/>
      <protection/>
    </xf>
    <xf numFmtId="41" fontId="2" fillId="33" borderId="27" xfId="57" applyNumberFormat="1" applyFont="1" applyFill="1" applyBorder="1" applyAlignment="1">
      <alignment horizontal="right"/>
      <protection/>
    </xf>
    <xf numFmtId="173" fontId="2" fillId="33" borderId="14" xfId="57" applyNumberFormat="1" applyFont="1" applyFill="1" applyBorder="1" applyAlignment="1">
      <alignment/>
      <protection/>
    </xf>
    <xf numFmtId="3" fontId="2" fillId="33" borderId="10" xfId="57" applyNumberFormat="1" applyFont="1" applyFill="1" applyBorder="1" applyAlignment="1">
      <alignment horizontal="left"/>
      <protection/>
    </xf>
    <xf numFmtId="168" fontId="2" fillId="33" borderId="21" xfId="57" applyNumberFormat="1" applyFont="1" applyFill="1" applyBorder="1" applyAlignment="1">
      <alignment horizontal="center"/>
      <protection/>
    </xf>
    <xf numFmtId="168" fontId="2" fillId="33" borderId="18" xfId="57" applyNumberFormat="1" applyFont="1" applyFill="1" applyBorder="1" applyAlignment="1">
      <alignment horizontal="center"/>
      <protection/>
    </xf>
    <xf numFmtId="168" fontId="2" fillId="33" borderId="12" xfId="57" applyNumberFormat="1" applyFont="1" applyFill="1" applyBorder="1" applyAlignment="1">
      <alignment horizontal="left"/>
      <protection/>
    </xf>
    <xf numFmtId="168" fontId="2" fillId="33" borderId="16" xfId="57" applyNumberFormat="1" applyFont="1" applyFill="1" applyBorder="1" applyAlignment="1">
      <alignment horizontal="left"/>
      <protection/>
    </xf>
    <xf numFmtId="3" fontId="2" fillId="33" borderId="19" xfId="57" applyNumberFormat="1" applyFont="1" applyFill="1" applyBorder="1" applyAlignment="1">
      <alignment horizontal="right"/>
      <protection/>
    </xf>
    <xf numFmtId="3" fontId="2" fillId="33" borderId="20" xfId="57" applyNumberFormat="1" applyFont="1" applyFill="1" applyBorder="1" applyAlignment="1">
      <alignment horizontal="right"/>
      <protection/>
    </xf>
    <xf numFmtId="4" fontId="2" fillId="33" borderId="16" xfId="57" applyNumberFormat="1" applyFont="1" applyFill="1" applyBorder="1" applyAlignment="1">
      <alignment horizontal="right"/>
      <protection/>
    </xf>
    <xf numFmtId="173" fontId="2" fillId="33" borderId="16" xfId="57" applyNumberFormat="1" applyFont="1" applyFill="1" applyBorder="1">
      <alignment/>
      <protection/>
    </xf>
    <xf numFmtId="173" fontId="2" fillId="33" borderId="12" xfId="57" applyNumberFormat="1" applyFont="1" applyFill="1" applyBorder="1">
      <alignment/>
      <protection/>
    </xf>
    <xf numFmtId="173" fontId="2" fillId="33" borderId="14" xfId="57" applyNumberFormat="1" applyFont="1" applyFill="1" applyBorder="1">
      <alignment/>
      <protection/>
    </xf>
    <xf numFmtId="171" fontId="2" fillId="33" borderId="0" xfId="57" applyNumberFormat="1" applyFont="1" applyFill="1">
      <alignment/>
      <protection/>
    </xf>
    <xf numFmtId="168" fontId="2" fillId="33" borderId="11" xfId="57" applyNumberFormat="1" applyFont="1" applyFill="1" applyBorder="1" applyAlignment="1">
      <alignment horizontal="center"/>
      <protection/>
    </xf>
    <xf numFmtId="3" fontId="2" fillId="33" borderId="12" xfId="57" applyNumberFormat="1" applyFont="1" applyFill="1" applyBorder="1" applyAlignment="1">
      <alignment horizontal="center"/>
      <protection/>
    </xf>
    <xf numFmtId="3" fontId="2" fillId="33" borderId="13" xfId="57" applyNumberFormat="1" applyFont="1" applyFill="1" applyBorder="1" applyAlignment="1">
      <alignment horizontal="center"/>
      <protection/>
    </xf>
    <xf numFmtId="4" fontId="2" fillId="33" borderId="16" xfId="57" applyNumberFormat="1" applyFont="1" applyFill="1" applyBorder="1" applyAlignment="1">
      <alignment horizontal="center"/>
      <protection/>
    </xf>
    <xf numFmtId="0" fontId="45" fillId="33" borderId="16" xfId="57" applyFont="1" applyFill="1" applyBorder="1" applyAlignment="1">
      <alignment horizontal="center"/>
      <protection/>
    </xf>
    <xf numFmtId="0" fontId="45" fillId="33" borderId="12" xfId="57" applyFont="1" applyFill="1" applyBorder="1" applyAlignment="1">
      <alignment horizontal="center"/>
      <protection/>
    </xf>
    <xf numFmtId="2" fontId="2" fillId="33" borderId="13" xfId="57" applyNumberFormat="1" applyFont="1" applyFill="1" applyBorder="1" applyAlignment="1" quotePrefix="1">
      <alignment horizontal="right"/>
      <protection/>
    </xf>
    <xf numFmtId="2" fontId="2" fillId="33" borderId="11" xfId="57" applyNumberFormat="1" applyFont="1" applyFill="1" applyBorder="1" applyAlignment="1" quotePrefix="1">
      <alignment horizontal="right"/>
      <protection/>
    </xf>
    <xf numFmtId="2" fontId="2" fillId="33" borderId="22" xfId="57" applyNumberFormat="1" applyFont="1" applyFill="1" applyBorder="1" applyAlignment="1" quotePrefix="1">
      <alignment horizontal="right"/>
      <protection/>
    </xf>
    <xf numFmtId="4" fontId="46" fillId="33" borderId="12" xfId="57" applyNumberFormat="1" applyFont="1" applyFill="1" applyBorder="1" applyAlignment="1">
      <alignment/>
      <protection/>
    </xf>
    <xf numFmtId="4" fontId="46" fillId="33" borderId="10" xfId="57" applyNumberFormat="1" applyFont="1" applyFill="1" applyBorder="1" applyAlignment="1">
      <alignment horizontal="left"/>
      <protection/>
    </xf>
    <xf numFmtId="4" fontId="46" fillId="33" borderId="14" xfId="57" applyNumberFormat="1" applyFont="1" applyFill="1" applyBorder="1" applyAlignment="1">
      <alignment horizontal="left"/>
      <protection/>
    </xf>
    <xf numFmtId="4" fontId="46" fillId="33" borderId="15" xfId="57" applyNumberFormat="1" applyFont="1" applyFill="1" applyBorder="1" applyAlignment="1">
      <alignment horizontal="left"/>
      <protection/>
    </xf>
    <xf numFmtId="4" fontId="46" fillId="33" borderId="16" xfId="57" applyNumberFormat="1" applyFont="1" applyFill="1" applyBorder="1" applyAlignment="1">
      <alignment horizontal="left"/>
      <protection/>
    </xf>
    <xf numFmtId="4" fontId="46" fillId="33" borderId="12" xfId="57" applyNumberFormat="1" applyFont="1" applyFill="1" applyBorder="1" applyAlignment="1">
      <alignment horizontal="left"/>
      <protection/>
    </xf>
    <xf numFmtId="4" fontId="46" fillId="33" borderId="21" xfId="57" applyNumberFormat="1" applyFont="1" applyFill="1" applyBorder="1" applyAlignment="1">
      <alignment horizontal="left"/>
      <protection/>
    </xf>
    <xf numFmtId="0" fontId="46" fillId="33" borderId="16" xfId="57" applyFont="1" applyFill="1" applyBorder="1" applyAlignment="1">
      <alignment horizontal="center"/>
      <protection/>
    </xf>
    <xf numFmtId="0" fontId="46" fillId="33" borderId="11" xfId="57" applyFont="1" applyFill="1" applyBorder="1" applyAlignment="1">
      <alignment horizontal="center"/>
      <protection/>
    </xf>
    <xf numFmtId="0" fontId="46" fillId="33" borderId="21" xfId="57" applyFont="1" applyFill="1" applyBorder="1" applyAlignment="1">
      <alignment horizontal="center"/>
      <protection/>
    </xf>
    <xf numFmtId="4" fontId="46" fillId="33" borderId="14" xfId="57" applyNumberFormat="1" applyFont="1" applyFill="1" applyBorder="1" applyAlignment="1">
      <alignment horizontal="center"/>
      <protection/>
    </xf>
    <xf numFmtId="4" fontId="46" fillId="33" borderId="22" xfId="57" applyNumberFormat="1" applyFont="1" applyFill="1" applyBorder="1" applyAlignment="1">
      <alignment horizontal="center"/>
      <protection/>
    </xf>
    <xf numFmtId="4" fontId="46" fillId="33" borderId="15" xfId="57" applyNumberFormat="1" applyFont="1" applyFill="1" applyBorder="1" applyAlignment="1">
      <alignment horizontal="center"/>
      <protection/>
    </xf>
    <xf numFmtId="4" fontId="46" fillId="33" borderId="27" xfId="57" applyNumberFormat="1" applyFont="1" applyFill="1" applyBorder="1" applyAlignment="1">
      <alignment horizontal="right"/>
      <protection/>
    </xf>
    <xf numFmtId="173" fontId="46" fillId="33" borderId="24" xfId="57" applyNumberFormat="1" applyFont="1" applyFill="1" applyBorder="1" applyAlignment="1">
      <alignment horizontal="right"/>
      <protection/>
    </xf>
    <xf numFmtId="171" fontId="46" fillId="33" borderId="25" xfId="57" applyNumberFormat="1" applyFont="1" applyFill="1" applyBorder="1" applyAlignment="1">
      <alignment horizontal="right"/>
      <protection/>
    </xf>
    <xf numFmtId="4" fontId="46" fillId="33" borderId="27" xfId="57" applyNumberFormat="1" applyFont="1" applyFill="1" applyBorder="1">
      <alignment/>
      <protection/>
    </xf>
    <xf numFmtId="174" fontId="2" fillId="33" borderId="12" xfId="57" applyNumberFormat="1" applyFont="1" applyFill="1" applyBorder="1" applyAlignment="1">
      <alignment horizontal="left"/>
      <protection/>
    </xf>
    <xf numFmtId="4" fontId="2" fillId="33" borderId="21" xfId="57" applyNumberFormat="1" applyFont="1" applyFill="1" applyBorder="1">
      <alignment/>
      <protection/>
    </xf>
    <xf numFmtId="174" fontId="2" fillId="33" borderId="16" xfId="57" applyNumberFormat="1" applyFont="1" applyFill="1" applyBorder="1" applyAlignment="1">
      <alignment horizontal="left"/>
      <protection/>
    </xf>
    <xf numFmtId="4" fontId="2" fillId="33" borderId="18" xfId="57" applyNumberFormat="1" applyFont="1" applyFill="1" applyBorder="1" applyAlignment="1">
      <alignment horizontal="center"/>
      <protection/>
    </xf>
    <xf numFmtId="174" fontId="46" fillId="33" borderId="27" xfId="57" applyNumberFormat="1" applyFont="1" applyFill="1" applyBorder="1" applyAlignment="1">
      <alignment horizontal="center"/>
      <protection/>
    </xf>
    <xf numFmtId="174" fontId="46" fillId="33" borderId="16" xfId="57" applyNumberFormat="1" applyFont="1" applyFill="1" applyBorder="1" applyAlignment="1">
      <alignment horizontal="center"/>
      <protection/>
    </xf>
    <xf numFmtId="174" fontId="46" fillId="33" borderId="14" xfId="57" applyNumberFormat="1" applyFont="1" applyFill="1" applyBorder="1" applyAlignment="1">
      <alignment horizontal="center"/>
      <protection/>
    </xf>
    <xf numFmtId="4" fontId="46" fillId="33" borderId="24" xfId="57" applyNumberFormat="1" applyFont="1" applyFill="1" applyBorder="1" applyAlignment="1">
      <alignment horizontal="center"/>
      <protection/>
    </xf>
    <xf numFmtId="0" fontId="46" fillId="33" borderId="13" xfId="57" applyFont="1" applyFill="1" applyBorder="1" applyAlignment="1">
      <alignment horizontal="center"/>
      <protection/>
    </xf>
    <xf numFmtId="0" fontId="2" fillId="34" borderId="11" xfId="57" applyFont="1" applyFill="1" applyBorder="1" applyAlignment="1">
      <alignment horizontal="center"/>
      <protection/>
    </xf>
    <xf numFmtId="0" fontId="2" fillId="34" borderId="0" xfId="57" applyFont="1" applyFill="1" applyAlignment="1">
      <alignment horizontal="center"/>
      <protection/>
    </xf>
    <xf numFmtId="0" fontId="2" fillId="34" borderId="13" xfId="57" applyFont="1" applyFill="1" applyBorder="1" applyAlignment="1">
      <alignment horizontal="center"/>
      <protection/>
    </xf>
    <xf numFmtId="165" fontId="2" fillId="34" borderId="13" xfId="57" applyNumberFormat="1" applyFont="1" applyFill="1" applyBorder="1" applyAlignment="1" quotePrefix="1">
      <alignment horizontal="center"/>
      <protection/>
    </xf>
    <xf numFmtId="0" fontId="2" fillId="34" borderId="22" xfId="57" applyFont="1" applyFill="1" applyBorder="1" applyAlignment="1">
      <alignment horizontal="center"/>
      <protection/>
    </xf>
    <xf numFmtId="168" fontId="2" fillId="34" borderId="12" xfId="57" applyNumberFormat="1" applyFont="1" applyFill="1" applyBorder="1" applyAlignment="1">
      <alignment horizontal="left"/>
      <protection/>
    </xf>
    <xf numFmtId="168" fontId="2" fillId="34" borderId="14" xfId="57" applyNumberFormat="1" applyFont="1" applyFill="1" applyBorder="1" applyAlignment="1">
      <alignment horizontal="center"/>
      <protection/>
    </xf>
    <xf numFmtId="3" fontId="2" fillId="34" borderId="16" xfId="57" applyNumberFormat="1" applyFont="1" applyFill="1" applyBorder="1" applyAlignment="1">
      <alignment horizontal="center"/>
      <protection/>
    </xf>
    <xf numFmtId="4" fontId="2" fillId="34" borderId="11" xfId="57" applyNumberFormat="1" applyFont="1" applyFill="1" applyBorder="1" applyAlignment="1">
      <alignment horizontal="left"/>
      <protection/>
    </xf>
    <xf numFmtId="14" fontId="2" fillId="34" borderId="0" xfId="57" applyNumberFormat="1" applyFont="1" applyFill="1" applyAlignment="1">
      <alignment horizontal="center"/>
      <protection/>
    </xf>
    <xf numFmtId="3" fontId="2" fillId="34" borderId="13" xfId="57" applyNumberFormat="1" applyFont="1" applyFill="1" applyBorder="1" applyAlignment="1">
      <alignment horizontal="center"/>
      <protection/>
    </xf>
    <xf numFmtId="4" fontId="2" fillId="34" borderId="16" xfId="57" applyNumberFormat="1" applyFont="1" applyFill="1" applyBorder="1" applyAlignment="1">
      <alignment horizontal="right"/>
      <protection/>
    </xf>
    <xf numFmtId="2" fontId="2" fillId="34" borderId="13" xfId="57" applyNumberFormat="1" applyFont="1" applyFill="1" applyBorder="1" applyAlignment="1">
      <alignment horizontal="center"/>
      <protection/>
    </xf>
    <xf numFmtId="3" fontId="2" fillId="34" borderId="14" xfId="57" applyNumberFormat="1" applyFont="1" applyFill="1" applyBorder="1" applyAlignment="1">
      <alignment horizontal="center"/>
      <protection/>
    </xf>
    <xf numFmtId="4" fontId="2" fillId="34" borderId="14" xfId="57" applyNumberFormat="1" applyFont="1" applyFill="1" applyBorder="1" applyAlignment="1">
      <alignment horizontal="center"/>
      <protection/>
    </xf>
    <xf numFmtId="168" fontId="2" fillId="33" borderId="22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baccocigaret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" sqref="C2"/>
    </sheetView>
  </sheetViews>
  <sheetFormatPr defaultColWidth="10.66015625" defaultRowHeight="11.25"/>
  <cols>
    <col min="1" max="1" width="14.5" style="1" customWidth="1"/>
    <col min="2" max="2" width="8.33203125" style="8" customWidth="1"/>
    <col min="3" max="3" width="7.66015625" style="8" customWidth="1"/>
    <col min="4" max="4" width="10" style="3" customWidth="1"/>
    <col min="5" max="5" width="9.33203125" style="2" customWidth="1"/>
    <col min="6" max="6" width="8.83203125" style="6" customWidth="1"/>
    <col min="7" max="7" width="9.83203125" style="3" customWidth="1"/>
    <col min="8" max="8" width="7.33203125" style="2" customWidth="1"/>
    <col min="9" max="9" width="8.16015625" style="5" customWidth="1"/>
    <col min="10" max="10" width="8.66015625" style="2" customWidth="1"/>
    <col min="11" max="11" width="9" style="2" customWidth="1"/>
    <col min="12" max="12" width="8.5" style="2" customWidth="1"/>
    <col min="13" max="13" width="10.83203125" style="11" customWidth="1"/>
    <col min="14" max="14" width="11.33203125" style="2" customWidth="1"/>
    <col min="15" max="15" width="10.5" style="1" customWidth="1"/>
    <col min="16" max="16" width="7.66015625" style="1" customWidth="1"/>
    <col min="17" max="17" width="8.5" style="1" customWidth="1"/>
    <col min="18" max="18" width="14.33203125" style="6" customWidth="1"/>
    <col min="19" max="16384" width="10.66015625" style="1" customWidth="1"/>
  </cols>
  <sheetData>
    <row r="1" spans="1:18" ht="10.5">
      <c r="A1" s="1" t="s">
        <v>87</v>
      </c>
      <c r="B1" s="2" t="s">
        <v>96</v>
      </c>
      <c r="C1" s="2"/>
      <c r="D1" s="1"/>
      <c r="E1" s="1"/>
      <c r="F1" s="4"/>
      <c r="G1" s="5"/>
      <c r="H1" s="5"/>
      <c r="I1" s="1"/>
      <c r="J1" s="1"/>
      <c r="K1" s="1"/>
      <c r="L1" s="1"/>
      <c r="M1" s="7"/>
      <c r="N1" s="6"/>
      <c r="O1" s="6"/>
      <c r="P1" s="6"/>
      <c r="Q1" s="6"/>
      <c r="R1" s="1"/>
    </row>
    <row r="2" spans="1:7" ht="10.5" customHeight="1">
      <c r="A2" s="1" t="s">
        <v>74</v>
      </c>
      <c r="B2" s="8" t="s">
        <v>74</v>
      </c>
      <c r="E2" s="2" t="s">
        <v>0</v>
      </c>
      <c r="F2" s="9" t="s">
        <v>123</v>
      </c>
      <c r="G2" s="10"/>
    </row>
    <row r="3" spans="1:18" ht="10.5">
      <c r="A3" s="12"/>
      <c r="B3" s="85" t="s">
        <v>88</v>
      </c>
      <c r="C3" s="83"/>
      <c r="D3" s="82" t="s">
        <v>114</v>
      </c>
      <c r="E3" s="69"/>
      <c r="F3" s="13" t="s">
        <v>5</v>
      </c>
      <c r="G3" s="66" t="s">
        <v>111</v>
      </c>
      <c r="H3" s="67"/>
      <c r="I3" s="68"/>
      <c r="J3" s="103" t="s">
        <v>107</v>
      </c>
      <c r="K3" s="104"/>
      <c r="L3" s="104"/>
      <c r="M3" s="120" t="s">
        <v>85</v>
      </c>
      <c r="N3" s="121"/>
      <c r="O3" s="129" t="s">
        <v>2</v>
      </c>
      <c r="P3" s="14" t="s">
        <v>72</v>
      </c>
      <c r="Q3" s="14"/>
      <c r="R3" s="99"/>
    </row>
    <row r="4" spans="1:18" ht="10.5">
      <c r="A4" s="16"/>
      <c r="B4" s="86" t="s">
        <v>89</v>
      </c>
      <c r="C4" s="84"/>
      <c r="D4" s="3" t="s">
        <v>116</v>
      </c>
      <c r="F4" s="18" t="s">
        <v>3</v>
      </c>
      <c r="G4" s="95"/>
      <c r="H4" s="70" t="s">
        <v>80</v>
      </c>
      <c r="I4" s="68"/>
      <c r="J4" s="105" t="s">
        <v>108</v>
      </c>
      <c r="K4" s="106"/>
      <c r="L4" s="106"/>
      <c r="M4" s="122" t="s">
        <v>127</v>
      </c>
      <c r="N4" s="123"/>
      <c r="O4" s="130" t="s">
        <v>81</v>
      </c>
      <c r="P4" s="19" t="s">
        <v>73</v>
      </c>
      <c r="Q4" s="20"/>
      <c r="R4" s="98"/>
    </row>
    <row r="5" spans="1:18" ht="9.75" customHeight="1">
      <c r="A5" s="16"/>
      <c r="B5" s="86" t="s">
        <v>124</v>
      </c>
      <c r="C5" s="84"/>
      <c r="D5" s="72" t="s">
        <v>115</v>
      </c>
      <c r="E5" s="24"/>
      <c r="F5" s="6" t="s">
        <v>67</v>
      </c>
      <c r="G5" s="96"/>
      <c r="H5" s="97"/>
      <c r="I5" s="71" t="s">
        <v>112</v>
      </c>
      <c r="J5" s="107" t="s">
        <v>86</v>
      </c>
      <c r="K5" s="108" t="s">
        <v>109</v>
      </c>
      <c r="L5" s="109"/>
      <c r="M5" s="124" t="s">
        <v>6</v>
      </c>
      <c r="N5" s="127" t="s">
        <v>1</v>
      </c>
      <c r="O5" s="131" t="s">
        <v>82</v>
      </c>
      <c r="Q5" s="15" t="s">
        <v>69</v>
      </c>
      <c r="R5" s="21" t="s">
        <v>7</v>
      </c>
    </row>
    <row r="6" spans="2:18" ht="9.75" customHeight="1">
      <c r="B6" s="134" t="s">
        <v>90</v>
      </c>
      <c r="C6" s="94"/>
      <c r="D6" s="136" t="s">
        <v>78</v>
      </c>
      <c r="E6" s="137" t="s">
        <v>1</v>
      </c>
      <c r="F6" s="138">
        <v>39994</v>
      </c>
      <c r="G6" s="139" t="s">
        <v>78</v>
      </c>
      <c r="H6" s="140" t="s">
        <v>79</v>
      </c>
      <c r="I6" s="141" t="s">
        <v>113</v>
      </c>
      <c r="J6" s="110" t="s">
        <v>84</v>
      </c>
      <c r="K6" s="111" t="s">
        <v>78</v>
      </c>
      <c r="L6" s="112" t="s">
        <v>110</v>
      </c>
      <c r="M6" s="125" t="s">
        <v>8</v>
      </c>
      <c r="N6" s="128" t="s">
        <v>9</v>
      </c>
      <c r="O6" s="132" t="s">
        <v>128</v>
      </c>
      <c r="P6" s="22" t="s">
        <v>71</v>
      </c>
      <c r="Q6" s="21" t="s">
        <v>70</v>
      </c>
      <c r="R6" s="21" t="s">
        <v>4</v>
      </c>
    </row>
    <row r="7" spans="1:18" ht="10.5">
      <c r="A7" s="23" t="s">
        <v>10</v>
      </c>
      <c r="B7" s="135" t="s">
        <v>92</v>
      </c>
      <c r="C7" s="144" t="s">
        <v>91</v>
      </c>
      <c r="D7" s="142" t="s">
        <v>76</v>
      </c>
      <c r="E7" s="143" t="s">
        <v>93</v>
      </c>
      <c r="F7" s="133" t="s">
        <v>93</v>
      </c>
      <c r="G7" s="142" t="s">
        <v>76</v>
      </c>
      <c r="H7" s="143" t="s">
        <v>92</v>
      </c>
      <c r="I7" s="143" t="s">
        <v>93</v>
      </c>
      <c r="J7" s="113" t="s">
        <v>93</v>
      </c>
      <c r="K7" s="114" t="s">
        <v>94</v>
      </c>
      <c r="L7" s="115" t="s">
        <v>84</v>
      </c>
      <c r="M7" s="126" t="s">
        <v>11</v>
      </c>
      <c r="N7" s="114" t="s">
        <v>11</v>
      </c>
      <c r="O7" s="133" t="s">
        <v>77</v>
      </c>
      <c r="P7" s="25" t="s">
        <v>68</v>
      </c>
      <c r="Q7" s="25" t="s">
        <v>4</v>
      </c>
      <c r="R7" s="25" t="s">
        <v>12</v>
      </c>
    </row>
    <row r="8" spans="1:18" ht="9.75" customHeight="1">
      <c r="A8" s="1" t="s">
        <v>13</v>
      </c>
      <c r="B8" s="77">
        <v>0.425</v>
      </c>
      <c r="C8" s="87">
        <v>45</v>
      </c>
      <c r="D8" s="26">
        <v>141634.831</v>
      </c>
      <c r="E8" s="89">
        <f aca="true" t="shared" si="0" ref="E8:E39">D8/O8</f>
        <v>30.079340447528285</v>
      </c>
      <c r="F8" s="28">
        <v>0.425</v>
      </c>
      <c r="G8" s="29">
        <v>136330.759</v>
      </c>
      <c r="H8" s="89">
        <f aca="true" t="shared" si="1" ref="H8:H39">G8/O8</f>
        <v>28.952901517783648</v>
      </c>
      <c r="I8" s="100" t="s">
        <v>132</v>
      </c>
      <c r="J8" s="90">
        <v>4.548</v>
      </c>
      <c r="K8" s="74">
        <v>1.435</v>
      </c>
      <c r="L8" s="33">
        <f>K8/J8</f>
        <v>0.3155233069481091</v>
      </c>
      <c r="M8" s="30">
        <v>352.3</v>
      </c>
      <c r="N8" s="30">
        <v>75.6</v>
      </c>
      <c r="O8" s="31">
        <v>4708.708</v>
      </c>
      <c r="P8" s="32">
        <f aca="true" t="shared" si="2" ref="P8:P39">G8/D8</f>
        <v>0.962551076154424</v>
      </c>
      <c r="Q8" s="33">
        <f aca="true" t="shared" si="3" ref="Q8:Q39">(D8-G8)/D8</f>
        <v>0.03744892384557591</v>
      </c>
      <c r="R8" s="6" t="s">
        <v>14</v>
      </c>
    </row>
    <row r="9" spans="1:18" ht="9.75" customHeight="1">
      <c r="A9" s="1" t="s">
        <v>15</v>
      </c>
      <c r="B9" s="77">
        <v>2</v>
      </c>
      <c r="C9" s="88">
        <v>10</v>
      </c>
      <c r="D9" s="26">
        <v>72686.368</v>
      </c>
      <c r="E9" s="27">
        <f t="shared" si="0"/>
        <v>104.06467823380433</v>
      </c>
      <c r="F9" s="28">
        <v>2</v>
      </c>
      <c r="G9" s="29">
        <v>62535.364</v>
      </c>
      <c r="H9" s="27">
        <f t="shared" si="1"/>
        <v>89.5315409471805</v>
      </c>
      <c r="I9" s="100" t="s">
        <v>133</v>
      </c>
      <c r="J9" s="90">
        <v>7.605</v>
      </c>
      <c r="K9" s="75">
        <v>3.01</v>
      </c>
      <c r="L9" s="34">
        <f aca="true" t="shared" si="4" ref="L9:L57">K9/J9</f>
        <v>0.39579224194608803</v>
      </c>
      <c r="M9" s="30">
        <v>31.4</v>
      </c>
      <c r="N9" s="30">
        <v>45.8</v>
      </c>
      <c r="O9" s="31">
        <v>698.473</v>
      </c>
      <c r="P9" s="32">
        <f t="shared" si="2"/>
        <v>0.8603451475247739</v>
      </c>
      <c r="Q9" s="34">
        <f t="shared" si="3"/>
        <v>0.13965485247522616</v>
      </c>
      <c r="R9" s="6" t="s">
        <v>14</v>
      </c>
    </row>
    <row r="10" spans="1:18" ht="9.75" customHeight="1">
      <c r="A10" s="1" t="s">
        <v>16</v>
      </c>
      <c r="B10" s="77">
        <v>2</v>
      </c>
      <c r="C10" s="88">
        <v>10</v>
      </c>
      <c r="D10" s="26">
        <v>380593.99</v>
      </c>
      <c r="E10" s="27">
        <f t="shared" si="0"/>
        <v>57.702668282649896</v>
      </c>
      <c r="F10" s="28">
        <v>2</v>
      </c>
      <c r="G10" s="29">
        <v>364193.08</v>
      </c>
      <c r="H10" s="27">
        <f t="shared" si="1"/>
        <v>55.216091263229295</v>
      </c>
      <c r="I10" s="100" t="s">
        <v>134</v>
      </c>
      <c r="J10" s="90">
        <v>6.274</v>
      </c>
      <c r="K10" s="75">
        <v>3.01</v>
      </c>
      <c r="L10" s="34">
        <f t="shared" si="4"/>
        <v>0.4797577303155881</v>
      </c>
      <c r="M10" s="30">
        <v>185.7</v>
      </c>
      <c r="N10" s="30">
        <v>28.6</v>
      </c>
      <c r="O10" s="31">
        <v>6595.778</v>
      </c>
      <c r="P10" s="32">
        <f t="shared" si="2"/>
        <v>0.9569070704453321</v>
      </c>
      <c r="Q10" s="34">
        <f t="shared" si="3"/>
        <v>0.04309292955466789</v>
      </c>
      <c r="R10" s="6" t="s">
        <v>14</v>
      </c>
    </row>
    <row r="11" spans="1:18" ht="9.75" customHeight="1">
      <c r="A11" s="1" t="s">
        <v>17</v>
      </c>
      <c r="B11" s="77">
        <v>1.15</v>
      </c>
      <c r="C11" s="88">
        <v>26</v>
      </c>
      <c r="D11" s="26">
        <v>173327.447</v>
      </c>
      <c r="E11" s="27">
        <f t="shared" si="0"/>
        <v>59.986311235702296</v>
      </c>
      <c r="F11" s="28">
        <v>1.15</v>
      </c>
      <c r="G11" s="29">
        <v>144560.759</v>
      </c>
      <c r="H11" s="27">
        <f t="shared" si="1"/>
        <v>50.030545259478444</v>
      </c>
      <c r="I11" s="100" t="s">
        <v>121</v>
      </c>
      <c r="J11" s="90">
        <v>5.288</v>
      </c>
      <c r="K11" s="75">
        <v>2.16</v>
      </c>
      <c r="L11" s="34">
        <f t="shared" si="4"/>
        <v>0.4084720121028744</v>
      </c>
      <c r="M11" s="30">
        <v>207.3</v>
      </c>
      <c r="N11" s="30">
        <v>72.6</v>
      </c>
      <c r="O11" s="31">
        <v>2889.45</v>
      </c>
      <c r="P11" s="32">
        <f t="shared" si="2"/>
        <v>0.8340327022759414</v>
      </c>
      <c r="Q11" s="34">
        <f t="shared" si="3"/>
        <v>0.16596729772405866</v>
      </c>
      <c r="R11" s="6" t="s">
        <v>14</v>
      </c>
    </row>
    <row r="12" spans="1:18" ht="9.75" customHeight="1">
      <c r="A12" s="1" t="s">
        <v>18</v>
      </c>
      <c r="B12" s="77">
        <v>0.87</v>
      </c>
      <c r="C12" s="88">
        <v>31</v>
      </c>
      <c r="D12" s="26">
        <v>990006.709</v>
      </c>
      <c r="E12" s="27">
        <f t="shared" si="0"/>
        <v>26.78468991547567</v>
      </c>
      <c r="F12" s="28">
        <v>0.87</v>
      </c>
      <c r="G12" s="29">
        <v>912246.674</v>
      </c>
      <c r="H12" s="27">
        <f t="shared" si="1"/>
        <v>24.680887581251756</v>
      </c>
      <c r="I12" s="100" t="s">
        <v>134</v>
      </c>
      <c r="J12" s="90">
        <v>5.087</v>
      </c>
      <c r="K12" s="75">
        <v>1.88</v>
      </c>
      <c r="L12" s="34">
        <f t="shared" si="4"/>
        <v>0.3695694908590525</v>
      </c>
      <c r="M12" s="30">
        <v>1057.1</v>
      </c>
      <c r="N12" s="30">
        <v>28.8</v>
      </c>
      <c r="O12" s="31">
        <v>36961.664</v>
      </c>
      <c r="P12" s="32">
        <f t="shared" si="2"/>
        <v>0.92145504238194</v>
      </c>
      <c r="Q12" s="34">
        <f t="shared" si="3"/>
        <v>0.07854495761805998</v>
      </c>
      <c r="R12" s="6" t="s">
        <v>14</v>
      </c>
    </row>
    <row r="13" spans="1:18" ht="9.75" customHeight="1">
      <c r="A13" s="12" t="s">
        <v>19</v>
      </c>
      <c r="B13" s="78">
        <v>0.84</v>
      </c>
      <c r="C13" s="87">
        <v>32</v>
      </c>
      <c r="D13" s="37">
        <v>217159.116</v>
      </c>
      <c r="E13" s="35">
        <f t="shared" si="0"/>
        <v>43.21791182363773</v>
      </c>
      <c r="F13" s="36">
        <v>0.84</v>
      </c>
      <c r="G13" s="37">
        <v>189184.806</v>
      </c>
      <c r="H13" s="35">
        <f t="shared" si="1"/>
        <v>37.650605761721785</v>
      </c>
      <c r="I13" s="101" t="s">
        <v>133</v>
      </c>
      <c r="J13" s="91">
        <v>5.078</v>
      </c>
      <c r="K13" s="74">
        <v>1.85</v>
      </c>
      <c r="L13" s="33">
        <f t="shared" si="4"/>
        <v>0.3643166601024025</v>
      </c>
      <c r="M13" s="38">
        <v>227.4</v>
      </c>
      <c r="N13" s="38">
        <v>46</v>
      </c>
      <c r="O13" s="39">
        <v>5024.748</v>
      </c>
      <c r="P13" s="40">
        <f t="shared" si="2"/>
        <v>0.8711805863125728</v>
      </c>
      <c r="Q13" s="33">
        <f t="shared" si="3"/>
        <v>0.12881941368742722</v>
      </c>
      <c r="R13" s="41" t="s">
        <v>14</v>
      </c>
    </row>
    <row r="14" spans="1:18" ht="9.75" customHeight="1">
      <c r="A14" s="16" t="s">
        <v>20</v>
      </c>
      <c r="B14" s="77">
        <v>3</v>
      </c>
      <c r="C14" s="88">
        <v>2</v>
      </c>
      <c r="D14" s="29">
        <v>313835.524</v>
      </c>
      <c r="E14" s="27">
        <f t="shared" si="0"/>
        <v>89.20120353990349</v>
      </c>
      <c r="F14" s="28">
        <v>2</v>
      </c>
      <c r="G14" s="29">
        <v>308460.117</v>
      </c>
      <c r="H14" s="27">
        <f t="shared" si="1"/>
        <v>87.67335618914655</v>
      </c>
      <c r="I14" s="100" t="s">
        <v>118</v>
      </c>
      <c r="J14" s="90">
        <v>7.474</v>
      </c>
      <c r="K14" s="75">
        <v>4.01</v>
      </c>
      <c r="L14" s="34">
        <f t="shared" si="4"/>
        <v>0.5365266256355364</v>
      </c>
      <c r="M14" s="30">
        <v>160.7</v>
      </c>
      <c r="N14" s="30">
        <v>45.9</v>
      </c>
      <c r="O14" s="31">
        <v>3518.288</v>
      </c>
      <c r="P14" s="42">
        <f t="shared" si="2"/>
        <v>0.9828718975739663</v>
      </c>
      <c r="Q14" s="34">
        <f t="shared" si="3"/>
        <v>0.017128102426033673</v>
      </c>
      <c r="R14" s="22" t="s">
        <v>14</v>
      </c>
    </row>
    <row r="15" spans="1:18" ht="9.75" customHeight="1">
      <c r="A15" s="16" t="s">
        <v>21</v>
      </c>
      <c r="B15" s="77">
        <v>1.6</v>
      </c>
      <c r="C15" s="88">
        <v>17</v>
      </c>
      <c r="D15" s="29">
        <v>125387.266</v>
      </c>
      <c r="E15" s="27">
        <f t="shared" si="0"/>
        <v>141.6609981448885</v>
      </c>
      <c r="F15" s="28">
        <v>1.15</v>
      </c>
      <c r="G15" s="29">
        <v>123038.68</v>
      </c>
      <c r="H15" s="27">
        <f t="shared" si="1"/>
        <v>139.00759443330975</v>
      </c>
      <c r="I15" s="100" t="s">
        <v>135</v>
      </c>
      <c r="J15" s="90">
        <v>5.351</v>
      </c>
      <c r="K15" s="75">
        <v>2.61</v>
      </c>
      <c r="L15" s="34">
        <f t="shared" si="4"/>
        <v>0.4877592973276023</v>
      </c>
      <c r="M15" s="30">
        <v>107.2</v>
      </c>
      <c r="N15" s="30">
        <v>122.8</v>
      </c>
      <c r="O15" s="31">
        <v>885.122</v>
      </c>
      <c r="P15" s="42">
        <f t="shared" si="2"/>
        <v>0.9812693419760823</v>
      </c>
      <c r="Q15" s="34">
        <f t="shared" si="3"/>
        <v>0.018730658023917757</v>
      </c>
      <c r="R15" s="22" t="s">
        <v>14</v>
      </c>
    </row>
    <row r="16" spans="1:18" ht="9.75" customHeight="1">
      <c r="A16" s="16" t="s">
        <v>22</v>
      </c>
      <c r="B16" s="77">
        <v>1.339</v>
      </c>
      <c r="C16" s="88">
        <v>22</v>
      </c>
      <c r="D16" s="29">
        <v>448965.291</v>
      </c>
      <c r="E16" s="27">
        <f t="shared" si="0"/>
        <v>24.21868819610174</v>
      </c>
      <c r="F16" s="28">
        <v>0.339</v>
      </c>
      <c r="G16" s="29">
        <v>420640.909</v>
      </c>
      <c r="H16" s="27">
        <f t="shared" si="1"/>
        <v>22.690776373614604</v>
      </c>
      <c r="I16" s="100" t="s">
        <v>104</v>
      </c>
      <c r="J16" s="90">
        <v>5.475</v>
      </c>
      <c r="K16" s="75">
        <v>2.349</v>
      </c>
      <c r="L16" s="34">
        <f t="shared" si="4"/>
        <v>0.429041095890411</v>
      </c>
      <c r="M16" s="30">
        <v>1293.1</v>
      </c>
      <c r="N16" s="30">
        <v>70.6</v>
      </c>
      <c r="O16" s="31">
        <v>18537.969</v>
      </c>
      <c r="P16" s="42">
        <f t="shared" si="2"/>
        <v>0.9369118669799353</v>
      </c>
      <c r="Q16" s="34">
        <f t="shared" si="3"/>
        <v>0.06308813302006466</v>
      </c>
      <c r="R16" s="22" t="s">
        <v>23</v>
      </c>
    </row>
    <row r="17" spans="1:18" ht="9.75" customHeight="1">
      <c r="A17" s="23" t="s">
        <v>24</v>
      </c>
      <c r="B17" s="79">
        <v>0.37</v>
      </c>
      <c r="C17" s="88">
        <v>46</v>
      </c>
      <c r="D17" s="45">
        <v>232193.852</v>
      </c>
      <c r="E17" s="43">
        <f t="shared" si="0"/>
        <v>23.622837275545315</v>
      </c>
      <c r="F17" s="44">
        <v>0.37</v>
      </c>
      <c r="G17" s="29">
        <v>204783.25</v>
      </c>
      <c r="H17" s="43">
        <f t="shared" si="1"/>
        <v>20.83414935339164</v>
      </c>
      <c r="I17" s="102" t="s">
        <v>120</v>
      </c>
      <c r="J17" s="92">
        <v>4.531</v>
      </c>
      <c r="K17" s="76">
        <v>1.38</v>
      </c>
      <c r="L17" s="34">
        <f t="shared" si="4"/>
        <v>0.3045685279187817</v>
      </c>
      <c r="M17" s="46">
        <v>569.2</v>
      </c>
      <c r="N17" s="46">
        <v>58.8</v>
      </c>
      <c r="O17" s="47">
        <v>9829.211</v>
      </c>
      <c r="P17" s="48">
        <f t="shared" si="2"/>
        <v>0.8819494927884654</v>
      </c>
      <c r="Q17" s="49">
        <f t="shared" si="3"/>
        <v>0.11805050721153466</v>
      </c>
      <c r="R17" s="6" t="s">
        <v>14</v>
      </c>
    </row>
    <row r="18" spans="1:18" ht="9.75" customHeight="1">
      <c r="A18" s="1" t="s">
        <v>25</v>
      </c>
      <c r="B18" s="77">
        <v>2.6</v>
      </c>
      <c r="C18" s="87">
        <v>5</v>
      </c>
      <c r="D18" s="26">
        <v>108133.495</v>
      </c>
      <c r="E18" s="27">
        <f t="shared" si="0"/>
        <v>83.48929259144302</v>
      </c>
      <c r="F18" s="28">
        <v>2</v>
      </c>
      <c r="G18" s="37">
        <v>104433.576</v>
      </c>
      <c r="H18" s="27">
        <f t="shared" si="1"/>
        <v>80.63260493924386</v>
      </c>
      <c r="I18" s="100" t="s">
        <v>136</v>
      </c>
      <c r="J18" s="90">
        <v>7.447</v>
      </c>
      <c r="K18" s="75">
        <v>2.39</v>
      </c>
      <c r="L18" s="33">
        <f t="shared" si="4"/>
        <v>0.32093460453874045</v>
      </c>
      <c r="M18" s="30">
        <v>52.9</v>
      </c>
      <c r="N18" s="30">
        <v>41.1</v>
      </c>
      <c r="O18" s="31">
        <v>1295.178</v>
      </c>
      <c r="P18" s="32">
        <f t="shared" si="2"/>
        <v>0.9657837842011858</v>
      </c>
      <c r="Q18" s="34">
        <f t="shared" si="3"/>
        <v>0.03421621579881418</v>
      </c>
      <c r="R18" s="15" t="s">
        <v>14</v>
      </c>
    </row>
    <row r="19" spans="1:18" ht="9.75" customHeight="1">
      <c r="A19" s="1" t="s">
        <v>26</v>
      </c>
      <c r="B19" s="77">
        <v>0.57</v>
      </c>
      <c r="C19" s="88">
        <v>41</v>
      </c>
      <c r="D19" s="26">
        <v>51949.594</v>
      </c>
      <c r="E19" s="27">
        <f t="shared" si="0"/>
        <v>33.60690929815675</v>
      </c>
      <c r="F19" s="28">
        <v>0.57</v>
      </c>
      <c r="G19" s="29">
        <v>43975.862</v>
      </c>
      <c r="H19" s="27">
        <f t="shared" si="1"/>
        <v>28.44859202445852</v>
      </c>
      <c r="I19" s="100" t="s">
        <v>100</v>
      </c>
      <c r="J19" s="90">
        <v>4.564</v>
      </c>
      <c r="K19" s="75">
        <v>1.58</v>
      </c>
      <c r="L19" s="34">
        <f t="shared" si="4"/>
        <v>0.34618755477651186</v>
      </c>
      <c r="M19" s="30">
        <v>79.8</v>
      </c>
      <c r="N19" s="30">
        <v>52.4</v>
      </c>
      <c r="O19" s="31">
        <v>1545.801</v>
      </c>
      <c r="P19" s="32">
        <f t="shared" si="2"/>
        <v>0.8465102152675149</v>
      </c>
      <c r="Q19" s="34">
        <f t="shared" si="3"/>
        <v>0.15348978473248504</v>
      </c>
      <c r="R19" s="6" t="s">
        <v>14</v>
      </c>
    </row>
    <row r="20" spans="1:18" ht="9.75" customHeight="1">
      <c r="A20" s="1" t="s">
        <v>27</v>
      </c>
      <c r="B20" s="77">
        <v>0.98</v>
      </c>
      <c r="C20" s="88">
        <v>29</v>
      </c>
      <c r="D20" s="26">
        <v>583977.188</v>
      </c>
      <c r="E20" s="27">
        <f t="shared" si="0"/>
        <v>45.23305094362231</v>
      </c>
      <c r="F20" s="28">
        <v>0.98</v>
      </c>
      <c r="G20" s="29">
        <v>562578.143</v>
      </c>
      <c r="H20" s="27">
        <f t="shared" si="1"/>
        <v>43.575547684043165</v>
      </c>
      <c r="I20" s="100" t="s">
        <v>118</v>
      </c>
      <c r="J20" s="90">
        <v>5.631</v>
      </c>
      <c r="K20" s="75">
        <v>1.99</v>
      </c>
      <c r="L20" s="34">
        <f t="shared" si="4"/>
        <v>0.3534008169064109</v>
      </c>
      <c r="M20" s="30">
        <v>582.9</v>
      </c>
      <c r="N20" s="30">
        <v>45.2</v>
      </c>
      <c r="O20" s="31">
        <v>12910.409</v>
      </c>
      <c r="P20" s="32">
        <f t="shared" si="2"/>
        <v>0.963356368297044</v>
      </c>
      <c r="Q20" s="34">
        <f t="shared" si="3"/>
        <v>0.03664363170295605</v>
      </c>
      <c r="R20" s="6" t="s">
        <v>14</v>
      </c>
    </row>
    <row r="21" spans="1:18" ht="9.75" customHeight="1">
      <c r="A21" s="1" t="s">
        <v>28</v>
      </c>
      <c r="B21" s="77">
        <v>0.995</v>
      </c>
      <c r="C21" s="88">
        <v>28</v>
      </c>
      <c r="D21" s="26">
        <v>519291.46</v>
      </c>
      <c r="E21" s="27">
        <f t="shared" si="0"/>
        <v>80.84731811506352</v>
      </c>
      <c r="F21" s="28">
        <v>0.995</v>
      </c>
      <c r="G21" s="29">
        <v>494730.88</v>
      </c>
      <c r="H21" s="27">
        <f t="shared" si="1"/>
        <v>77.02353671809915</v>
      </c>
      <c r="I21" s="100" t="s">
        <v>137</v>
      </c>
      <c r="J21" s="90">
        <v>4.814</v>
      </c>
      <c r="K21" s="75">
        <v>2.005</v>
      </c>
      <c r="L21" s="34">
        <f t="shared" si="4"/>
        <v>0.4164935604486913</v>
      </c>
      <c r="M21" s="30">
        <v>503.2</v>
      </c>
      <c r="N21" s="30">
        <v>78.9</v>
      </c>
      <c r="O21" s="31">
        <v>6423.113</v>
      </c>
      <c r="P21" s="32">
        <f t="shared" si="2"/>
        <v>0.9527036704974889</v>
      </c>
      <c r="Q21" s="34">
        <f t="shared" si="3"/>
        <v>0.04729632950251101</v>
      </c>
      <c r="R21" s="6" t="s">
        <v>14</v>
      </c>
    </row>
    <row r="22" spans="1:18" ht="9.75" customHeight="1">
      <c r="A22" s="1" t="s">
        <v>29</v>
      </c>
      <c r="B22" s="77">
        <v>1.36</v>
      </c>
      <c r="C22" s="88">
        <v>21</v>
      </c>
      <c r="D22" s="26">
        <v>238800.813</v>
      </c>
      <c r="E22" s="27">
        <f t="shared" si="0"/>
        <v>79.39236885010452</v>
      </c>
      <c r="F22" s="28">
        <v>1.36</v>
      </c>
      <c r="G22" s="45">
        <v>215815.11</v>
      </c>
      <c r="H22" s="27">
        <f t="shared" si="1"/>
        <v>71.7504794112484</v>
      </c>
      <c r="I22" s="100" t="s">
        <v>99</v>
      </c>
      <c r="J22" s="90">
        <v>5.327</v>
      </c>
      <c r="K22" s="75">
        <v>2.37</v>
      </c>
      <c r="L22" s="34">
        <f t="shared" si="4"/>
        <v>0.44490332269570115</v>
      </c>
      <c r="M22" s="30">
        <v>161.7</v>
      </c>
      <c r="N22" s="30">
        <v>53.8</v>
      </c>
      <c r="O22" s="31">
        <v>3007.856</v>
      </c>
      <c r="P22" s="32">
        <f t="shared" si="2"/>
        <v>0.9037452900128945</v>
      </c>
      <c r="Q22" s="34">
        <f t="shared" si="3"/>
        <v>0.09625470998710549</v>
      </c>
      <c r="R22" s="6" t="s">
        <v>14</v>
      </c>
    </row>
    <row r="23" spans="1:18" ht="9.75" customHeight="1">
      <c r="A23" s="12" t="s">
        <v>30</v>
      </c>
      <c r="B23" s="78">
        <v>0.79</v>
      </c>
      <c r="C23" s="87">
        <v>34</v>
      </c>
      <c r="D23" s="37">
        <v>113435.027</v>
      </c>
      <c r="E23" s="35">
        <f t="shared" si="0"/>
        <v>40.24306793053793</v>
      </c>
      <c r="F23" s="36">
        <v>0.79</v>
      </c>
      <c r="G23" s="29">
        <v>107772.03</v>
      </c>
      <c r="H23" s="35">
        <f t="shared" si="1"/>
        <v>38.23402029341406</v>
      </c>
      <c r="I23" s="101" t="s">
        <v>138</v>
      </c>
      <c r="J23" s="91">
        <v>4.747</v>
      </c>
      <c r="K23" s="74">
        <v>1.8</v>
      </c>
      <c r="L23" s="33">
        <f t="shared" si="4"/>
        <v>0.37918685485569836</v>
      </c>
      <c r="M23" s="38">
        <v>137.5</v>
      </c>
      <c r="N23" s="38">
        <v>49.1</v>
      </c>
      <c r="O23" s="39">
        <v>2818.747</v>
      </c>
      <c r="P23" s="40">
        <f t="shared" si="2"/>
        <v>0.9500771750157911</v>
      </c>
      <c r="Q23" s="33">
        <f t="shared" si="3"/>
        <v>0.04992282498420883</v>
      </c>
      <c r="R23" s="41" t="s">
        <v>14</v>
      </c>
    </row>
    <row r="24" spans="1:18" ht="9.75" customHeight="1">
      <c r="A24" s="16" t="s">
        <v>31</v>
      </c>
      <c r="B24" s="77">
        <v>0.6</v>
      </c>
      <c r="C24" s="88">
        <v>39</v>
      </c>
      <c r="D24" s="29">
        <v>206190.136</v>
      </c>
      <c r="E24" s="27">
        <f t="shared" si="0"/>
        <v>47.79432898489214</v>
      </c>
      <c r="F24" s="28">
        <v>0.6</v>
      </c>
      <c r="G24" s="29">
        <v>194641.412</v>
      </c>
      <c r="H24" s="27">
        <f t="shared" si="1"/>
        <v>45.11736526141063</v>
      </c>
      <c r="I24" s="100" t="s">
        <v>139</v>
      </c>
      <c r="J24" s="90">
        <v>4.578</v>
      </c>
      <c r="K24" s="75">
        <v>1.61</v>
      </c>
      <c r="L24" s="34">
        <f t="shared" si="4"/>
        <v>0.3516819571865443</v>
      </c>
      <c r="M24" s="30">
        <v>539.6</v>
      </c>
      <c r="N24" s="30">
        <v>126.4</v>
      </c>
      <c r="O24" s="31">
        <v>4314.113</v>
      </c>
      <c r="P24" s="42">
        <f t="shared" si="2"/>
        <v>0.9439899297607526</v>
      </c>
      <c r="Q24" s="34">
        <f t="shared" si="3"/>
        <v>0.056010070239247464</v>
      </c>
      <c r="R24" s="21" t="s">
        <v>14</v>
      </c>
    </row>
    <row r="25" spans="1:18" ht="9.75" customHeight="1">
      <c r="A25" s="16" t="s">
        <v>33</v>
      </c>
      <c r="B25" s="77">
        <v>0.36</v>
      </c>
      <c r="C25" s="88">
        <v>47</v>
      </c>
      <c r="D25" s="29">
        <v>146642.214</v>
      </c>
      <c r="E25" s="27">
        <f t="shared" si="0"/>
        <v>32.64464225449436</v>
      </c>
      <c r="F25" s="28">
        <v>0.36</v>
      </c>
      <c r="G25" s="29">
        <v>123768.753</v>
      </c>
      <c r="H25" s="27">
        <f t="shared" si="1"/>
        <v>27.55268454941546</v>
      </c>
      <c r="I25" s="100" t="s">
        <v>137</v>
      </c>
      <c r="J25" s="90">
        <v>4.513</v>
      </c>
      <c r="K25" s="75">
        <v>1.37</v>
      </c>
      <c r="L25" s="34">
        <f t="shared" si="4"/>
        <v>0.30356747174828275</v>
      </c>
      <c r="M25" s="30">
        <v>364.5</v>
      </c>
      <c r="N25" s="30">
        <v>82.6</v>
      </c>
      <c r="O25" s="31">
        <v>4492.076</v>
      </c>
      <c r="P25" s="42">
        <f t="shared" si="2"/>
        <v>0.8440185784429032</v>
      </c>
      <c r="Q25" s="34">
        <f t="shared" si="3"/>
        <v>0.15598142155709685</v>
      </c>
      <c r="R25" s="21" t="s">
        <v>14</v>
      </c>
    </row>
    <row r="26" spans="1:18" ht="9.75" customHeight="1">
      <c r="A26" s="16" t="s">
        <v>34</v>
      </c>
      <c r="B26" s="77">
        <v>2</v>
      </c>
      <c r="C26" s="88">
        <v>10</v>
      </c>
      <c r="D26" s="29">
        <v>144424.712</v>
      </c>
      <c r="E26" s="27">
        <f t="shared" si="0"/>
        <v>109.55366945788558</v>
      </c>
      <c r="F26" s="28">
        <v>2</v>
      </c>
      <c r="G26" s="29">
        <v>137572.515</v>
      </c>
      <c r="H26" s="27">
        <f t="shared" si="1"/>
        <v>104.35592099224685</v>
      </c>
      <c r="I26" s="100" t="s">
        <v>97</v>
      </c>
      <c r="J26" s="90">
        <v>6.241</v>
      </c>
      <c r="K26" s="75">
        <v>3.01</v>
      </c>
      <c r="L26" s="34">
        <f t="shared" si="4"/>
        <v>0.48229450408588365</v>
      </c>
      <c r="M26" s="30">
        <v>68.8</v>
      </c>
      <c r="N26" s="30">
        <v>52.3</v>
      </c>
      <c r="O26" s="31">
        <v>1318.301</v>
      </c>
      <c r="P26" s="42">
        <f t="shared" si="2"/>
        <v>0.9525552316836194</v>
      </c>
      <c r="Q26" s="34">
        <f t="shared" si="3"/>
        <v>0.047444768316380545</v>
      </c>
      <c r="R26" s="22" t="s">
        <v>14</v>
      </c>
    </row>
    <row r="27" spans="1:18" ht="9.75" customHeight="1">
      <c r="A27" s="23" t="s">
        <v>35</v>
      </c>
      <c r="B27" s="79">
        <v>2</v>
      </c>
      <c r="C27" s="88">
        <v>10</v>
      </c>
      <c r="D27" s="45">
        <v>405055.137</v>
      </c>
      <c r="E27" s="43">
        <f t="shared" si="0"/>
        <v>71.06881314394055</v>
      </c>
      <c r="F27" s="44">
        <v>2</v>
      </c>
      <c r="G27" s="29">
        <v>394228.516</v>
      </c>
      <c r="H27" s="43">
        <f t="shared" si="1"/>
        <v>69.1692319893155</v>
      </c>
      <c r="I27" s="102" t="s">
        <v>140</v>
      </c>
      <c r="J27" s="92">
        <v>6.215</v>
      </c>
      <c r="K27" s="76">
        <v>3.01</v>
      </c>
      <c r="L27" s="34">
        <f t="shared" si="4"/>
        <v>0.48431214802896216</v>
      </c>
      <c r="M27" s="46">
        <v>199.7</v>
      </c>
      <c r="N27" s="46">
        <v>35.4</v>
      </c>
      <c r="O27" s="47">
        <v>5699.478</v>
      </c>
      <c r="P27" s="48">
        <f t="shared" si="2"/>
        <v>0.9732712413421386</v>
      </c>
      <c r="Q27" s="49">
        <f t="shared" si="3"/>
        <v>0.0267287586578614</v>
      </c>
      <c r="R27" s="50" t="s">
        <v>14</v>
      </c>
    </row>
    <row r="28" spans="1:18" ht="9.75" customHeight="1">
      <c r="A28" s="1" t="s">
        <v>36</v>
      </c>
      <c r="B28" s="77">
        <v>2.51</v>
      </c>
      <c r="C28" s="87">
        <v>7</v>
      </c>
      <c r="D28" s="26">
        <v>578931.318</v>
      </c>
      <c r="E28" s="27">
        <f t="shared" si="0"/>
        <v>87.8021808159959</v>
      </c>
      <c r="F28" s="28">
        <v>2.51</v>
      </c>
      <c r="G28" s="37">
        <v>562083.338</v>
      </c>
      <c r="H28" s="27">
        <f t="shared" si="1"/>
        <v>85.24697376405285</v>
      </c>
      <c r="I28" s="100" t="s">
        <v>83</v>
      </c>
      <c r="J28" s="90">
        <v>7.261</v>
      </c>
      <c r="K28" s="75">
        <v>3.52</v>
      </c>
      <c r="L28" s="33">
        <f t="shared" si="4"/>
        <v>0.48478171050819446</v>
      </c>
      <c r="M28" s="30">
        <v>224.7</v>
      </c>
      <c r="N28" s="30">
        <v>34.6</v>
      </c>
      <c r="O28" s="31">
        <v>6593.587</v>
      </c>
      <c r="P28" s="32">
        <f t="shared" si="2"/>
        <v>0.970898136832183</v>
      </c>
      <c r="Q28" s="34">
        <f t="shared" si="3"/>
        <v>0.029101863167817054</v>
      </c>
      <c r="R28" s="41" t="s">
        <v>14</v>
      </c>
    </row>
    <row r="29" spans="1:18" ht="9.75" customHeight="1">
      <c r="A29" s="1" t="s">
        <v>38</v>
      </c>
      <c r="B29" s="77">
        <v>2</v>
      </c>
      <c r="C29" s="88">
        <v>10</v>
      </c>
      <c r="D29" s="26">
        <v>1046447.854</v>
      </c>
      <c r="E29" s="27">
        <f t="shared" si="0"/>
        <v>104.96253849277919</v>
      </c>
      <c r="F29" s="28">
        <v>2</v>
      </c>
      <c r="G29" s="29">
        <v>996460.84</v>
      </c>
      <c r="H29" s="27">
        <f t="shared" si="1"/>
        <v>99.94865857410137</v>
      </c>
      <c r="I29" s="100" t="s">
        <v>100</v>
      </c>
      <c r="J29" s="90">
        <v>6.139</v>
      </c>
      <c r="K29" s="75">
        <v>3.01</v>
      </c>
      <c r="L29" s="34">
        <f t="shared" si="4"/>
        <v>0.49030786773090074</v>
      </c>
      <c r="M29" s="30">
        <v>505.8</v>
      </c>
      <c r="N29" s="30">
        <v>50.6</v>
      </c>
      <c r="O29" s="31">
        <v>9969.727</v>
      </c>
      <c r="P29" s="32">
        <f t="shared" si="2"/>
        <v>0.9522317200910423</v>
      </c>
      <c r="Q29" s="34">
        <f t="shared" si="3"/>
        <v>0.047768279908957684</v>
      </c>
      <c r="R29" s="6" t="s">
        <v>14</v>
      </c>
    </row>
    <row r="30" spans="1:18" ht="9.75" customHeight="1">
      <c r="A30" s="1" t="s">
        <v>39</v>
      </c>
      <c r="B30" s="77">
        <v>1.23</v>
      </c>
      <c r="C30" s="88">
        <v>24</v>
      </c>
      <c r="D30" s="26">
        <v>422962.809</v>
      </c>
      <c r="E30" s="27">
        <f t="shared" si="0"/>
        <v>80.31629724883949</v>
      </c>
      <c r="F30" s="28">
        <v>1.23</v>
      </c>
      <c r="G30" s="29">
        <v>380424.323</v>
      </c>
      <c r="H30" s="27">
        <f t="shared" si="1"/>
        <v>72.23867526082304</v>
      </c>
      <c r="I30" s="100" t="s">
        <v>101</v>
      </c>
      <c r="J30" s="90">
        <v>5.671</v>
      </c>
      <c r="K30" s="75">
        <v>2.514</v>
      </c>
      <c r="L30" s="34">
        <f t="shared" si="4"/>
        <v>0.4433080585434667</v>
      </c>
      <c r="M30" s="30">
        <v>254.3</v>
      </c>
      <c r="N30" s="30">
        <v>48.7</v>
      </c>
      <c r="O30" s="31">
        <v>5266.214</v>
      </c>
      <c r="P30" s="32">
        <f t="shared" si="2"/>
        <v>0.8994273607635322</v>
      </c>
      <c r="Q30" s="34">
        <f t="shared" si="3"/>
        <v>0.1005726392364678</v>
      </c>
      <c r="R30" s="6" t="s">
        <v>14</v>
      </c>
    </row>
    <row r="31" spans="1:18" ht="9.75" customHeight="1">
      <c r="A31" s="1" t="s">
        <v>40</v>
      </c>
      <c r="B31" s="77">
        <v>0.68</v>
      </c>
      <c r="C31" s="88">
        <v>36</v>
      </c>
      <c r="D31" s="26">
        <v>83584.107</v>
      </c>
      <c r="E31" s="27">
        <f t="shared" si="0"/>
        <v>28.314437756690726</v>
      </c>
      <c r="F31" s="28">
        <v>0.68</v>
      </c>
      <c r="G31" s="29">
        <v>64659.902</v>
      </c>
      <c r="H31" s="27">
        <f t="shared" si="1"/>
        <v>21.903790520041355</v>
      </c>
      <c r="I31" s="100">
        <v>1.22</v>
      </c>
      <c r="J31" s="90">
        <v>4.536</v>
      </c>
      <c r="K31" s="75">
        <v>1.69</v>
      </c>
      <c r="L31" s="34">
        <f t="shared" si="4"/>
        <v>0.37257495590828926</v>
      </c>
      <c r="M31" s="30">
        <v>263.1</v>
      </c>
      <c r="N31" s="30">
        <v>89.5</v>
      </c>
      <c r="O31" s="31">
        <v>2951.996</v>
      </c>
      <c r="P31" s="32">
        <f t="shared" si="2"/>
        <v>0.7735908693742459</v>
      </c>
      <c r="Q31" s="34">
        <f t="shared" si="3"/>
        <v>0.22640913062575402</v>
      </c>
      <c r="R31" s="6" t="s">
        <v>14</v>
      </c>
    </row>
    <row r="32" spans="1:18" ht="9.75" customHeight="1">
      <c r="A32" s="1" t="s">
        <v>41</v>
      </c>
      <c r="B32" s="77">
        <v>0.17</v>
      </c>
      <c r="C32" s="88">
        <v>49</v>
      </c>
      <c r="D32" s="26">
        <v>107774.396</v>
      </c>
      <c r="E32" s="27">
        <f t="shared" si="0"/>
        <v>17.999658626690582</v>
      </c>
      <c r="F32" s="28">
        <v>0.17</v>
      </c>
      <c r="G32" s="45">
        <v>94709.201</v>
      </c>
      <c r="H32" s="27">
        <f t="shared" si="1"/>
        <v>15.817609284552358</v>
      </c>
      <c r="I32" s="100" t="s">
        <v>141</v>
      </c>
      <c r="J32" s="90">
        <v>4.036</v>
      </c>
      <c r="K32" s="75">
        <v>1.18</v>
      </c>
      <c r="L32" s="34">
        <f t="shared" si="4"/>
        <v>0.29236868186323095</v>
      </c>
      <c r="M32" s="30">
        <v>574.9</v>
      </c>
      <c r="N32" s="30">
        <v>97.2</v>
      </c>
      <c r="O32" s="31">
        <v>5987.58</v>
      </c>
      <c r="P32" s="32">
        <f t="shared" si="2"/>
        <v>0.8787727374505537</v>
      </c>
      <c r="Q32" s="34">
        <f t="shared" si="3"/>
        <v>0.12122726254944628</v>
      </c>
      <c r="R32" s="6" t="s">
        <v>14</v>
      </c>
    </row>
    <row r="33" spans="1:18" ht="9.75" customHeight="1">
      <c r="A33" s="12" t="s">
        <v>42</v>
      </c>
      <c r="B33" s="78">
        <v>1.7</v>
      </c>
      <c r="C33" s="87">
        <v>16</v>
      </c>
      <c r="D33" s="37">
        <v>89936.755</v>
      </c>
      <c r="E33" s="35">
        <f t="shared" si="0"/>
        <v>92.24386634105616</v>
      </c>
      <c r="F33" s="36">
        <v>1.7</v>
      </c>
      <c r="G33" s="29">
        <v>79547.188</v>
      </c>
      <c r="H33" s="35">
        <f t="shared" si="1"/>
        <v>81.58777996469703</v>
      </c>
      <c r="I33" s="101" t="s">
        <v>138</v>
      </c>
      <c r="J33" s="91">
        <v>5.766</v>
      </c>
      <c r="K33" s="74">
        <v>2.71</v>
      </c>
      <c r="L33" s="33">
        <f t="shared" si="4"/>
        <v>0.46999653139091224</v>
      </c>
      <c r="M33" s="38">
        <v>48.1</v>
      </c>
      <c r="N33" s="38">
        <v>49.8</v>
      </c>
      <c r="O33" s="39">
        <v>974.989</v>
      </c>
      <c r="P33" s="40">
        <f t="shared" si="2"/>
        <v>0.8844791876246813</v>
      </c>
      <c r="Q33" s="33">
        <f t="shared" si="3"/>
        <v>0.11552081237531873</v>
      </c>
      <c r="R33" s="41" t="s">
        <v>14</v>
      </c>
    </row>
    <row r="34" spans="1:18" ht="9.75" customHeight="1">
      <c r="A34" s="16" t="s">
        <v>43</v>
      </c>
      <c r="B34" s="77">
        <v>0.64</v>
      </c>
      <c r="C34" s="88">
        <v>37</v>
      </c>
      <c r="D34" s="29">
        <v>73105.015</v>
      </c>
      <c r="E34" s="27">
        <f t="shared" si="0"/>
        <v>40.69032722018414</v>
      </c>
      <c r="F34" s="28">
        <v>0.64</v>
      </c>
      <c r="G34" s="29">
        <v>66981.015</v>
      </c>
      <c r="H34" s="27">
        <f t="shared" si="1"/>
        <v>37.28170246446242</v>
      </c>
      <c r="I34" s="100" t="s">
        <v>142</v>
      </c>
      <c r="J34" s="90">
        <v>4.693</v>
      </c>
      <c r="K34" s="75">
        <v>1.65</v>
      </c>
      <c r="L34" s="34">
        <f t="shared" si="4"/>
        <v>0.3515874707010441</v>
      </c>
      <c r="M34" s="30">
        <v>106.6</v>
      </c>
      <c r="N34" s="30">
        <v>59.8</v>
      </c>
      <c r="O34" s="31">
        <v>1796.619</v>
      </c>
      <c r="P34" s="42">
        <f t="shared" si="2"/>
        <v>0.9162300972101572</v>
      </c>
      <c r="Q34" s="34">
        <f t="shared" si="3"/>
        <v>0.08376990278984281</v>
      </c>
      <c r="R34" s="22" t="s">
        <v>14</v>
      </c>
    </row>
    <row r="35" spans="1:18" ht="9.75" customHeight="1">
      <c r="A35" s="16" t="s">
        <v>44</v>
      </c>
      <c r="B35" s="77">
        <v>0.8</v>
      </c>
      <c r="C35" s="88">
        <v>33</v>
      </c>
      <c r="D35" s="29">
        <v>119148.653</v>
      </c>
      <c r="E35" s="27">
        <f t="shared" si="0"/>
        <v>45.079387533885594</v>
      </c>
      <c r="F35" s="28">
        <v>0.8</v>
      </c>
      <c r="G35" s="29">
        <v>110008.266</v>
      </c>
      <c r="H35" s="27">
        <f t="shared" si="1"/>
        <v>41.621160878291846</v>
      </c>
      <c r="I35" s="100" t="s">
        <v>97</v>
      </c>
      <c r="J35" s="90">
        <v>4.979</v>
      </c>
      <c r="K35" s="75">
        <v>1.81</v>
      </c>
      <c r="L35" s="34">
        <f t="shared" si="4"/>
        <v>0.3635268126129745</v>
      </c>
      <c r="M35" s="30">
        <v>139.2</v>
      </c>
      <c r="N35" s="30">
        <v>53.5</v>
      </c>
      <c r="O35" s="31">
        <v>2643.085</v>
      </c>
      <c r="P35" s="42">
        <f t="shared" si="2"/>
        <v>0.9232858553591873</v>
      </c>
      <c r="Q35" s="34">
        <f t="shared" si="3"/>
        <v>0.0767141446408127</v>
      </c>
      <c r="R35" s="22" t="s">
        <v>14</v>
      </c>
    </row>
    <row r="36" spans="1:18" ht="9.75" customHeight="1">
      <c r="A36" s="16" t="s">
        <v>45</v>
      </c>
      <c r="B36" s="77">
        <v>1.78</v>
      </c>
      <c r="C36" s="88">
        <v>15</v>
      </c>
      <c r="D36" s="29">
        <v>193021.057</v>
      </c>
      <c r="E36" s="27">
        <f t="shared" si="0"/>
        <v>145.72301077704168</v>
      </c>
      <c r="F36" s="28">
        <v>1.33</v>
      </c>
      <c r="G36" s="29">
        <v>190829.172</v>
      </c>
      <c r="H36" s="27">
        <f t="shared" si="1"/>
        <v>144.06822716720455</v>
      </c>
      <c r="I36" s="100" t="s">
        <v>122</v>
      </c>
      <c r="J36" s="90">
        <v>5.878</v>
      </c>
      <c r="K36" s="75">
        <v>2.79</v>
      </c>
      <c r="L36" s="34">
        <f t="shared" si="4"/>
        <v>0.4746512419190201</v>
      </c>
      <c r="M36" s="30">
        <v>153.4</v>
      </c>
      <c r="N36" s="30">
        <v>116.6</v>
      </c>
      <c r="O36" s="31">
        <v>1324.575</v>
      </c>
      <c r="P36" s="42">
        <f t="shared" si="2"/>
        <v>0.9886443218472272</v>
      </c>
      <c r="Q36" s="34">
        <f t="shared" si="3"/>
        <v>0.01135567815277278</v>
      </c>
      <c r="R36" s="22" t="s">
        <v>37</v>
      </c>
    </row>
    <row r="37" spans="1:18" ht="9.75" customHeight="1">
      <c r="A37" s="23" t="s">
        <v>46</v>
      </c>
      <c r="B37" s="79">
        <v>2.7</v>
      </c>
      <c r="C37" s="88">
        <v>4</v>
      </c>
      <c r="D37" s="45">
        <v>742288.885</v>
      </c>
      <c r="E37" s="43">
        <f t="shared" si="0"/>
        <v>85.24473287497479</v>
      </c>
      <c r="F37" s="44">
        <v>2.575</v>
      </c>
      <c r="G37" s="29">
        <v>726780.906</v>
      </c>
      <c r="H37" s="43">
        <f t="shared" si="1"/>
        <v>83.46379077278269</v>
      </c>
      <c r="I37" s="102" t="s">
        <v>103</v>
      </c>
      <c r="J37" s="92">
        <v>7.147</v>
      </c>
      <c r="K37" s="76">
        <v>3.71</v>
      </c>
      <c r="L37" s="34">
        <f t="shared" si="4"/>
        <v>0.5190989226248776</v>
      </c>
      <c r="M37" s="46">
        <v>282.7</v>
      </c>
      <c r="N37" s="46">
        <v>32.6</v>
      </c>
      <c r="O37" s="47">
        <v>8707.739</v>
      </c>
      <c r="P37" s="48">
        <f t="shared" si="2"/>
        <v>0.9791078927444804</v>
      </c>
      <c r="Q37" s="49">
        <f t="shared" si="3"/>
        <v>0.020892107255519595</v>
      </c>
      <c r="R37" s="50" t="s">
        <v>14</v>
      </c>
    </row>
    <row r="38" spans="1:18" ht="9.75" customHeight="1">
      <c r="A38" s="1" t="s">
        <v>47</v>
      </c>
      <c r="B38" s="77">
        <v>0.91</v>
      </c>
      <c r="C38" s="87">
        <v>30</v>
      </c>
      <c r="D38" s="26">
        <v>65630.797</v>
      </c>
      <c r="E38" s="27">
        <f t="shared" si="0"/>
        <v>32.657483239793976</v>
      </c>
      <c r="F38" s="28">
        <v>0.91</v>
      </c>
      <c r="G38" s="37">
        <v>58658.982</v>
      </c>
      <c r="H38" s="27">
        <f t="shared" si="1"/>
        <v>29.18835073004487</v>
      </c>
      <c r="I38" s="100" t="s">
        <v>103</v>
      </c>
      <c r="J38" s="90">
        <v>5.102</v>
      </c>
      <c r="K38" s="75">
        <v>1.92</v>
      </c>
      <c r="L38" s="33">
        <f t="shared" si="4"/>
        <v>0.3763230105840846</v>
      </c>
      <c r="M38" s="30">
        <v>64.8</v>
      </c>
      <c r="N38" s="30">
        <v>32.7</v>
      </c>
      <c r="O38" s="31">
        <v>2009.671</v>
      </c>
      <c r="P38" s="32">
        <f t="shared" si="2"/>
        <v>0.8937722027053854</v>
      </c>
      <c r="Q38" s="34">
        <f t="shared" si="3"/>
        <v>0.10622779729461462</v>
      </c>
      <c r="R38" s="6" t="s">
        <v>14</v>
      </c>
    </row>
    <row r="39" spans="1:18" ht="9.75" customHeight="1">
      <c r="A39" s="1" t="s">
        <v>48</v>
      </c>
      <c r="B39" s="77">
        <v>2.75</v>
      </c>
      <c r="C39" s="88">
        <v>3</v>
      </c>
      <c r="D39" s="26">
        <v>1380078.221</v>
      </c>
      <c r="E39" s="27">
        <f t="shared" si="0"/>
        <v>70.62311185355561</v>
      </c>
      <c r="F39" s="28">
        <v>2.75</v>
      </c>
      <c r="G39" s="29">
        <v>1327691.095</v>
      </c>
      <c r="H39" s="27">
        <f t="shared" si="1"/>
        <v>67.94229144577939</v>
      </c>
      <c r="I39" s="100" t="s">
        <v>143</v>
      </c>
      <c r="J39" s="90">
        <v>7.613</v>
      </c>
      <c r="K39" s="75">
        <v>3.76</v>
      </c>
      <c r="L39" s="34">
        <f t="shared" si="4"/>
        <v>0.4938920267962695</v>
      </c>
      <c r="M39" s="30">
        <v>482.7</v>
      </c>
      <c r="N39" s="30">
        <v>24.8</v>
      </c>
      <c r="O39" s="31">
        <v>19541.453</v>
      </c>
      <c r="P39" s="32">
        <f t="shared" si="2"/>
        <v>0.9620404661106525</v>
      </c>
      <c r="Q39" s="34">
        <f t="shared" si="3"/>
        <v>0.037959533889347516</v>
      </c>
      <c r="R39" s="6" t="s">
        <v>14</v>
      </c>
    </row>
    <row r="40" spans="1:18" ht="9.75" customHeight="1">
      <c r="A40" s="1" t="s">
        <v>49</v>
      </c>
      <c r="B40" s="77">
        <v>0.45</v>
      </c>
      <c r="C40" s="88">
        <v>43</v>
      </c>
      <c r="D40" s="26">
        <v>243191.519</v>
      </c>
      <c r="E40" s="27">
        <f aca="true" t="shared" si="5" ref="E40:E57">D40/O40</f>
        <v>25.924158000461365</v>
      </c>
      <c r="F40" s="28">
        <v>0.35</v>
      </c>
      <c r="G40" s="29">
        <v>219971.069</v>
      </c>
      <c r="H40" s="27">
        <f aca="true" t="shared" si="6" ref="H40:H57">G40/O40</f>
        <v>23.44886356125926</v>
      </c>
      <c r="I40" s="100" t="s">
        <v>104</v>
      </c>
      <c r="J40" s="90">
        <v>4.505</v>
      </c>
      <c r="K40" s="75">
        <v>1.46</v>
      </c>
      <c r="L40" s="34">
        <f t="shared" si="4"/>
        <v>0.32408435072142067</v>
      </c>
      <c r="M40" s="30">
        <v>642.1</v>
      </c>
      <c r="N40" s="30">
        <v>69.6</v>
      </c>
      <c r="O40" s="31">
        <v>9380.884</v>
      </c>
      <c r="P40" s="32">
        <f aca="true" t="shared" si="7" ref="P40:P58">G40/D40</f>
        <v>0.9045178462822957</v>
      </c>
      <c r="Q40" s="34">
        <f aca="true" t="shared" si="8" ref="Q40:Q58">(D40-G40)/D40</f>
        <v>0.09548215371770433</v>
      </c>
      <c r="R40" s="6" t="s">
        <v>14</v>
      </c>
    </row>
    <row r="41" spans="1:18" ht="9.75" customHeight="1">
      <c r="A41" s="1" t="s">
        <v>50</v>
      </c>
      <c r="B41" s="77">
        <v>0.44</v>
      </c>
      <c r="C41" s="88">
        <v>44</v>
      </c>
      <c r="D41" s="26">
        <v>23954.074</v>
      </c>
      <c r="E41" s="27">
        <f t="shared" si="5"/>
        <v>37.03222724489985</v>
      </c>
      <c r="F41" s="28">
        <v>0.44</v>
      </c>
      <c r="G41" s="29">
        <v>20564.14</v>
      </c>
      <c r="H41" s="27">
        <f t="shared" si="6"/>
        <v>31.791498413837026</v>
      </c>
      <c r="I41" s="100" t="s">
        <v>144</v>
      </c>
      <c r="J41" s="90">
        <v>4.193</v>
      </c>
      <c r="K41" s="75">
        <v>1.45</v>
      </c>
      <c r="L41" s="34">
        <f t="shared" si="4"/>
        <v>0.3458144526591939</v>
      </c>
      <c r="M41" s="30">
        <v>46.8</v>
      </c>
      <c r="N41" s="30">
        <v>72.9</v>
      </c>
      <c r="O41" s="31">
        <v>646.844</v>
      </c>
      <c r="P41" s="32">
        <f t="shared" si="7"/>
        <v>0.8584819434055351</v>
      </c>
      <c r="Q41" s="34">
        <f t="shared" si="8"/>
        <v>0.14151805659446492</v>
      </c>
      <c r="R41" s="6" t="s">
        <v>14</v>
      </c>
    </row>
    <row r="42" spans="1:18" ht="9.75" customHeight="1">
      <c r="A42" s="1" t="s">
        <v>51</v>
      </c>
      <c r="B42" s="77">
        <v>1.25</v>
      </c>
      <c r="C42" s="88">
        <v>23</v>
      </c>
      <c r="D42" s="26">
        <v>914008.154</v>
      </c>
      <c r="E42" s="27">
        <f t="shared" si="5"/>
        <v>79.18533005216742</v>
      </c>
      <c r="F42" s="28">
        <v>1.25</v>
      </c>
      <c r="G42" s="45">
        <v>872252.026</v>
      </c>
      <c r="H42" s="27">
        <f t="shared" si="6"/>
        <v>75.56777722956913</v>
      </c>
      <c r="I42" s="100" t="s">
        <v>105</v>
      </c>
      <c r="J42" s="90">
        <v>5.37</v>
      </c>
      <c r="K42" s="75">
        <v>2.26</v>
      </c>
      <c r="L42" s="34">
        <f t="shared" si="4"/>
        <v>0.4208566108007448</v>
      </c>
      <c r="M42" s="30">
        <v>707.3</v>
      </c>
      <c r="N42" s="30">
        <v>61.6</v>
      </c>
      <c r="O42" s="31">
        <v>11542.645</v>
      </c>
      <c r="P42" s="32">
        <f t="shared" si="7"/>
        <v>0.9543153659874242</v>
      </c>
      <c r="Q42" s="34">
        <f t="shared" si="8"/>
        <v>0.04568463401257581</v>
      </c>
      <c r="R42" s="6" t="s">
        <v>14</v>
      </c>
    </row>
    <row r="43" spans="1:18" ht="9.75" customHeight="1">
      <c r="A43" s="12" t="s">
        <v>52</v>
      </c>
      <c r="B43" s="78">
        <v>1.03</v>
      </c>
      <c r="C43" s="87">
        <v>27</v>
      </c>
      <c r="D43" s="37">
        <v>272797.338</v>
      </c>
      <c r="E43" s="35">
        <f t="shared" si="5"/>
        <v>73.98796815882615</v>
      </c>
      <c r="F43" s="36">
        <v>1.03</v>
      </c>
      <c r="G43" s="29">
        <v>237465.503</v>
      </c>
      <c r="H43" s="35">
        <f t="shared" si="6"/>
        <v>64.40528417027163</v>
      </c>
      <c r="I43" s="101" t="s">
        <v>102</v>
      </c>
      <c r="J43" s="91">
        <v>5.209</v>
      </c>
      <c r="K43" s="74">
        <v>2.04</v>
      </c>
      <c r="L43" s="33">
        <f t="shared" si="4"/>
        <v>0.3916298713764638</v>
      </c>
      <c r="M43" s="38">
        <v>287.6</v>
      </c>
      <c r="N43" s="38">
        <v>79</v>
      </c>
      <c r="O43" s="39">
        <v>3687.05</v>
      </c>
      <c r="P43" s="40">
        <f t="shared" si="7"/>
        <v>0.8704832119732782</v>
      </c>
      <c r="Q43" s="33">
        <f t="shared" si="8"/>
        <v>0.12951678802672184</v>
      </c>
      <c r="R43" s="41" t="s">
        <v>14</v>
      </c>
    </row>
    <row r="44" spans="1:18" ht="10.5">
      <c r="A44" s="16" t="s">
        <v>53</v>
      </c>
      <c r="B44" s="77">
        <v>1.18</v>
      </c>
      <c r="C44" s="88">
        <v>25</v>
      </c>
      <c r="D44" s="29">
        <v>248205.466</v>
      </c>
      <c r="E44" s="27">
        <f t="shared" si="5"/>
        <v>64.87917395626424</v>
      </c>
      <c r="F44" s="28">
        <v>1.18</v>
      </c>
      <c r="G44" s="29">
        <v>215331.515</v>
      </c>
      <c r="H44" s="27">
        <f t="shared" si="6"/>
        <v>56.2861529405276</v>
      </c>
      <c r="I44" s="100" t="s">
        <v>138</v>
      </c>
      <c r="J44" s="90">
        <v>5.099</v>
      </c>
      <c r="K44" s="75">
        <v>2.19</v>
      </c>
      <c r="L44" s="34">
        <f t="shared" si="4"/>
        <v>0.4294959796038439</v>
      </c>
      <c r="M44" s="30">
        <v>183.4</v>
      </c>
      <c r="N44" s="30">
        <v>48.4</v>
      </c>
      <c r="O44" s="31">
        <v>3825.657</v>
      </c>
      <c r="P44" s="42">
        <f t="shared" si="7"/>
        <v>0.8675534768440596</v>
      </c>
      <c r="Q44" s="34">
        <f t="shared" si="8"/>
        <v>0.13244652315594038</v>
      </c>
      <c r="R44" s="22" t="s">
        <v>14</v>
      </c>
    </row>
    <row r="45" spans="1:18" ht="9.75" customHeight="1">
      <c r="A45" s="16" t="s">
        <v>54</v>
      </c>
      <c r="B45" s="77">
        <v>1.6</v>
      </c>
      <c r="C45" s="88">
        <v>17</v>
      </c>
      <c r="D45" s="29">
        <v>984148</v>
      </c>
      <c r="E45" s="27">
        <f t="shared" si="5"/>
        <v>78.07744482702456</v>
      </c>
      <c r="F45" s="28">
        <v>1.35</v>
      </c>
      <c r="G45" s="29">
        <v>984148</v>
      </c>
      <c r="H45" s="27">
        <f t="shared" si="6"/>
        <v>78.07744482702456</v>
      </c>
      <c r="I45" s="100" t="s">
        <v>142</v>
      </c>
      <c r="J45" s="90">
        <v>5.461</v>
      </c>
      <c r="K45" s="75">
        <v>2.61</v>
      </c>
      <c r="L45" s="34">
        <f t="shared" si="4"/>
        <v>0.47793444424098147</v>
      </c>
      <c r="M45" s="30">
        <v>737.4</v>
      </c>
      <c r="N45" s="30">
        <v>59.2</v>
      </c>
      <c r="O45" s="31">
        <v>12604.767</v>
      </c>
      <c r="P45" s="42">
        <f t="shared" si="7"/>
        <v>1</v>
      </c>
      <c r="Q45" s="34">
        <f t="shared" si="8"/>
        <v>0</v>
      </c>
      <c r="R45" s="22" t="s">
        <v>32</v>
      </c>
    </row>
    <row r="46" spans="1:18" ht="9.75" customHeight="1">
      <c r="A46" s="16" t="s">
        <v>55</v>
      </c>
      <c r="B46" s="77">
        <v>3.46</v>
      </c>
      <c r="C46" s="88">
        <v>1</v>
      </c>
      <c r="D46" s="29">
        <v>123977.09</v>
      </c>
      <c r="E46" s="27">
        <f t="shared" si="5"/>
        <v>117.71366366979393</v>
      </c>
      <c r="F46" s="28">
        <v>3.46</v>
      </c>
      <c r="G46" s="29">
        <v>121229</v>
      </c>
      <c r="H46" s="27">
        <f t="shared" si="6"/>
        <v>115.10440947618183</v>
      </c>
      <c r="I46" s="100" t="s">
        <v>117</v>
      </c>
      <c r="J46" s="90">
        <v>7.735</v>
      </c>
      <c r="K46" s="75">
        <v>4.47</v>
      </c>
      <c r="L46" s="34">
        <f t="shared" si="4"/>
        <v>0.5778926955397543</v>
      </c>
      <c r="M46" s="30">
        <v>46.9</v>
      </c>
      <c r="N46" s="30">
        <v>44.7</v>
      </c>
      <c r="O46" s="31">
        <v>1053.209</v>
      </c>
      <c r="P46" s="42">
        <f t="shared" si="7"/>
        <v>0.9778338885031097</v>
      </c>
      <c r="Q46" s="34">
        <f t="shared" si="8"/>
        <v>0.022166111496890243</v>
      </c>
      <c r="R46" s="22" t="s">
        <v>14</v>
      </c>
    </row>
    <row r="47" spans="1:18" ht="9.75" customHeight="1">
      <c r="A47" s="23" t="s">
        <v>56</v>
      </c>
      <c r="B47" s="81">
        <v>0.07</v>
      </c>
      <c r="C47" s="88">
        <v>50</v>
      </c>
      <c r="D47" s="45">
        <v>30548.888</v>
      </c>
      <c r="E47" s="43">
        <f t="shared" si="5"/>
        <v>6.697493358168674</v>
      </c>
      <c r="F47" s="44">
        <v>0.07</v>
      </c>
      <c r="G47" s="29">
        <v>25387.493</v>
      </c>
      <c r="H47" s="43">
        <f t="shared" si="6"/>
        <v>5.565916695496533</v>
      </c>
      <c r="I47" s="102" t="s">
        <v>119</v>
      </c>
      <c r="J47" s="92">
        <v>3.967</v>
      </c>
      <c r="K47" s="76">
        <v>1.08</v>
      </c>
      <c r="L47" s="34">
        <f t="shared" si="4"/>
        <v>0.2722460297453996</v>
      </c>
      <c r="M47" s="46">
        <v>380.8</v>
      </c>
      <c r="N47" s="46">
        <v>85</v>
      </c>
      <c r="O47" s="47">
        <v>4561.242</v>
      </c>
      <c r="P47" s="48">
        <f t="shared" si="7"/>
        <v>0.8310447503031861</v>
      </c>
      <c r="Q47" s="49">
        <f t="shared" si="8"/>
        <v>0.16895524969681386</v>
      </c>
      <c r="R47" s="50" t="s">
        <v>14</v>
      </c>
    </row>
    <row r="48" spans="1:18" ht="9.75" customHeight="1">
      <c r="A48" s="1" t="s">
        <v>57</v>
      </c>
      <c r="B48" s="77">
        <v>1.53</v>
      </c>
      <c r="C48" s="87">
        <v>19</v>
      </c>
      <c r="D48" s="26">
        <v>65279.794</v>
      </c>
      <c r="E48" s="27">
        <f t="shared" si="5"/>
        <v>80.35593310052032</v>
      </c>
      <c r="F48" s="28">
        <v>1.53</v>
      </c>
      <c r="G48" s="37">
        <v>59923.244</v>
      </c>
      <c r="H48" s="27">
        <f t="shared" si="6"/>
        <v>73.76230669524104</v>
      </c>
      <c r="I48" s="100" t="s">
        <v>138</v>
      </c>
      <c r="J48" s="90">
        <v>5.437</v>
      </c>
      <c r="K48" s="75">
        <v>2.54</v>
      </c>
      <c r="L48" s="33">
        <f t="shared" si="4"/>
        <v>0.46716939488688614</v>
      </c>
      <c r="M48" s="30">
        <v>40</v>
      </c>
      <c r="N48" s="30">
        <v>49.7</v>
      </c>
      <c r="O48" s="31">
        <v>812.383</v>
      </c>
      <c r="P48" s="32">
        <f t="shared" si="7"/>
        <v>0.9179447471908382</v>
      </c>
      <c r="Q48" s="34">
        <f t="shared" si="8"/>
        <v>0.08205525280916179</v>
      </c>
      <c r="R48" s="6" t="s">
        <v>14</v>
      </c>
    </row>
    <row r="49" spans="1:18" ht="9.75" customHeight="1">
      <c r="A49" s="1" t="s">
        <v>58</v>
      </c>
      <c r="B49" s="77">
        <v>0.62</v>
      </c>
      <c r="C49" s="88">
        <v>38</v>
      </c>
      <c r="D49" s="26">
        <v>300576.502</v>
      </c>
      <c r="E49" s="27">
        <f t="shared" si="5"/>
        <v>47.73894159924298</v>
      </c>
      <c r="F49" s="28">
        <v>0.62</v>
      </c>
      <c r="G49" s="29">
        <v>290412.609</v>
      </c>
      <c r="H49" s="27">
        <f t="shared" si="6"/>
        <v>46.124665396281664</v>
      </c>
      <c r="I49" s="100" t="s">
        <v>98</v>
      </c>
      <c r="J49" s="90">
        <v>4.644</v>
      </c>
      <c r="K49" s="75">
        <v>1.63</v>
      </c>
      <c r="L49" s="34">
        <f t="shared" si="4"/>
        <v>0.35099052540913</v>
      </c>
      <c r="M49" s="30">
        <v>478.7</v>
      </c>
      <c r="N49" s="30">
        <v>77</v>
      </c>
      <c r="O49" s="31">
        <v>6296.254</v>
      </c>
      <c r="P49" s="32">
        <f t="shared" si="7"/>
        <v>0.9661853374020568</v>
      </c>
      <c r="Q49" s="34">
        <f t="shared" si="8"/>
        <v>0.03381466259794314</v>
      </c>
      <c r="R49" s="6" t="s">
        <v>14</v>
      </c>
    </row>
    <row r="50" spans="1:18" ht="10.5">
      <c r="A50" s="1" t="s">
        <v>59</v>
      </c>
      <c r="B50" s="77">
        <v>1.41</v>
      </c>
      <c r="C50" s="88">
        <v>20</v>
      </c>
      <c r="D50" s="26">
        <v>1271368.221</v>
      </c>
      <c r="E50" s="27">
        <f t="shared" si="5"/>
        <v>51.30145783067287</v>
      </c>
      <c r="F50" s="28">
        <v>1.41</v>
      </c>
      <c r="G50" s="29">
        <v>1174982.647</v>
      </c>
      <c r="H50" s="27">
        <f t="shared" si="6"/>
        <v>47.41216723934686</v>
      </c>
      <c r="I50" s="100" t="s">
        <v>83</v>
      </c>
      <c r="J50" s="90">
        <v>5.529</v>
      </c>
      <c r="K50" s="75">
        <v>2.42</v>
      </c>
      <c r="L50" s="34">
        <f t="shared" si="4"/>
        <v>0.4376921685657443</v>
      </c>
      <c r="M50" s="30">
        <v>1029</v>
      </c>
      <c r="N50" s="30">
        <v>42.3</v>
      </c>
      <c r="O50" s="31">
        <v>24782.302</v>
      </c>
      <c r="P50" s="32">
        <f t="shared" si="7"/>
        <v>0.9241875230102988</v>
      </c>
      <c r="Q50" s="34">
        <f t="shared" si="8"/>
        <v>0.07581247698970116</v>
      </c>
      <c r="R50" s="6" t="s">
        <v>14</v>
      </c>
    </row>
    <row r="51" spans="1:18" ht="9.75" customHeight="1">
      <c r="A51" s="1" t="s">
        <v>60</v>
      </c>
      <c r="B51" s="77">
        <v>0.695</v>
      </c>
      <c r="C51" s="88">
        <v>35</v>
      </c>
      <c r="D51" s="26">
        <v>58352.065</v>
      </c>
      <c r="E51" s="27">
        <f t="shared" si="5"/>
        <v>20.95548795290623</v>
      </c>
      <c r="F51" s="28">
        <v>0.695</v>
      </c>
      <c r="G51" s="29">
        <v>50285.052</v>
      </c>
      <c r="H51" s="27">
        <f t="shared" si="6"/>
        <v>18.05844919793778</v>
      </c>
      <c r="I51" s="100" t="s">
        <v>145</v>
      </c>
      <c r="J51" s="90">
        <v>4.672</v>
      </c>
      <c r="K51" s="75">
        <v>1.705</v>
      </c>
      <c r="L51" s="34">
        <f t="shared" si="4"/>
        <v>0.36494006849315075</v>
      </c>
      <c r="M51" s="30">
        <v>75.4</v>
      </c>
      <c r="N51" s="30">
        <v>27.6</v>
      </c>
      <c r="O51" s="31">
        <v>2784.572</v>
      </c>
      <c r="P51" s="32">
        <f t="shared" si="7"/>
        <v>0.8617527417410163</v>
      </c>
      <c r="Q51" s="34">
        <f t="shared" si="8"/>
        <v>0.13824725825898362</v>
      </c>
      <c r="R51" s="6" t="s">
        <v>14</v>
      </c>
    </row>
    <row r="52" spans="1:18" ht="9.75" customHeight="1">
      <c r="A52" s="1" t="s">
        <v>61</v>
      </c>
      <c r="B52" s="77">
        <v>2.24</v>
      </c>
      <c r="C52" s="88">
        <v>8</v>
      </c>
      <c r="D52" s="26">
        <v>63795.418</v>
      </c>
      <c r="E52" s="27">
        <f t="shared" si="5"/>
        <v>102.60457089552239</v>
      </c>
      <c r="F52" s="28">
        <v>1.99</v>
      </c>
      <c r="G52" s="45">
        <v>60398.032</v>
      </c>
      <c r="H52" s="27">
        <f t="shared" si="6"/>
        <v>97.14042717447246</v>
      </c>
      <c r="I52" s="100" t="s">
        <v>146</v>
      </c>
      <c r="J52" s="90">
        <v>6.657</v>
      </c>
      <c r="K52" s="75">
        <v>3.25</v>
      </c>
      <c r="L52" s="34">
        <f t="shared" si="4"/>
        <v>0.4882079014571128</v>
      </c>
      <c r="M52" s="30">
        <v>30.4</v>
      </c>
      <c r="N52" s="30">
        <v>48.9</v>
      </c>
      <c r="O52" s="31">
        <v>621.76</v>
      </c>
      <c r="P52" s="32">
        <f t="shared" si="7"/>
        <v>0.9467456111032927</v>
      </c>
      <c r="Q52" s="34">
        <f t="shared" si="8"/>
        <v>0.053254388896707264</v>
      </c>
      <c r="R52" s="6" t="s">
        <v>14</v>
      </c>
    </row>
    <row r="53" spans="1:18" ht="10.5">
      <c r="A53" s="12" t="s">
        <v>62</v>
      </c>
      <c r="B53" s="78">
        <v>0.3</v>
      </c>
      <c r="C53" s="87">
        <v>48</v>
      </c>
      <c r="D53" s="37">
        <v>185612.912</v>
      </c>
      <c r="E53" s="35">
        <f t="shared" si="5"/>
        <v>23.54719857305784</v>
      </c>
      <c r="F53" s="36">
        <v>0.3</v>
      </c>
      <c r="G53" s="29">
        <v>169356.89</v>
      </c>
      <c r="H53" s="35">
        <f t="shared" si="6"/>
        <v>21.484929445778608</v>
      </c>
      <c r="I53" s="101" t="s">
        <v>144</v>
      </c>
      <c r="J53" s="91">
        <v>4.514</v>
      </c>
      <c r="K53" s="74">
        <v>1.31</v>
      </c>
      <c r="L53" s="33">
        <f t="shared" si="4"/>
        <v>0.29020824102791315</v>
      </c>
      <c r="M53" s="38">
        <v>570.4</v>
      </c>
      <c r="N53" s="38">
        <v>73.4</v>
      </c>
      <c r="O53" s="39">
        <v>7882.59</v>
      </c>
      <c r="P53" s="40">
        <f t="shared" si="7"/>
        <v>0.9124197674351449</v>
      </c>
      <c r="Q53" s="33">
        <f t="shared" si="8"/>
        <v>0.08758023256485517</v>
      </c>
      <c r="R53" s="15" t="s">
        <v>14</v>
      </c>
    </row>
    <row r="54" spans="1:18" ht="9.75" customHeight="1">
      <c r="A54" s="16" t="s">
        <v>63</v>
      </c>
      <c r="B54" s="77">
        <v>2.025</v>
      </c>
      <c r="C54" s="88">
        <v>9</v>
      </c>
      <c r="D54" s="29">
        <v>422705.059</v>
      </c>
      <c r="E54" s="27">
        <f t="shared" si="5"/>
        <v>63.42927525380035</v>
      </c>
      <c r="F54" s="28">
        <v>2.025</v>
      </c>
      <c r="G54" s="29">
        <v>392427.93</v>
      </c>
      <c r="H54" s="27">
        <f t="shared" si="6"/>
        <v>58.88602149246834</v>
      </c>
      <c r="I54" s="100" t="s">
        <v>106</v>
      </c>
      <c r="J54" s="90">
        <v>6.568</v>
      </c>
      <c r="K54" s="75">
        <v>3.035</v>
      </c>
      <c r="L54" s="34">
        <f t="shared" si="4"/>
        <v>0.4620889159561511</v>
      </c>
      <c r="M54" s="30">
        <v>197.3</v>
      </c>
      <c r="N54" s="30">
        <v>30.1</v>
      </c>
      <c r="O54" s="31">
        <v>6664.195</v>
      </c>
      <c r="P54" s="42">
        <f t="shared" si="7"/>
        <v>0.9283729201831009</v>
      </c>
      <c r="Q54" s="34">
        <f t="shared" si="8"/>
        <v>0.07162707981689903</v>
      </c>
      <c r="R54" s="22" t="s">
        <v>14</v>
      </c>
    </row>
    <row r="55" spans="1:18" ht="9.75" customHeight="1">
      <c r="A55" s="16" t="s">
        <v>64</v>
      </c>
      <c r="B55" s="77">
        <v>0.55</v>
      </c>
      <c r="C55" s="88">
        <v>42</v>
      </c>
      <c r="D55" s="29">
        <v>116466.889</v>
      </c>
      <c r="E55" s="27">
        <f t="shared" si="5"/>
        <v>64.00063799025924</v>
      </c>
      <c r="F55" s="28">
        <v>0.55</v>
      </c>
      <c r="G55" s="29">
        <v>110943.36</v>
      </c>
      <c r="H55" s="27">
        <f t="shared" si="6"/>
        <v>60.9653600413677</v>
      </c>
      <c r="I55" s="100" t="s">
        <v>147</v>
      </c>
      <c r="J55" s="90">
        <v>4.515</v>
      </c>
      <c r="K55" s="75">
        <v>1.56</v>
      </c>
      <c r="L55" s="34">
        <f t="shared" si="4"/>
        <v>0.345514950166113</v>
      </c>
      <c r="M55" s="30">
        <v>210.1</v>
      </c>
      <c r="N55" s="30">
        <v>115.8</v>
      </c>
      <c r="O55" s="31">
        <v>1819.777</v>
      </c>
      <c r="P55" s="42">
        <f t="shared" si="7"/>
        <v>0.9525742548167488</v>
      </c>
      <c r="Q55" s="34">
        <f t="shared" si="8"/>
        <v>0.04742574518325114</v>
      </c>
      <c r="R55" s="22" t="s">
        <v>14</v>
      </c>
    </row>
    <row r="56" spans="1:18" ht="9.75" customHeight="1">
      <c r="A56" s="1" t="s">
        <v>65</v>
      </c>
      <c r="B56" s="77">
        <v>2.52</v>
      </c>
      <c r="C56" s="88">
        <v>6</v>
      </c>
      <c r="D56" s="29">
        <v>593574.744</v>
      </c>
      <c r="E56" s="27">
        <f t="shared" si="5"/>
        <v>104.96878283729816</v>
      </c>
      <c r="F56" s="28">
        <v>1.77</v>
      </c>
      <c r="G56" s="29">
        <v>551336.446</v>
      </c>
      <c r="H56" s="27">
        <f t="shared" si="6"/>
        <v>97.49928927309915</v>
      </c>
      <c r="I56" s="100" t="s">
        <v>95</v>
      </c>
      <c r="J56" s="90">
        <v>6.921</v>
      </c>
      <c r="K56" s="75">
        <v>3.53</v>
      </c>
      <c r="L56" s="34">
        <f t="shared" si="4"/>
        <v>0.5100419014593266</v>
      </c>
      <c r="M56" s="30">
        <v>313.7</v>
      </c>
      <c r="N56" s="30">
        <v>55.3</v>
      </c>
      <c r="O56" s="31">
        <v>5654.774</v>
      </c>
      <c r="P56" s="42">
        <f t="shared" si="7"/>
        <v>0.9288408099789368</v>
      </c>
      <c r="Q56" s="34">
        <f t="shared" si="8"/>
        <v>0.07115919002106322</v>
      </c>
      <c r="R56" s="6" t="s">
        <v>14</v>
      </c>
    </row>
    <row r="57" spans="1:18" ht="9.75" customHeight="1">
      <c r="A57" s="1" t="s">
        <v>66</v>
      </c>
      <c r="B57" s="77">
        <v>0.6</v>
      </c>
      <c r="C57" s="88">
        <v>39</v>
      </c>
      <c r="D57" s="45">
        <v>26171.898</v>
      </c>
      <c r="E57" s="27">
        <f t="shared" si="5"/>
        <v>48.08624028515259</v>
      </c>
      <c r="F57" s="28">
        <v>0.6</v>
      </c>
      <c r="G57" s="29">
        <v>22992.207</v>
      </c>
      <c r="H57" s="27">
        <f t="shared" si="6"/>
        <v>42.24411964649898</v>
      </c>
      <c r="I57" s="100" t="s">
        <v>148</v>
      </c>
      <c r="J57" s="90">
        <v>4.681</v>
      </c>
      <c r="K57" s="75">
        <v>1.61</v>
      </c>
      <c r="L57" s="34">
        <f t="shared" si="4"/>
        <v>0.34394360179448835</v>
      </c>
      <c r="M57" s="30">
        <v>40.8</v>
      </c>
      <c r="N57" s="30">
        <v>76.7</v>
      </c>
      <c r="O57" s="31">
        <v>544.27</v>
      </c>
      <c r="P57" s="48">
        <f t="shared" si="7"/>
        <v>0.8785074357236146</v>
      </c>
      <c r="Q57" s="49">
        <f t="shared" si="8"/>
        <v>0.1214925642763854</v>
      </c>
      <c r="R57" s="6" t="s">
        <v>14</v>
      </c>
    </row>
    <row r="58" spans="1:19" ht="12.75" customHeight="1">
      <c r="A58" s="65" t="s">
        <v>75</v>
      </c>
      <c r="B58" s="80">
        <v>0</v>
      </c>
      <c r="C58" s="80">
        <v>0</v>
      </c>
      <c r="D58" s="51">
        <f>SUM(D8:D57)</f>
        <v>16461334.067999998</v>
      </c>
      <c r="E58" s="119" t="s">
        <v>129</v>
      </c>
      <c r="F58" s="73">
        <v>0</v>
      </c>
      <c r="G58" s="51">
        <f>SUM(G8:G57)</f>
        <v>15483732.586000003</v>
      </c>
      <c r="H58" s="119" t="s">
        <v>130</v>
      </c>
      <c r="I58" s="73">
        <v>0</v>
      </c>
      <c r="J58" s="116" t="s">
        <v>151</v>
      </c>
      <c r="K58" s="117" t="s">
        <v>152</v>
      </c>
      <c r="L58" s="118" t="s">
        <v>149</v>
      </c>
      <c r="M58" s="52">
        <f>SUM(M8:M57)</f>
        <v>16000.399999999998</v>
      </c>
      <c r="N58" s="73">
        <v>0</v>
      </c>
      <c r="O58" s="53">
        <f>SUM(O8:O57)</f>
        <v>306406.89300000004</v>
      </c>
      <c r="P58" s="59">
        <f t="shared" si="7"/>
        <v>0.9406122567003604</v>
      </c>
      <c r="Q58" s="60">
        <f t="shared" si="8"/>
        <v>0.059387743299639556</v>
      </c>
      <c r="R58" s="54" t="s">
        <v>32</v>
      </c>
      <c r="S58" s="93"/>
    </row>
    <row r="59" spans="1:18" ht="13.5" customHeight="1">
      <c r="A59" s="16" t="s">
        <v>131</v>
      </c>
      <c r="B59" s="61"/>
      <c r="C59" s="61"/>
      <c r="D59" s="62"/>
      <c r="E59" s="63"/>
      <c r="F59" s="61"/>
      <c r="G59" s="62"/>
      <c r="H59" s="63"/>
      <c r="I59" s="61"/>
      <c r="J59" s="63"/>
      <c r="K59" s="63"/>
      <c r="L59" s="63"/>
      <c r="M59" s="64"/>
      <c r="N59" s="61"/>
      <c r="O59" s="62"/>
      <c r="P59" s="32"/>
      <c r="Q59" s="32"/>
      <c r="R59" s="22"/>
    </row>
    <row r="60" spans="1:18" ht="10.5" customHeight="1">
      <c r="A60" s="1" t="s">
        <v>150</v>
      </c>
      <c r="G60" s="56"/>
      <c r="H60" s="1"/>
      <c r="I60" s="1"/>
      <c r="J60" s="1"/>
      <c r="K60" s="1"/>
      <c r="L60" s="1"/>
      <c r="M60" s="8"/>
      <c r="R60" s="57"/>
    </row>
    <row r="61" spans="1:17" ht="10.5" customHeight="1">
      <c r="A61" s="1" t="s">
        <v>126</v>
      </c>
      <c r="O61" s="3"/>
      <c r="P61" s="3"/>
      <c r="Q61" s="3"/>
    </row>
    <row r="62" spans="1:18" ht="10.5" customHeight="1">
      <c r="A62" s="1" t="s">
        <v>125</v>
      </c>
      <c r="R62" s="3"/>
    </row>
    <row r="63" ht="12" customHeight="1">
      <c r="R63" s="11"/>
    </row>
    <row r="64" spans="2:18" ht="9" customHeight="1">
      <c r="B64" s="1"/>
      <c r="C64" s="1"/>
      <c r="D64" s="8"/>
      <c r="F64" s="55"/>
      <c r="G64" s="1"/>
      <c r="H64" s="1"/>
      <c r="I64" s="1"/>
      <c r="J64" s="1"/>
      <c r="K64" s="1"/>
      <c r="L64" s="1"/>
      <c r="M64" s="1"/>
      <c r="N64" s="1"/>
      <c r="O64" s="2"/>
      <c r="P64" s="2"/>
      <c r="Q64" s="2"/>
      <c r="R64" s="11"/>
    </row>
    <row r="65" spans="2:18" ht="10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2"/>
      <c r="Q65" s="2"/>
      <c r="R65" s="11"/>
    </row>
    <row r="66" ht="4.5" customHeight="1"/>
    <row r="67" spans="5:14" ht="10.5">
      <c r="E67" s="58"/>
      <c r="F67" s="8"/>
      <c r="G67" s="17"/>
      <c r="I67" s="1"/>
      <c r="J67" s="3"/>
      <c r="K67" s="3"/>
      <c r="L67" s="3"/>
      <c r="M67" s="2"/>
      <c r="N67" s="11"/>
    </row>
    <row r="68" spans="5:13" ht="10.5">
      <c r="E68" s="1"/>
      <c r="M68" s="3"/>
    </row>
    <row r="69" spans="2:18" ht="10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"/>
      <c r="R69" s="1"/>
    </row>
    <row r="70" ht="10.5">
      <c r="A70" s="1" t="s">
        <v>0</v>
      </c>
    </row>
  </sheetData>
  <sheetProtection/>
  <printOptions horizontalCentered="1"/>
  <pageMargins left="0" right="0" top="0.27" bottom="0" header="0" footer="0"/>
  <pageSetup horizontalDpi="600" verticalDpi="600" orientation="landscape" r:id="rId1"/>
  <ignoredErrors>
    <ignoredError sqref="I8:I30 I32:I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2010-10-14T15:51:09Z</cp:lastPrinted>
  <dcterms:created xsi:type="dcterms:W3CDTF">2004-09-02T11:51:13Z</dcterms:created>
  <dcterms:modified xsi:type="dcterms:W3CDTF">2010-10-14T15:51:14Z</dcterms:modified>
  <cp:category/>
  <cp:version/>
  <cp:contentType/>
  <cp:contentStatus/>
</cp:coreProperties>
</file>