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895" activeTab="0"/>
  </bookViews>
  <sheets>
    <sheet name=" 2012 Calculation All Std Ded" sheetId="1" r:id="rId1"/>
  </sheets>
  <definedNames>
    <definedName name="_xlnm.Print_Area" localSheetId="0">' 2012 Calculation All Std Ded'!$A$1:$T$67</definedName>
  </definedNames>
  <calcPr fullCalcOnLoad="1"/>
</workbook>
</file>

<file path=xl/sharedStrings.xml><?xml version="1.0" encoding="utf-8"?>
<sst xmlns="http://schemas.openxmlformats.org/spreadsheetml/2006/main" count="162" uniqueCount="129">
  <si>
    <t>No Taxable Income</t>
  </si>
  <si>
    <t>TOTAL</t>
  </si>
  <si>
    <t>Deductions</t>
  </si>
  <si>
    <t>[$]</t>
  </si>
  <si>
    <t xml:space="preserve"> 200,001 or more</t>
  </si>
  <si>
    <t>Non-Positive AGI</t>
  </si>
  <si>
    <t xml:space="preserve">Net 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</si>
  <si>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</si>
  <si>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</si>
  <si>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</si>
  <si>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</si>
  <si>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</si>
  <si>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</si>
  <si>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</si>
  <si>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</si>
  <si>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</si>
  <si>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[includes </t>
  </si>
  <si>
    <t xml:space="preserve">returns </t>
  </si>
  <si>
    <t>with</t>
  </si>
  <si>
    <t>deficit]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</si>
  <si>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</si>
  <si>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</si>
  <si>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</si>
  <si>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</si>
  <si>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</si>
  <si>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</si>
  <si>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</si>
  <si>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</si>
  <si>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</si>
  <si>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</si>
  <si>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</si>
  <si>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</si>
  <si>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</si>
  <si>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</si>
  <si>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</si>
  <si>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</si>
  <si>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</si>
  <si>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</si>
  <si>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</si>
  <si>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</si>
  <si>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</si>
  <si>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</si>
  <si>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</si>
  <si>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</si>
  <si>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</si>
  <si>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</si>
  <si>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</si>
  <si>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</si>
  <si>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</si>
  <si>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</si>
  <si>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</si>
  <si>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</si>
  <si>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</si>
  <si>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</si>
  <si>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</si>
  <si>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</si>
  <si>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</si>
  <si>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</si>
  <si>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</si>
  <si>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</si>
  <si>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</si>
  <si>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</si>
  <si>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</si>
  <si>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++$2,500 ($2,000 for higher income levels) per exemption claimed on federal income tax return; allowable amount based on filing status and FAGI.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</si>
  <si>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</si>
  <si>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</si>
  <si>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</si>
  <si>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</si>
  <si>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</si>
  <si>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</si>
  <si>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</si>
  <si>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</si>
  <si>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</si>
  <si>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</si>
  <si>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</si>
  <si>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</si>
  <si>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</si>
  <si>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</si>
  <si>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</si>
  <si>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</si>
  <si>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</si>
  <si>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NCTI</t>
  </si>
  <si>
    <t>as</t>
  </si>
  <si>
    <t xml:space="preserve"> % 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</si>
  <si>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</si>
  <si>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</si>
  <si>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Standard Deduction+:</t>
  </si>
  <si>
    <t xml:space="preserve">     Basic standard deduction allowances vary according to filing status: MFJ/QW=$6,000; S=$3,000; MFS=$3,000; and HoH=$4,400.  Additional standard deduction allowances of $600 (married individuals) </t>
  </si>
  <si>
    <t xml:space="preserve">     or $750 (unmarried individuals) apply for the aged or blind.</t>
  </si>
  <si>
    <t xml:space="preserve">     Source: 2012 individual income tax extract.   Statistical summaries are compiled from personal income tax information extracted from tax year 2012 D-400 and D-400TC forms processed within the DOR dynamic integrated</t>
  </si>
  <si>
    <t xml:space="preserve">     tax system during 2013; the extract is a composite database consisting of both audited and unaudited (edited and unedited) data that is subject to and may include inconsistencies resultant of taxpayer and/or processing error.</t>
  </si>
  <si>
    <t>RESIDENT RETURNS:  STANDARD DEDUCTION</t>
  </si>
  <si>
    <t xml:space="preserve">     Amounts shown include a total value of $45,252,038 in NC-EITC used as offset to reduce computed tax liability.  Any portion of NC-EITC that exceeds tax liability is refundable to the taxpayer.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</si>
  <si>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</si>
  <si>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</si>
  <si>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</si>
  <si>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</si>
  <si>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</si>
  <si>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</si>
  <si>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</si>
  <si>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Re-</t>
  </si>
  <si>
    <t>Effec-</t>
  </si>
  <si>
    <t>Federal</t>
  </si>
  <si>
    <t>turns</t>
  </si>
  <si>
    <t>tive</t>
  </si>
  <si>
    <t>Income Level</t>
  </si>
  <si>
    <t xml:space="preserve">       Number of</t>
  </si>
  <si>
    <t xml:space="preserve">    Returns Filed</t>
  </si>
  <si>
    <t xml:space="preserve">         Resident</t>
  </si>
  <si>
    <t xml:space="preserve">     [Combined</t>
  </si>
  <si>
    <t xml:space="preserve">  Filing Statuses]</t>
  </si>
  <si>
    <t>No</t>
  </si>
  <si>
    <t>Gross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</si>
  <si>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</si>
  <si>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*Effective tax rate for NCTI basis=Net Tax as a % of Computed NC Net Taxable Income [after residency proration] for returns with positive taxable income</t>
  </si>
  <si>
    <t>NCTI Level</t>
  </si>
  <si>
    <t>FAGI Level</t>
  </si>
  <si>
    <t xml:space="preserve">TABLE 7A.   TAX YEAR 2012 INDIVIDUAL INCOME TAX CALCULATION BY INCOME LEVEL BY DEDUCTION TYPE </t>
  </si>
  <si>
    <t>% of</t>
  </si>
  <si>
    <t>Resi-</t>
  </si>
  <si>
    <t>dent</t>
  </si>
  <si>
    <t>as a</t>
  </si>
  <si>
    <t xml:space="preserve">     Resident returns=returns filed by individuals who reportedly maintained permanent residence in North Carolina for the entire calendar year 2012 </t>
  </si>
  <si>
    <t xml:space="preserve"> Computed </t>
  </si>
  <si>
    <t>NC</t>
  </si>
  <si>
    <t>Taxable</t>
  </si>
  <si>
    <t>Income</t>
  </si>
  <si>
    <t>A.  BY SIZE OF NC TAXABLE INCOME</t>
  </si>
  <si>
    <t xml:space="preserve">  B.  BY SIZE OF FEDERAL ADJUSTED GROSS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</si>
</sst>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5" fontId="2" fillId="33" borderId="0" xfId="0" applyNumberFormat="1" applyFont="1" applyFill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37" fontId="2" fillId="33" borderId="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165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2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37" fontId="2" fillId="33" borderId="0" xfId="55" applyFont="1" applyFill="1" applyBorder="1" applyAlignment="1">
      <alignment horizontal="centerContinuous"/>
      <protection/>
    </xf>
    <xf numFmtId="165" fontId="2" fillId="33" borderId="0" xfId="55" applyNumberFormat="1" applyFont="1" applyFill="1" applyBorder="1" applyAlignment="1">
      <alignment horizontal="centerContinuous"/>
      <protection/>
    </xf>
    <xf numFmtId="10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0" fontId="2" fillId="33" borderId="18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 horizontal="right"/>
    </xf>
    <xf numFmtId="41" fontId="2" fillId="33" borderId="14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0" fontId="2" fillId="34" borderId="0" xfId="0" applyNumberFormat="1" applyFont="1" applyFill="1" applyAlignment="1">
      <alignment/>
    </xf>
    <xf numFmtId="4" fontId="2" fillId="34" borderId="11" xfId="0" applyNumberFormat="1" applyFont="1" applyFill="1" applyBorder="1" applyAlignment="1">
      <alignment/>
    </xf>
    <xf numFmtId="37" fontId="2" fillId="33" borderId="0" xfId="55" applyFont="1" applyFill="1" applyBorder="1" applyAlignment="1">
      <alignment horizontal="left"/>
      <protection/>
    </xf>
    <xf numFmtId="0" fontId="0" fillId="33" borderId="14" xfId="0" applyFill="1" applyBorder="1" applyAlignment="1">
      <alignment/>
    </xf>
    <xf numFmtId="165" fontId="2" fillId="33" borderId="0" xfId="0" applyNumberFormat="1" applyFont="1" applyFill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0" xfId="0" applyFont="1" applyFill="1" applyAlignment="1">
      <alignment horizontal="centerContinuous"/>
    </xf>
    <xf numFmtId="165" fontId="2" fillId="35" borderId="20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165" fontId="2" fillId="35" borderId="19" xfId="0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2" fillId="35" borderId="19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Continuous"/>
    </xf>
    <xf numFmtId="165" fontId="2" fillId="35" borderId="19" xfId="0" applyNumberFormat="1" applyFont="1" applyFill="1" applyBorder="1" applyAlignment="1">
      <alignment horizontal="centerContinuous"/>
    </xf>
    <xf numFmtId="37" fontId="2" fillId="35" borderId="19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7" fontId="2" fillId="33" borderId="13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1" fontId="2" fillId="33" borderId="13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7" fontId="2" fillId="34" borderId="1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164" fontId="2" fillId="34" borderId="11" xfId="0" applyNumberFormat="1" applyFont="1" applyFill="1" applyBorder="1" applyAlignment="1">
      <alignment/>
    </xf>
    <xf numFmtId="164" fontId="2" fillId="33" borderId="26" xfId="0" applyNumberFormat="1" applyFont="1" applyFill="1" applyBorder="1" applyAlignment="1">
      <alignment horizontal="right"/>
    </xf>
    <xf numFmtId="164" fontId="2" fillId="34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right"/>
    </xf>
    <xf numFmtId="3" fontId="2" fillId="34" borderId="17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/>
    </xf>
    <xf numFmtId="41" fontId="2" fillId="33" borderId="13" xfId="0" applyNumberFormat="1" applyFont="1" applyFill="1" applyBorder="1" applyAlignment="1">
      <alignment horizontal="right"/>
    </xf>
    <xf numFmtId="37" fontId="2" fillId="34" borderId="13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37" fontId="4" fillId="33" borderId="0" xfId="0" applyNumberFormat="1" applyFont="1" applyFill="1" applyBorder="1" applyAlignment="1">
      <alignment/>
    </xf>
    <xf numFmtId="0" fontId="4" fillId="33" borderId="0" xfId="0" applyFont="1" applyFill="1" applyAlignment="1" quotePrefix="1">
      <alignment/>
    </xf>
    <xf numFmtId="0" fontId="2" fillId="33" borderId="11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fsd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A2" sqref="A2"/>
    </sheetView>
  </sheetViews>
  <sheetFormatPr defaultColWidth="9.140625" defaultRowHeight="10.5" customHeight="1"/>
  <cols>
    <col min="1" max="1" width="12.57421875" style="11" customWidth="1"/>
    <col min="2" max="2" width="7.28125" style="11" customWidth="1"/>
    <col min="3" max="3" width="6.421875" style="11" customWidth="1"/>
    <col min="4" max="4" width="10.57421875" style="11" customWidth="1"/>
    <col min="5" max="5" width="6.7109375" style="11" customWidth="1"/>
    <col min="6" max="6" width="9.28125" style="11" customWidth="1"/>
    <col min="7" max="7" width="10.140625" style="11" customWidth="1"/>
    <col min="8" max="8" width="6.421875" style="11" customWidth="1"/>
    <col min="9" max="9" width="5.421875" style="11" customWidth="1"/>
    <col min="10" max="10" width="9.7109375" style="11" customWidth="1"/>
    <col min="11" max="11" width="5.28125" style="11" customWidth="1"/>
    <col min="12" max="12" width="6.421875" style="11" customWidth="1"/>
    <col min="13" max="13" width="9.7109375" style="11" customWidth="1"/>
    <col min="14" max="14" width="10.7109375" style="11" customWidth="1"/>
    <col min="15" max="15" width="6.00390625" style="11" customWidth="1"/>
    <col min="16" max="16" width="10.00390625" style="11" customWidth="1"/>
    <col min="17" max="17" width="7.8515625" style="11" customWidth="1"/>
    <col min="18" max="18" width="9.7109375" style="11" customWidth="1"/>
    <col min="19" max="19" width="7.140625" style="11" customWidth="1"/>
    <col min="20" max="20" width="5.8515625" style="11" customWidth="1"/>
    <col min="21" max="21" width="9.140625" style="11" customWidth="1"/>
    <col min="22" max="22" width="13.8515625" style="11" bestFit="1" customWidth="1"/>
    <col min="23" max="16384" width="9.140625" style="11" customWidth="1"/>
  </cols>
  <sheetData>
    <row r="1" spans="1:20" ht="10.5" customHeight="1">
      <c r="A1" s="39" t="s">
        <v>117</v>
      </c>
      <c r="B1" s="25"/>
      <c r="C1" s="25"/>
      <c r="D1" s="25"/>
      <c r="E1" s="25"/>
      <c r="F1" s="25"/>
      <c r="G1" s="26"/>
      <c r="H1" s="26"/>
      <c r="I1" s="26"/>
      <c r="J1" s="25"/>
      <c r="K1" s="25"/>
      <c r="L1" s="25"/>
      <c r="M1" s="25"/>
      <c r="N1" s="26"/>
      <c r="O1" s="26"/>
      <c r="P1" s="26"/>
      <c r="Q1" s="26"/>
      <c r="R1" s="3"/>
      <c r="S1" s="3"/>
      <c r="T1" s="3"/>
    </row>
    <row r="2" spans="1:20" ht="10.5" customHeight="1">
      <c r="A2" s="39"/>
      <c r="B2" s="25"/>
      <c r="C2" s="25"/>
      <c r="D2" s="25"/>
      <c r="E2" s="25"/>
      <c r="F2" s="25"/>
      <c r="G2" s="26"/>
      <c r="H2" s="26"/>
      <c r="I2" s="26"/>
      <c r="J2" s="25"/>
      <c r="K2" s="25"/>
      <c r="L2" s="25"/>
      <c r="M2" s="25"/>
      <c r="N2" s="26"/>
      <c r="O2" s="26"/>
      <c r="P2" s="26"/>
      <c r="Q2" s="26"/>
      <c r="R2" s="3"/>
      <c r="S2" s="3"/>
      <c r="T2" s="3"/>
    </row>
    <row r="3" spans="7:20" ht="11.25" customHeight="1" thickBot="1">
      <c r="G3" s="9"/>
      <c r="H3" s="1" t="s">
        <v>91</v>
      </c>
      <c r="I3" s="9"/>
      <c r="K3" s="5"/>
      <c r="L3" s="5"/>
      <c r="M3" s="1"/>
      <c r="N3" s="41"/>
      <c r="O3" s="41"/>
      <c r="P3" s="9"/>
      <c r="Q3" s="4"/>
      <c r="R3" s="2"/>
      <c r="S3" s="2"/>
      <c r="T3" s="2"/>
    </row>
    <row r="4" spans="1:20" ht="10.5" customHeight="1">
      <c r="A4" s="82"/>
      <c r="B4" s="53" t="s">
        <v>106</v>
      </c>
      <c r="C4" s="54"/>
      <c r="D4" s="54"/>
      <c r="E4" s="71"/>
      <c r="F4" s="53" t="s">
        <v>93</v>
      </c>
      <c r="G4" s="54"/>
      <c r="H4" s="59" t="s">
        <v>86</v>
      </c>
      <c r="I4" s="59"/>
      <c r="J4" s="59"/>
      <c r="K4" s="59"/>
      <c r="L4" s="53" t="s">
        <v>70</v>
      </c>
      <c r="M4" s="54"/>
      <c r="N4" s="53"/>
      <c r="O4" s="15"/>
      <c r="P4" s="14"/>
      <c r="Q4" s="14"/>
      <c r="R4" s="16"/>
      <c r="S4" s="15"/>
      <c r="T4" s="40"/>
    </row>
    <row r="5" spans="1:20" ht="10.5" customHeight="1">
      <c r="A5" s="2"/>
      <c r="B5" s="76" t="s">
        <v>107</v>
      </c>
      <c r="C5" s="68"/>
      <c r="D5" s="68" t="s">
        <v>94</v>
      </c>
      <c r="E5" s="6"/>
      <c r="F5" s="76" t="s">
        <v>95</v>
      </c>
      <c r="G5" s="68"/>
      <c r="H5" s="56"/>
      <c r="I5" s="60" t="s">
        <v>121</v>
      </c>
      <c r="J5" s="69"/>
      <c r="K5" s="60"/>
      <c r="L5" s="67" t="s">
        <v>71</v>
      </c>
      <c r="M5" s="68"/>
      <c r="N5" s="104"/>
      <c r="O5" s="17" t="s">
        <v>81</v>
      </c>
      <c r="P5" s="7"/>
      <c r="Q5" s="7"/>
      <c r="R5" s="18" t="s">
        <v>96</v>
      </c>
      <c r="S5" s="17" t="s">
        <v>73</v>
      </c>
      <c r="T5" s="29"/>
    </row>
    <row r="6" spans="1:20" ht="10.5" customHeight="1">
      <c r="A6" s="2"/>
      <c r="B6" s="76" t="s">
        <v>108</v>
      </c>
      <c r="C6" s="68"/>
      <c r="D6" s="68" t="s">
        <v>97</v>
      </c>
      <c r="E6" s="6" t="s">
        <v>73</v>
      </c>
      <c r="F6" s="76" t="s">
        <v>98</v>
      </c>
      <c r="G6" s="68"/>
      <c r="H6" s="76"/>
      <c r="I6" s="6" t="s">
        <v>118</v>
      </c>
      <c r="J6" s="6"/>
      <c r="K6" s="17"/>
      <c r="L6" s="60"/>
      <c r="M6" s="72"/>
      <c r="N6" s="6"/>
      <c r="O6" s="17" t="s">
        <v>82</v>
      </c>
      <c r="P6" s="7"/>
      <c r="Q6" s="19"/>
      <c r="R6" s="18" t="s">
        <v>7</v>
      </c>
      <c r="S6" s="17" t="s">
        <v>74</v>
      </c>
      <c r="T6" s="6"/>
    </row>
    <row r="7" spans="1:20" ht="10.5" customHeight="1">
      <c r="A7" s="2"/>
      <c r="B7" s="76" t="s">
        <v>109</v>
      </c>
      <c r="C7" s="68"/>
      <c r="D7" s="68" t="s">
        <v>16</v>
      </c>
      <c r="E7" s="6" t="s">
        <v>74</v>
      </c>
      <c r="F7" s="6" t="s">
        <v>99</v>
      </c>
      <c r="G7" s="68"/>
      <c r="H7" s="17"/>
      <c r="I7" s="17" t="s">
        <v>119</v>
      </c>
      <c r="J7" s="70"/>
      <c r="K7" s="17" t="s">
        <v>73</v>
      </c>
      <c r="L7" s="6" t="s">
        <v>21</v>
      </c>
      <c r="M7" s="17"/>
      <c r="N7" s="17" t="s">
        <v>123</v>
      </c>
      <c r="O7" s="17" t="s">
        <v>83</v>
      </c>
      <c r="P7" s="7" t="s">
        <v>10</v>
      </c>
      <c r="Q7" s="7"/>
      <c r="R7" s="18" t="s">
        <v>75</v>
      </c>
      <c r="S7" s="17" t="s">
        <v>6</v>
      </c>
      <c r="T7" s="19" t="s">
        <v>101</v>
      </c>
    </row>
    <row r="8" spans="1:20" ht="10.5" customHeight="1">
      <c r="A8" s="2"/>
      <c r="B8" s="55" t="s">
        <v>110</v>
      </c>
      <c r="C8" s="89"/>
      <c r="D8" s="68" t="s">
        <v>17</v>
      </c>
      <c r="E8" s="6" t="s">
        <v>102</v>
      </c>
      <c r="F8" s="84"/>
      <c r="G8" s="72"/>
      <c r="H8" s="6" t="s">
        <v>21</v>
      </c>
      <c r="I8" s="22" t="s">
        <v>120</v>
      </c>
      <c r="J8" s="6"/>
      <c r="K8" s="17" t="s">
        <v>74</v>
      </c>
      <c r="L8" s="6" t="s">
        <v>22</v>
      </c>
      <c r="M8" s="22"/>
      <c r="N8" s="6" t="s">
        <v>124</v>
      </c>
      <c r="O8" s="7" t="s">
        <v>22</v>
      </c>
      <c r="P8" s="7" t="s">
        <v>112</v>
      </c>
      <c r="Q8" s="19" t="s">
        <v>8</v>
      </c>
      <c r="R8" s="18" t="s">
        <v>76</v>
      </c>
      <c r="S8" s="17" t="s">
        <v>7</v>
      </c>
      <c r="T8" s="19" t="s">
        <v>104</v>
      </c>
    </row>
    <row r="9" spans="1:20" ht="10.5" customHeight="1">
      <c r="A9" s="2"/>
      <c r="B9" s="17"/>
      <c r="C9" s="68" t="s">
        <v>111</v>
      </c>
      <c r="D9" s="68" t="s">
        <v>18</v>
      </c>
      <c r="E9" s="10" t="s">
        <v>97</v>
      </c>
      <c r="F9" s="6"/>
      <c r="G9" s="85"/>
      <c r="H9" s="21" t="s">
        <v>22</v>
      </c>
      <c r="I9" s="17" t="s">
        <v>100</v>
      </c>
      <c r="J9" s="6" t="s">
        <v>69</v>
      </c>
      <c r="K9" s="17" t="s">
        <v>80</v>
      </c>
      <c r="L9" s="6" t="s">
        <v>59</v>
      </c>
      <c r="M9" s="17" t="s">
        <v>23</v>
      </c>
      <c r="N9" s="17" t="s">
        <v>125</v>
      </c>
      <c r="O9" s="7" t="s">
        <v>102</v>
      </c>
      <c r="P9" s="7" t="s">
        <v>25</v>
      </c>
      <c r="Q9" s="7" t="s">
        <v>11</v>
      </c>
      <c r="R9" s="18" t="s">
        <v>77</v>
      </c>
      <c r="S9" s="17" t="s">
        <v>12</v>
      </c>
      <c r="T9" s="19" t="s">
        <v>7</v>
      </c>
    </row>
    <row r="10" spans="1:20" ht="10.5" customHeight="1">
      <c r="A10" s="2"/>
      <c r="B10" s="17" t="s">
        <v>7</v>
      </c>
      <c r="C10" s="68" t="s">
        <v>7</v>
      </c>
      <c r="D10" s="68" t="s">
        <v>19</v>
      </c>
      <c r="E10" s="10" t="s">
        <v>72</v>
      </c>
      <c r="F10" s="70" t="s">
        <v>13</v>
      </c>
      <c r="G10" s="22" t="s">
        <v>2</v>
      </c>
      <c r="H10" s="10" t="s">
        <v>24</v>
      </c>
      <c r="I10" s="22" t="s">
        <v>103</v>
      </c>
      <c r="J10" s="70" t="s">
        <v>62</v>
      </c>
      <c r="K10" s="17" t="s">
        <v>72</v>
      </c>
      <c r="L10" s="70" t="s">
        <v>60</v>
      </c>
      <c r="M10" s="22" t="s">
        <v>62</v>
      </c>
      <c r="N10" s="20" t="s">
        <v>126</v>
      </c>
      <c r="O10" s="6" t="s">
        <v>97</v>
      </c>
      <c r="P10" s="7" t="s">
        <v>75</v>
      </c>
      <c r="Q10" s="7" t="s">
        <v>20</v>
      </c>
      <c r="R10" s="18" t="s">
        <v>78</v>
      </c>
      <c r="S10" s="17" t="s">
        <v>14</v>
      </c>
      <c r="T10" s="19" t="s">
        <v>9</v>
      </c>
    </row>
    <row r="11" spans="1:20" ht="10.5" customHeight="1" thickBot="1">
      <c r="A11" s="86" t="s">
        <v>105</v>
      </c>
      <c r="B11" s="23" t="s">
        <v>75</v>
      </c>
      <c r="C11" s="90" t="s">
        <v>75</v>
      </c>
      <c r="D11" s="68" t="s">
        <v>3</v>
      </c>
      <c r="E11" s="10" t="s">
        <v>3</v>
      </c>
      <c r="F11" s="6" t="s">
        <v>3</v>
      </c>
      <c r="G11" s="17" t="s">
        <v>3</v>
      </c>
      <c r="H11" s="23" t="s">
        <v>79</v>
      </c>
      <c r="I11" s="18" t="s">
        <v>15</v>
      </c>
      <c r="J11" s="6" t="s">
        <v>3</v>
      </c>
      <c r="K11" s="17" t="s">
        <v>3</v>
      </c>
      <c r="L11" s="6" t="s">
        <v>61</v>
      </c>
      <c r="M11" s="17" t="s">
        <v>3</v>
      </c>
      <c r="N11" s="105" t="s">
        <v>3</v>
      </c>
      <c r="O11" s="18" t="s">
        <v>15</v>
      </c>
      <c r="P11" s="7" t="s">
        <v>3</v>
      </c>
      <c r="Q11" s="7" t="s">
        <v>3</v>
      </c>
      <c r="R11" s="18" t="s">
        <v>3</v>
      </c>
      <c r="S11" s="18" t="s">
        <v>3</v>
      </c>
      <c r="T11" s="18" t="s">
        <v>15</v>
      </c>
    </row>
    <row r="12" spans="1:20" ht="11.25" customHeight="1" thickBot="1">
      <c r="A12" s="42" t="s">
        <v>115</v>
      </c>
      <c r="B12" s="43"/>
      <c r="C12" s="43"/>
      <c r="D12" s="49"/>
      <c r="E12" s="49"/>
      <c r="F12" s="42"/>
      <c r="G12" s="44"/>
      <c r="H12" s="44"/>
      <c r="I12" s="45" t="s">
        <v>127</v>
      </c>
      <c r="J12" s="45"/>
      <c r="K12" s="45"/>
      <c r="L12" s="44"/>
      <c r="M12" s="46"/>
      <c r="N12" s="46"/>
      <c r="O12" s="47"/>
      <c r="P12" s="47"/>
      <c r="Q12" s="46"/>
      <c r="R12" s="46"/>
      <c r="S12" s="44"/>
      <c r="T12" s="46"/>
    </row>
    <row r="13" spans="1:22" ht="10.5" customHeight="1">
      <c r="A13" s="2" t="s">
        <v>0</v>
      </c>
      <c r="B13" s="92">
        <v>0</v>
      </c>
      <c r="C13" s="87">
        <v>571258</v>
      </c>
      <c r="D13" s="33">
        <v>5422638420.74</v>
      </c>
      <c r="E13" s="33">
        <f>D13/H13</f>
        <v>9492.450732838752</v>
      </c>
      <c r="F13" s="33">
        <v>386417573</v>
      </c>
      <c r="G13" s="33">
        <v>4558572988.589999</v>
      </c>
      <c r="H13" s="33">
        <v>571258</v>
      </c>
      <c r="I13" s="73">
        <v>0.7596536161000428</v>
      </c>
      <c r="J13" s="33">
        <v>2408615711</v>
      </c>
      <c r="K13" s="33">
        <f aca="true" t="shared" si="0" ref="K13:K35">J13/H13</f>
        <v>4216.336070567064</v>
      </c>
      <c r="L13" s="33">
        <v>1067268</v>
      </c>
      <c r="M13" s="33">
        <v>2640039022</v>
      </c>
      <c r="N13" s="58">
        <v>-3798171727.81</v>
      </c>
      <c r="O13" s="73">
        <f>N13/D13</f>
        <v>-0.7004287273300591</v>
      </c>
      <c r="P13" s="13">
        <v>0</v>
      </c>
      <c r="Q13" s="61">
        <v>0</v>
      </c>
      <c r="R13" s="61">
        <v>0</v>
      </c>
      <c r="S13" s="35">
        <v>0</v>
      </c>
      <c r="T13" s="35">
        <v>0</v>
      </c>
      <c r="V13" s="57"/>
    </row>
    <row r="14" spans="1:22" ht="10.5" customHeight="1">
      <c r="A14" s="2" t="s">
        <v>64</v>
      </c>
      <c r="B14" s="62">
        <f>H14-C14</f>
        <v>104602</v>
      </c>
      <c r="C14" s="83">
        <v>69789</v>
      </c>
      <c r="D14" s="62">
        <v>1721745248.42</v>
      </c>
      <c r="E14" s="52">
        <f>D14/H14</f>
        <v>9872.901975560666</v>
      </c>
      <c r="F14" s="52">
        <v>15946941</v>
      </c>
      <c r="G14" s="52">
        <v>293703091.88</v>
      </c>
      <c r="H14" s="52">
        <v>174391</v>
      </c>
      <c r="I14" s="74">
        <v>0.8957092082015039</v>
      </c>
      <c r="J14" s="52">
        <v>648195118</v>
      </c>
      <c r="K14" s="52">
        <f t="shared" si="0"/>
        <v>3716.90693900488</v>
      </c>
      <c r="L14" s="52">
        <v>250531</v>
      </c>
      <c r="M14" s="52">
        <v>624811641</v>
      </c>
      <c r="N14" s="52">
        <v>170982338.54</v>
      </c>
      <c r="O14" s="74">
        <f aca="true" t="shared" si="1" ref="O14:O27">N14/D14</f>
        <v>0.09930757102242968</v>
      </c>
      <c r="P14" s="63">
        <v>10266059</v>
      </c>
      <c r="Q14" s="62">
        <f>P14-R14</f>
        <v>4530652</v>
      </c>
      <c r="R14" s="62">
        <v>5735407</v>
      </c>
      <c r="S14" s="28">
        <f aca="true" t="shared" si="2" ref="S14:S36">R14/H14</f>
        <v>32.88820523994931</v>
      </c>
      <c r="T14" s="27">
        <v>0.03354385624587812</v>
      </c>
      <c r="U14" s="57"/>
      <c r="V14" s="57"/>
    </row>
    <row r="15" spans="1:22" ht="10.5" customHeight="1">
      <c r="A15" s="2" t="s">
        <v>65</v>
      </c>
      <c r="B15" s="62">
        <f aca="true" t="shared" si="3" ref="B15:B35">H15-C15</f>
        <v>103668</v>
      </c>
      <c r="C15" s="83">
        <v>54053</v>
      </c>
      <c r="D15" s="62">
        <v>1989492268.8100002</v>
      </c>
      <c r="E15" s="52">
        <f>D15/H15</f>
        <v>12613.997304163682</v>
      </c>
      <c r="F15" s="52">
        <v>4123496</v>
      </c>
      <c r="G15" s="52">
        <v>264054399.2</v>
      </c>
      <c r="H15" s="52">
        <v>157721</v>
      </c>
      <c r="I15" s="74">
        <v>0.8886441107699242</v>
      </c>
      <c r="J15" s="52">
        <v>611656197</v>
      </c>
      <c r="K15" s="52">
        <f t="shared" si="0"/>
        <v>3878.0897724462816</v>
      </c>
      <c r="L15" s="52">
        <v>259156</v>
      </c>
      <c r="M15" s="52">
        <v>646874603</v>
      </c>
      <c r="N15" s="52">
        <v>471030565.61</v>
      </c>
      <c r="O15" s="74">
        <f t="shared" si="1"/>
        <v>0.23675918373472413</v>
      </c>
      <c r="P15" s="63">
        <v>28307806</v>
      </c>
      <c r="Q15" s="62">
        <f aca="true" t="shared" si="4" ref="Q15:Q35">P15-R15</f>
        <v>11772139</v>
      </c>
      <c r="R15" s="62">
        <v>16535667</v>
      </c>
      <c r="S15" s="28">
        <f t="shared" si="2"/>
        <v>104.84125132353967</v>
      </c>
      <c r="T15" s="27">
        <v>0.0351052951309009</v>
      </c>
      <c r="U15" s="57"/>
      <c r="V15" s="57"/>
    </row>
    <row r="16" spans="1:22" ht="10.5" customHeight="1">
      <c r="A16" s="2" t="s">
        <v>66</v>
      </c>
      <c r="B16" s="62">
        <f t="shared" si="3"/>
        <v>113151</v>
      </c>
      <c r="C16" s="83">
        <v>31256</v>
      </c>
      <c r="D16" s="62">
        <v>2171606789.5</v>
      </c>
      <c r="E16" s="52">
        <f>D16/H16</f>
        <v>15038.099188404994</v>
      </c>
      <c r="F16" s="52">
        <v>2842430</v>
      </c>
      <c r="G16" s="52">
        <v>243384624</v>
      </c>
      <c r="H16" s="52">
        <v>144407</v>
      </c>
      <c r="I16" s="74">
        <v>0.8791527910530449</v>
      </c>
      <c r="J16" s="52">
        <v>572128372</v>
      </c>
      <c r="K16" s="52">
        <f t="shared" si="0"/>
        <v>3961.9157797059697</v>
      </c>
      <c r="L16" s="52">
        <v>256259</v>
      </c>
      <c r="M16" s="52">
        <v>639155909</v>
      </c>
      <c r="N16" s="52">
        <v>719780314.5</v>
      </c>
      <c r="O16" s="74">
        <f t="shared" si="1"/>
        <v>0.3314505729030831</v>
      </c>
      <c r="P16" s="63">
        <v>43265982</v>
      </c>
      <c r="Q16" s="62">
        <f t="shared" si="4"/>
        <v>16490129</v>
      </c>
      <c r="R16" s="62">
        <v>26775853</v>
      </c>
      <c r="S16" s="28">
        <f t="shared" si="2"/>
        <v>185.41935640239046</v>
      </c>
      <c r="T16" s="27">
        <v>0.03720003512460604</v>
      </c>
      <c r="U16" s="57"/>
      <c r="V16" s="57"/>
    </row>
    <row r="17" spans="1:22" ht="10.5" customHeight="1">
      <c r="A17" s="2" t="s">
        <v>43</v>
      </c>
      <c r="B17" s="62">
        <f t="shared" si="3"/>
        <v>229513</v>
      </c>
      <c r="C17" s="83">
        <v>21752</v>
      </c>
      <c r="D17" s="62">
        <v>4665919390.88</v>
      </c>
      <c r="E17" s="52">
        <f aca="true" t="shared" si="5" ref="E17:E36">D17/H17</f>
        <v>18569.71480659861</v>
      </c>
      <c r="F17" s="52">
        <v>5633133</v>
      </c>
      <c r="G17" s="52">
        <v>455585133</v>
      </c>
      <c r="H17" s="52">
        <v>251265</v>
      </c>
      <c r="I17" s="74">
        <v>0.8620849373160138</v>
      </c>
      <c r="J17" s="52">
        <v>1020478074</v>
      </c>
      <c r="K17" s="52">
        <f t="shared" si="0"/>
        <v>4061.3618052653574</v>
      </c>
      <c r="L17" s="52">
        <v>500957</v>
      </c>
      <c r="M17" s="52">
        <v>1199114455</v>
      </c>
      <c r="N17" s="52">
        <v>1996374861.88</v>
      </c>
      <c r="O17" s="74">
        <f t="shared" si="1"/>
        <v>0.42786312720749353</v>
      </c>
      <c r="P17" s="63">
        <v>119917976</v>
      </c>
      <c r="Q17" s="62">
        <f t="shared" si="4"/>
        <v>35964054</v>
      </c>
      <c r="R17" s="62">
        <v>83953922</v>
      </c>
      <c r="S17" s="28">
        <f t="shared" si="2"/>
        <v>334.12501542196486</v>
      </c>
      <c r="T17" s="27">
        <v>0.04205318530002608</v>
      </c>
      <c r="U17" s="57"/>
      <c r="V17" s="57"/>
    </row>
    <row r="18" spans="1:22" ht="10.5" customHeight="1">
      <c r="A18" s="2" t="s">
        <v>42</v>
      </c>
      <c r="B18" s="62">
        <f t="shared" si="3"/>
        <v>34330</v>
      </c>
      <c r="C18" s="83">
        <v>937</v>
      </c>
      <c r="D18" s="62">
        <v>747468779</v>
      </c>
      <c r="E18" s="52">
        <f t="shared" si="5"/>
        <v>21194.566563643064</v>
      </c>
      <c r="F18" s="52">
        <v>847894</v>
      </c>
      <c r="G18" s="52">
        <v>65238922</v>
      </c>
      <c r="H18" s="52">
        <v>35267</v>
      </c>
      <c r="I18" s="74">
        <v>0.850073517005327</v>
      </c>
      <c r="J18" s="52">
        <v>144841945</v>
      </c>
      <c r="K18" s="52">
        <f t="shared" si="0"/>
        <v>4107.010661524939</v>
      </c>
      <c r="L18" s="52">
        <v>69886</v>
      </c>
      <c r="M18" s="52">
        <v>174513826</v>
      </c>
      <c r="N18" s="52">
        <v>363721980</v>
      </c>
      <c r="O18" s="74">
        <f t="shared" si="1"/>
        <v>0.4866049127651926</v>
      </c>
      <c r="P18" s="63">
        <v>21843705</v>
      </c>
      <c r="Q18" s="62">
        <f t="shared" si="4"/>
        <v>5317444</v>
      </c>
      <c r="R18" s="62">
        <v>16526261</v>
      </c>
      <c r="S18" s="28">
        <f t="shared" si="2"/>
        <v>468.60410582130606</v>
      </c>
      <c r="T18" s="27">
        <v>0.04543651994856071</v>
      </c>
      <c r="U18" s="57"/>
      <c r="V18" s="57"/>
    </row>
    <row r="19" spans="1:22" ht="10.5" customHeight="1">
      <c r="A19" s="2" t="s">
        <v>41</v>
      </c>
      <c r="B19" s="62">
        <f t="shared" si="3"/>
        <v>112598</v>
      </c>
      <c r="C19" s="83">
        <v>1914</v>
      </c>
      <c r="D19" s="62">
        <v>2606832671.62</v>
      </c>
      <c r="E19" s="52">
        <f t="shared" si="5"/>
        <v>22764.711747415116</v>
      </c>
      <c r="F19" s="52">
        <v>2481725</v>
      </c>
      <c r="G19" s="52">
        <v>223588623.07</v>
      </c>
      <c r="H19" s="52">
        <v>114512</v>
      </c>
      <c r="I19" s="74">
        <v>0.8370148380966304</v>
      </c>
      <c r="J19" s="52">
        <v>474163179</v>
      </c>
      <c r="K19" s="52">
        <f t="shared" si="0"/>
        <v>4140.729172488473</v>
      </c>
      <c r="L19" s="52">
        <v>230679</v>
      </c>
      <c r="M19" s="52">
        <v>575017271</v>
      </c>
      <c r="N19" s="52">
        <v>1336545323.5499997</v>
      </c>
      <c r="O19" s="74">
        <f t="shared" si="1"/>
        <v>0.5127085209958689</v>
      </c>
      <c r="P19" s="63">
        <v>80275266</v>
      </c>
      <c r="Q19" s="62">
        <f t="shared" si="4"/>
        <v>17282518</v>
      </c>
      <c r="R19" s="62">
        <v>62992748</v>
      </c>
      <c r="S19" s="28">
        <f t="shared" si="2"/>
        <v>550.0973522425597</v>
      </c>
      <c r="T19" s="27">
        <v>0.04713102269624191</v>
      </c>
      <c r="U19" s="57"/>
      <c r="V19" s="57"/>
    </row>
    <row r="20" spans="1:22" ht="10.5" customHeight="1">
      <c r="A20" s="2" t="s">
        <v>40</v>
      </c>
      <c r="B20" s="62">
        <f t="shared" si="3"/>
        <v>111269</v>
      </c>
      <c r="C20" s="83">
        <v>1036</v>
      </c>
      <c r="D20" s="62">
        <v>2823523975.38</v>
      </c>
      <c r="E20" s="52">
        <f t="shared" si="5"/>
        <v>25141.569612929077</v>
      </c>
      <c r="F20" s="52">
        <v>5036689</v>
      </c>
      <c r="G20" s="52">
        <v>233797035</v>
      </c>
      <c r="H20" s="52">
        <v>112305</v>
      </c>
      <c r="I20" s="74">
        <v>0.821723860393649</v>
      </c>
      <c r="J20" s="52">
        <v>468628431</v>
      </c>
      <c r="K20" s="52">
        <f t="shared" si="0"/>
        <v>4172.818939495125</v>
      </c>
      <c r="L20" s="52">
        <v>228475</v>
      </c>
      <c r="M20" s="52">
        <v>569899225</v>
      </c>
      <c r="N20" s="52">
        <v>1556235973.38</v>
      </c>
      <c r="O20" s="74">
        <f t="shared" si="1"/>
        <v>0.551167968449978</v>
      </c>
      <c r="P20" s="63">
        <v>94044297</v>
      </c>
      <c r="Q20" s="62">
        <f t="shared" si="4"/>
        <v>16559128</v>
      </c>
      <c r="R20" s="62">
        <v>77485169</v>
      </c>
      <c r="S20" s="28">
        <f t="shared" si="2"/>
        <v>689.9529762699791</v>
      </c>
      <c r="T20" s="27">
        <v>0.04979011560221786</v>
      </c>
      <c r="U20" s="57"/>
      <c r="V20" s="57"/>
    </row>
    <row r="21" spans="1:22" ht="10.5" customHeight="1">
      <c r="A21" s="2" t="s">
        <v>39</v>
      </c>
      <c r="B21" s="62">
        <f t="shared" si="3"/>
        <v>91197</v>
      </c>
      <c r="C21" s="83">
        <v>543</v>
      </c>
      <c r="D21" s="62">
        <v>2520615505.23</v>
      </c>
      <c r="E21" s="52">
        <f t="shared" si="5"/>
        <v>27475.64317887508</v>
      </c>
      <c r="F21" s="52">
        <v>2685485</v>
      </c>
      <c r="G21" s="52">
        <v>207831037</v>
      </c>
      <c r="H21" s="52">
        <v>91740</v>
      </c>
      <c r="I21" s="74">
        <v>0.8033697041876106</v>
      </c>
      <c r="J21" s="52">
        <v>384851152</v>
      </c>
      <c r="K21" s="52">
        <f t="shared" si="0"/>
        <v>4195.020187486374</v>
      </c>
      <c r="L21" s="52">
        <v>185928</v>
      </c>
      <c r="M21" s="52">
        <v>464124345</v>
      </c>
      <c r="N21" s="52">
        <v>1466494456.23</v>
      </c>
      <c r="O21" s="74">
        <f t="shared" si="1"/>
        <v>0.5818001409525512</v>
      </c>
      <c r="P21" s="63">
        <v>89455567</v>
      </c>
      <c r="Q21" s="62">
        <f t="shared" si="4"/>
        <v>13023133</v>
      </c>
      <c r="R21" s="62">
        <v>76432434</v>
      </c>
      <c r="S21" s="28">
        <f t="shared" si="2"/>
        <v>833.1418574231524</v>
      </c>
      <c r="T21" s="27">
        <v>0.05211914282204419</v>
      </c>
      <c r="U21" s="57"/>
      <c r="V21" s="57"/>
    </row>
    <row r="22" spans="1:22" ht="10.5" customHeight="1">
      <c r="A22" s="2" t="s">
        <v>38</v>
      </c>
      <c r="B22" s="62">
        <f t="shared" si="3"/>
        <v>122398</v>
      </c>
      <c r="C22" s="83">
        <v>427</v>
      </c>
      <c r="D22" s="62">
        <v>3703601988.91</v>
      </c>
      <c r="E22" s="52">
        <f t="shared" si="5"/>
        <v>30153.486577732547</v>
      </c>
      <c r="F22" s="52">
        <v>4311854</v>
      </c>
      <c r="G22" s="52">
        <v>302589516.24</v>
      </c>
      <c r="H22" s="52">
        <v>122825</v>
      </c>
      <c r="I22" s="74">
        <v>0.7791289233970211</v>
      </c>
      <c r="J22" s="52">
        <v>519727601</v>
      </c>
      <c r="K22" s="52">
        <f t="shared" si="0"/>
        <v>4231.448003256666</v>
      </c>
      <c r="L22" s="52">
        <v>247512</v>
      </c>
      <c r="M22" s="52">
        <v>617531695</v>
      </c>
      <c r="N22" s="52">
        <v>2268065030.67</v>
      </c>
      <c r="O22" s="74">
        <f t="shared" si="1"/>
        <v>0.6123943764641703</v>
      </c>
      <c r="P22" s="63">
        <v>139950914</v>
      </c>
      <c r="Q22" s="62">
        <f t="shared" si="4"/>
        <v>16557461</v>
      </c>
      <c r="R22" s="62">
        <v>123393453</v>
      </c>
      <c r="S22" s="28">
        <f t="shared" si="2"/>
        <v>1004.628153877468</v>
      </c>
      <c r="T22" s="27">
        <v>0.05440472442961447</v>
      </c>
      <c r="U22" s="57"/>
      <c r="V22" s="57"/>
    </row>
    <row r="23" spans="1:22" ht="10.5" customHeight="1">
      <c r="A23" s="2" t="s">
        <v>37</v>
      </c>
      <c r="B23" s="62">
        <f t="shared" si="3"/>
        <v>45827</v>
      </c>
      <c r="C23" s="83">
        <v>151</v>
      </c>
      <c r="D23" s="62">
        <v>1495379573</v>
      </c>
      <c r="E23" s="52">
        <f t="shared" si="5"/>
        <v>32523.806450911306</v>
      </c>
      <c r="F23" s="52">
        <v>1647463</v>
      </c>
      <c r="G23" s="52">
        <v>125122740</v>
      </c>
      <c r="H23" s="52">
        <v>45978</v>
      </c>
      <c r="I23" s="74">
        <v>0.7543436530983905</v>
      </c>
      <c r="J23" s="52">
        <v>195613376</v>
      </c>
      <c r="K23" s="52">
        <f t="shared" si="0"/>
        <v>4254.49945626169</v>
      </c>
      <c r="L23" s="52">
        <v>91532</v>
      </c>
      <c r="M23" s="52">
        <v>228199717</v>
      </c>
      <c r="N23" s="52">
        <v>948091203</v>
      </c>
      <c r="O23" s="74">
        <f t="shared" si="1"/>
        <v>0.6340137448166145</v>
      </c>
      <c r="P23" s="63">
        <v>59063500</v>
      </c>
      <c r="Q23" s="62">
        <f t="shared" si="4"/>
        <v>5720382</v>
      </c>
      <c r="R23" s="62">
        <v>53343118</v>
      </c>
      <c r="S23" s="28">
        <f t="shared" si="2"/>
        <v>1160.187872460742</v>
      </c>
      <c r="T23" s="27">
        <v>0.05626369892601989</v>
      </c>
      <c r="U23" s="57"/>
      <c r="V23" s="57"/>
    </row>
    <row r="24" spans="1:22" ht="10.5" customHeight="1">
      <c r="A24" s="2" t="s">
        <v>36</v>
      </c>
      <c r="B24" s="62">
        <f t="shared" si="3"/>
        <v>122558</v>
      </c>
      <c r="C24" s="83">
        <v>319</v>
      </c>
      <c r="D24" s="62">
        <v>4319029758.84</v>
      </c>
      <c r="E24" s="52">
        <f t="shared" si="5"/>
        <v>35149.21229229229</v>
      </c>
      <c r="F24" s="52">
        <v>4322891</v>
      </c>
      <c r="G24" s="52">
        <v>363684292</v>
      </c>
      <c r="H24" s="52">
        <v>122877</v>
      </c>
      <c r="I24" s="74">
        <v>0.7294957878426274</v>
      </c>
      <c r="J24" s="52">
        <v>523426880</v>
      </c>
      <c r="K24" s="52">
        <f t="shared" si="0"/>
        <v>4259.762852283177</v>
      </c>
      <c r="L24" s="52">
        <v>241562</v>
      </c>
      <c r="M24" s="52">
        <v>602114959</v>
      </c>
      <c r="N24" s="52">
        <v>2834126518.84</v>
      </c>
      <c r="O24" s="74">
        <f t="shared" si="1"/>
        <v>0.6561951820404188</v>
      </c>
      <c r="P24" s="63">
        <v>178626170</v>
      </c>
      <c r="Q24" s="62">
        <f t="shared" si="4"/>
        <v>14106620</v>
      </c>
      <c r="R24" s="62">
        <v>164519550</v>
      </c>
      <c r="S24" s="28">
        <f t="shared" si="2"/>
        <v>1338.8962132864572</v>
      </c>
      <c r="T24" s="27">
        <v>0.05804947270245701</v>
      </c>
      <c r="U24" s="57"/>
      <c r="V24" s="57"/>
    </row>
    <row r="25" spans="1:22" ht="10.5" customHeight="1">
      <c r="A25" s="2" t="s">
        <v>35</v>
      </c>
      <c r="B25" s="62">
        <f t="shared" si="3"/>
        <v>129203</v>
      </c>
      <c r="C25" s="83">
        <v>243</v>
      </c>
      <c r="D25" s="62">
        <v>5152262019.12</v>
      </c>
      <c r="E25" s="52">
        <f t="shared" si="5"/>
        <v>39802.404238987685</v>
      </c>
      <c r="F25" s="52">
        <v>12302749</v>
      </c>
      <c r="G25" s="52">
        <v>437818862.5</v>
      </c>
      <c r="H25" s="52">
        <v>129446</v>
      </c>
      <c r="I25" s="74">
        <v>0.6779336133485561</v>
      </c>
      <c r="J25" s="52">
        <v>558310282.34</v>
      </c>
      <c r="K25" s="52">
        <f t="shared" si="0"/>
        <v>4313.074813744728</v>
      </c>
      <c r="L25" s="52">
        <v>250456</v>
      </c>
      <c r="M25" s="52">
        <v>624134618</v>
      </c>
      <c r="N25" s="52">
        <v>3544301005.2799997</v>
      </c>
      <c r="O25" s="74">
        <f t="shared" si="1"/>
        <v>0.6879116380586099</v>
      </c>
      <c r="P25" s="63">
        <v>227111984</v>
      </c>
      <c r="Q25" s="62">
        <f t="shared" si="4"/>
        <v>13259804.48000002</v>
      </c>
      <c r="R25" s="62">
        <v>213852179.51999998</v>
      </c>
      <c r="S25" s="28">
        <f t="shared" si="2"/>
        <v>1652.0570702841337</v>
      </c>
      <c r="T25" s="27">
        <v>0.06033691245692127</v>
      </c>
      <c r="U25" s="57"/>
      <c r="V25" s="57"/>
    </row>
    <row r="26" spans="1:22" ht="10.5" customHeight="1">
      <c r="A26" s="2" t="s">
        <v>34</v>
      </c>
      <c r="B26" s="62">
        <f t="shared" si="3"/>
        <v>171578</v>
      </c>
      <c r="C26" s="83">
        <v>312</v>
      </c>
      <c r="D26" s="62">
        <v>8276707106.53</v>
      </c>
      <c r="E26" s="52">
        <f t="shared" si="5"/>
        <v>48151.18451643493</v>
      </c>
      <c r="F26" s="52">
        <v>9639973</v>
      </c>
      <c r="G26" s="52">
        <v>697917642</v>
      </c>
      <c r="H26" s="52">
        <v>171890</v>
      </c>
      <c r="I26" s="74">
        <v>0.5929735957885731</v>
      </c>
      <c r="J26" s="52">
        <v>781696582</v>
      </c>
      <c r="K26" s="52">
        <f t="shared" si="0"/>
        <v>4547.6559543894355</v>
      </c>
      <c r="L26" s="52">
        <v>347616</v>
      </c>
      <c r="M26" s="52">
        <v>864755526</v>
      </c>
      <c r="N26" s="52">
        <v>5941977329.53</v>
      </c>
      <c r="O26" s="74">
        <f t="shared" si="1"/>
        <v>0.71791562188325</v>
      </c>
      <c r="P26" s="63">
        <v>386950245</v>
      </c>
      <c r="Q26" s="62">
        <f t="shared" si="4"/>
        <v>18954223</v>
      </c>
      <c r="R26" s="62">
        <v>367996022</v>
      </c>
      <c r="S26" s="28">
        <f t="shared" si="2"/>
        <v>2140.880923846646</v>
      </c>
      <c r="T26" s="27">
        <v>0.06193157623507796</v>
      </c>
      <c r="U26" s="57"/>
      <c r="V26" s="57"/>
    </row>
    <row r="27" spans="1:22" ht="10.5" customHeight="1">
      <c r="A27" s="2" t="s">
        <v>33</v>
      </c>
      <c r="B27" s="62">
        <f t="shared" si="3"/>
        <v>105761</v>
      </c>
      <c r="C27" s="83">
        <v>164</v>
      </c>
      <c r="D27" s="62">
        <v>6284801890</v>
      </c>
      <c r="E27" s="52">
        <f t="shared" si="5"/>
        <v>59332.564455983</v>
      </c>
      <c r="F27" s="52">
        <v>8545399</v>
      </c>
      <c r="G27" s="52">
        <v>475313828.85</v>
      </c>
      <c r="H27" s="52">
        <v>105925</v>
      </c>
      <c r="I27" s="74">
        <v>0.4987498881726708</v>
      </c>
      <c r="J27" s="52">
        <v>519849089</v>
      </c>
      <c r="K27" s="52">
        <f t="shared" si="0"/>
        <v>4907.709124380458</v>
      </c>
      <c r="L27" s="52">
        <v>231356</v>
      </c>
      <c r="M27" s="52">
        <v>572491060</v>
      </c>
      <c r="N27" s="52">
        <v>4725693311.15</v>
      </c>
      <c r="O27" s="74">
        <f t="shared" si="1"/>
        <v>0.7519239896279372</v>
      </c>
      <c r="P27" s="63">
        <v>311858873</v>
      </c>
      <c r="Q27" s="62">
        <f t="shared" si="4"/>
        <v>13887193</v>
      </c>
      <c r="R27" s="62">
        <v>297971680</v>
      </c>
      <c r="S27" s="28">
        <f t="shared" si="2"/>
        <v>2813.0439461883407</v>
      </c>
      <c r="T27" s="27">
        <v>0.06305353741564462</v>
      </c>
      <c r="U27" s="57"/>
      <c r="V27" s="57"/>
    </row>
    <row r="28" spans="1:22" ht="10.5" customHeight="1">
      <c r="A28" s="2" t="s">
        <v>32</v>
      </c>
      <c r="B28" s="62">
        <f t="shared" si="3"/>
        <v>66497</v>
      </c>
      <c r="C28" s="83">
        <v>91</v>
      </c>
      <c r="D28" s="62">
        <v>4666682843</v>
      </c>
      <c r="E28" s="52">
        <f t="shared" si="5"/>
        <v>70082.94051480747</v>
      </c>
      <c r="F28" s="52">
        <v>7370402</v>
      </c>
      <c r="G28" s="52">
        <v>311486135</v>
      </c>
      <c r="H28" s="52">
        <v>66588</v>
      </c>
      <c r="I28" s="74">
        <v>0.4147002223343236</v>
      </c>
      <c r="J28" s="52">
        <v>347778693</v>
      </c>
      <c r="K28" s="52">
        <f t="shared" si="0"/>
        <v>5222.843350153181</v>
      </c>
      <c r="L28" s="52">
        <v>155162</v>
      </c>
      <c r="M28" s="52">
        <v>378564800</v>
      </c>
      <c r="N28" s="52">
        <v>3636223617</v>
      </c>
      <c r="O28" s="74">
        <f aca="true" t="shared" si="6" ref="O28:O36">N28/D28</f>
        <v>0.7791880741272822</v>
      </c>
      <c r="P28" s="63">
        <v>242065750</v>
      </c>
      <c r="Q28" s="62">
        <f t="shared" si="4"/>
        <v>9875088</v>
      </c>
      <c r="R28" s="62">
        <v>232190662</v>
      </c>
      <c r="S28" s="28">
        <f t="shared" si="2"/>
        <v>3486.9745599807775</v>
      </c>
      <c r="T28" s="27">
        <v>0.06385489080332322</v>
      </c>
      <c r="U28" s="57"/>
      <c r="V28" s="57"/>
    </row>
    <row r="29" spans="1:22" ht="10.5" customHeight="1">
      <c r="A29" s="2" t="s">
        <v>31</v>
      </c>
      <c r="B29" s="62">
        <f t="shared" si="3"/>
        <v>55729</v>
      </c>
      <c r="C29" s="83">
        <v>70</v>
      </c>
      <c r="D29" s="62">
        <v>4603484770.88</v>
      </c>
      <c r="E29" s="52">
        <f t="shared" si="5"/>
        <v>82501.20559293177</v>
      </c>
      <c r="F29" s="52">
        <v>8265266</v>
      </c>
      <c r="G29" s="52">
        <v>278270369</v>
      </c>
      <c r="H29" s="52">
        <v>55799</v>
      </c>
      <c r="I29" s="74">
        <v>0.32148947938512595</v>
      </c>
      <c r="J29" s="52">
        <v>300819334</v>
      </c>
      <c r="K29" s="52">
        <f t="shared" si="0"/>
        <v>5391.124106166777</v>
      </c>
      <c r="L29" s="52">
        <v>132773</v>
      </c>
      <c r="M29" s="52">
        <v>318275049</v>
      </c>
      <c r="N29" s="52">
        <v>3714385284.88</v>
      </c>
      <c r="O29" s="74">
        <f t="shared" si="6"/>
        <v>0.8068638150767597</v>
      </c>
      <c r="P29" s="63">
        <v>249884128</v>
      </c>
      <c r="Q29" s="62">
        <f t="shared" si="4"/>
        <v>9273025</v>
      </c>
      <c r="R29" s="62">
        <v>240611103</v>
      </c>
      <c r="S29" s="28">
        <f t="shared" si="2"/>
        <v>4312.104213337157</v>
      </c>
      <c r="T29" s="27">
        <v>0.06477817580520595</v>
      </c>
      <c r="U29" s="57"/>
      <c r="V29" s="57"/>
    </row>
    <row r="30" spans="1:22" ht="10.5" customHeight="1">
      <c r="A30" s="2" t="s">
        <v>30</v>
      </c>
      <c r="B30" s="62">
        <f t="shared" si="3"/>
        <v>10992</v>
      </c>
      <c r="C30" s="83">
        <v>11</v>
      </c>
      <c r="D30" s="62">
        <v>1032181173</v>
      </c>
      <c r="E30" s="52">
        <f t="shared" si="5"/>
        <v>93809.067799691</v>
      </c>
      <c r="F30" s="52">
        <v>2000467</v>
      </c>
      <c r="G30" s="52">
        <v>60147743</v>
      </c>
      <c r="H30" s="52">
        <v>11003</v>
      </c>
      <c r="I30" s="74">
        <v>0.25438697893787715</v>
      </c>
      <c r="J30" s="52">
        <v>60172643</v>
      </c>
      <c r="K30" s="52">
        <f t="shared" si="0"/>
        <v>5468.748795782968</v>
      </c>
      <c r="L30" s="52">
        <v>26331</v>
      </c>
      <c r="M30" s="52">
        <v>61963260</v>
      </c>
      <c r="N30" s="52">
        <v>851897994</v>
      </c>
      <c r="O30" s="74">
        <f t="shared" si="6"/>
        <v>0.8253376599807445</v>
      </c>
      <c r="P30" s="63">
        <v>57773055</v>
      </c>
      <c r="Q30" s="62">
        <f t="shared" si="4"/>
        <v>1944843</v>
      </c>
      <c r="R30" s="62">
        <v>55828212</v>
      </c>
      <c r="S30" s="28">
        <f t="shared" si="2"/>
        <v>5073.908206852677</v>
      </c>
      <c r="T30" s="27">
        <v>0.06553391649376275</v>
      </c>
      <c r="U30" s="57"/>
      <c r="V30" s="57"/>
    </row>
    <row r="31" spans="1:22" ht="10.5" customHeight="1">
      <c r="A31" s="2" t="s">
        <v>29</v>
      </c>
      <c r="B31" s="62">
        <f t="shared" si="3"/>
        <v>24019</v>
      </c>
      <c r="C31" s="83">
        <v>30</v>
      </c>
      <c r="D31" s="62">
        <v>2537235809</v>
      </c>
      <c r="E31" s="52">
        <f t="shared" si="5"/>
        <v>105502.75724562352</v>
      </c>
      <c r="F31" s="52">
        <v>6633889</v>
      </c>
      <c r="G31" s="52">
        <v>155355531</v>
      </c>
      <c r="H31" s="52">
        <v>24049</v>
      </c>
      <c r="I31" s="74">
        <v>0.18773467810555733</v>
      </c>
      <c r="J31" s="52">
        <v>133159628</v>
      </c>
      <c r="K31" s="52">
        <f t="shared" si="0"/>
        <v>5537.013098257724</v>
      </c>
      <c r="L31" s="52">
        <v>58022</v>
      </c>
      <c r="M31" s="52">
        <v>123389263</v>
      </c>
      <c r="N31" s="52">
        <v>2131965276</v>
      </c>
      <c r="O31" s="74">
        <f>N31/D31</f>
        <v>0.840270844529926</v>
      </c>
      <c r="P31" s="63">
        <v>145498316</v>
      </c>
      <c r="Q31" s="62">
        <f t="shared" si="4"/>
        <v>4243751</v>
      </c>
      <c r="R31" s="62">
        <v>141254565</v>
      </c>
      <c r="S31" s="28">
        <f t="shared" si="2"/>
        <v>5873.61491122292</v>
      </c>
      <c r="T31" s="27">
        <v>0.06625556550574889</v>
      </c>
      <c r="U31" s="57"/>
      <c r="V31" s="57"/>
    </row>
    <row r="32" spans="1:22" ht="10.5" customHeight="1">
      <c r="A32" s="1" t="s">
        <v>28</v>
      </c>
      <c r="B32" s="62">
        <f t="shared" si="3"/>
        <v>10421</v>
      </c>
      <c r="C32" s="83">
        <v>22</v>
      </c>
      <c r="D32" s="62">
        <v>1317660734</v>
      </c>
      <c r="E32" s="52">
        <f t="shared" si="5"/>
        <v>126176.45638226563</v>
      </c>
      <c r="F32" s="52">
        <v>3966000</v>
      </c>
      <c r="G32" s="52">
        <v>77709518</v>
      </c>
      <c r="H32" s="52">
        <v>10443</v>
      </c>
      <c r="I32" s="74">
        <v>0.13493468401535022</v>
      </c>
      <c r="J32" s="52">
        <v>58460015</v>
      </c>
      <c r="K32" s="52">
        <f t="shared" si="0"/>
        <v>5598.0096715503205</v>
      </c>
      <c r="L32" s="52">
        <v>25409</v>
      </c>
      <c r="M32" s="52">
        <v>50649936</v>
      </c>
      <c r="N32" s="52">
        <v>1134807265</v>
      </c>
      <c r="O32" s="74">
        <f>N32/D32</f>
        <v>0.8612287182263413</v>
      </c>
      <c r="P32" s="63">
        <v>78609683</v>
      </c>
      <c r="Q32" s="62">
        <f t="shared" si="4"/>
        <v>2334579</v>
      </c>
      <c r="R32" s="62">
        <v>76275104</v>
      </c>
      <c r="S32" s="28">
        <f t="shared" si="2"/>
        <v>7303.9456094991865</v>
      </c>
      <c r="T32" s="27">
        <v>0.0672141484748073</v>
      </c>
      <c r="U32" s="57"/>
      <c r="V32" s="57"/>
    </row>
    <row r="33" spans="1:22" ht="10.5" customHeight="1">
      <c r="A33" s="2" t="s">
        <v>27</v>
      </c>
      <c r="B33" s="62">
        <f t="shared" si="3"/>
        <v>7855</v>
      </c>
      <c r="C33" s="83">
        <v>18</v>
      </c>
      <c r="D33" s="62">
        <v>1223072064</v>
      </c>
      <c r="E33" s="52">
        <f t="shared" si="5"/>
        <v>155350.19230280706</v>
      </c>
      <c r="F33" s="52">
        <v>5326759</v>
      </c>
      <c r="G33" s="52">
        <v>75272633</v>
      </c>
      <c r="H33" s="52">
        <v>7873</v>
      </c>
      <c r="I33" s="74">
        <v>0.09823445005926758</v>
      </c>
      <c r="J33" s="52">
        <v>44083453</v>
      </c>
      <c r="K33" s="52">
        <f t="shared" si="0"/>
        <v>5599.320843388798</v>
      </c>
      <c r="L33" s="52">
        <v>18898</v>
      </c>
      <c r="M33" s="52">
        <v>37699177</v>
      </c>
      <c r="N33" s="52">
        <v>1071343560</v>
      </c>
      <c r="O33" s="74">
        <f>N33/D33</f>
        <v>0.8759447554514662</v>
      </c>
      <c r="P33" s="63">
        <v>76037182</v>
      </c>
      <c r="Q33" s="62">
        <f t="shared" si="4"/>
        <v>2685524</v>
      </c>
      <c r="R33" s="62">
        <v>73351658</v>
      </c>
      <c r="S33" s="28">
        <f t="shared" si="2"/>
        <v>9316.862441254922</v>
      </c>
      <c r="T33" s="27">
        <v>0.0684669799107207</v>
      </c>
      <c r="U33" s="57"/>
      <c r="V33" s="57"/>
    </row>
    <row r="34" spans="1:22" ht="10.5" customHeight="1">
      <c r="A34" s="2" t="s">
        <v>26</v>
      </c>
      <c r="B34" s="62">
        <f t="shared" si="3"/>
        <v>2756</v>
      </c>
      <c r="C34" s="83">
        <v>12</v>
      </c>
      <c r="D34" s="62">
        <v>552517487</v>
      </c>
      <c r="E34" s="52">
        <f t="shared" si="5"/>
        <v>199608.91871387284</v>
      </c>
      <c r="F34" s="52">
        <v>4758732</v>
      </c>
      <c r="G34" s="52">
        <v>36608987</v>
      </c>
      <c r="H34" s="52">
        <v>2768</v>
      </c>
      <c r="I34" s="74">
        <v>0.07387637450624533</v>
      </c>
      <c r="J34" s="52">
        <v>15501713</v>
      </c>
      <c r="K34" s="52">
        <f t="shared" si="0"/>
        <v>5600.329841040462</v>
      </c>
      <c r="L34" s="52">
        <v>6855</v>
      </c>
      <c r="M34" s="52">
        <v>13584900</v>
      </c>
      <c r="N34" s="52">
        <v>491580619</v>
      </c>
      <c r="O34" s="74">
        <f>N34/D34</f>
        <v>0.8897105169813385</v>
      </c>
      <c r="P34" s="63">
        <v>35640423</v>
      </c>
      <c r="Q34" s="62">
        <f t="shared" si="4"/>
        <v>1461346</v>
      </c>
      <c r="R34" s="62">
        <v>34179077</v>
      </c>
      <c r="S34" s="28">
        <f t="shared" si="2"/>
        <v>12347.932442196532</v>
      </c>
      <c r="T34" s="27">
        <v>0.06952893519180828</v>
      </c>
      <c r="U34" s="57"/>
      <c r="V34" s="57"/>
    </row>
    <row r="35" spans="1:22" ht="10.5" customHeight="1">
      <c r="A35" s="8" t="s">
        <v>4</v>
      </c>
      <c r="B35" s="62">
        <f t="shared" si="3"/>
        <v>3710</v>
      </c>
      <c r="C35" s="83">
        <v>25</v>
      </c>
      <c r="D35" s="62">
        <v>1483257942</v>
      </c>
      <c r="E35" s="52">
        <f t="shared" si="5"/>
        <v>397123.9469879518</v>
      </c>
      <c r="F35" s="52">
        <v>28548978</v>
      </c>
      <c r="G35" s="52">
        <v>82776774</v>
      </c>
      <c r="H35" s="52">
        <v>3735</v>
      </c>
      <c r="I35" s="74">
        <v>0.05022996853062212</v>
      </c>
      <c r="J35" s="52">
        <v>20963886</v>
      </c>
      <c r="K35" s="52">
        <f t="shared" si="0"/>
        <v>5612.820883534137</v>
      </c>
      <c r="L35" s="52">
        <v>9092</v>
      </c>
      <c r="M35" s="52">
        <v>18181500</v>
      </c>
      <c r="N35" s="52">
        <v>1389884760</v>
      </c>
      <c r="O35" s="78">
        <f t="shared" si="6"/>
        <v>0.9370485878713063</v>
      </c>
      <c r="P35" s="63">
        <v>104418753</v>
      </c>
      <c r="Q35" s="62">
        <f t="shared" si="4"/>
        <v>9978645</v>
      </c>
      <c r="R35" s="62">
        <v>94440108</v>
      </c>
      <c r="S35" s="28">
        <f t="shared" si="2"/>
        <v>25285.169477911648</v>
      </c>
      <c r="T35" s="27">
        <v>0.06794815708318148</v>
      </c>
      <c r="U35" s="57"/>
      <c r="V35" s="57"/>
    </row>
    <row r="36" spans="1:22" ht="10.5" customHeight="1" thickBot="1">
      <c r="A36" s="24" t="s">
        <v>1</v>
      </c>
      <c r="B36" s="30">
        <f>SUM(B13:B35)</f>
        <v>1779632</v>
      </c>
      <c r="C36" s="30">
        <f aca="true" t="shared" si="7" ref="C36:R36">SUM(C13:C35)</f>
        <v>754433</v>
      </c>
      <c r="D36" s="30">
        <f t="shared" si="7"/>
        <v>71317718208.85999</v>
      </c>
      <c r="E36" s="80">
        <f t="shared" si="5"/>
        <v>28143.60255512782</v>
      </c>
      <c r="F36" s="30">
        <f t="shared" si="7"/>
        <v>533656188</v>
      </c>
      <c r="G36" s="30">
        <f t="shared" si="7"/>
        <v>10025830425.329998</v>
      </c>
      <c r="H36" s="30">
        <f t="shared" si="7"/>
        <v>2534065</v>
      </c>
      <c r="I36" s="75">
        <v>0.6557889749018347</v>
      </c>
      <c r="J36" s="30">
        <f t="shared" si="7"/>
        <v>10813121354.34</v>
      </c>
      <c r="K36" s="30">
        <f>J36/H36</f>
        <v>4267.104969422647</v>
      </c>
      <c r="L36" s="30">
        <f t="shared" si="7"/>
        <v>4891715</v>
      </c>
      <c r="M36" s="30">
        <f t="shared" si="7"/>
        <v>12045085757</v>
      </c>
      <c r="N36" s="30">
        <f t="shared" si="7"/>
        <v>38967336860.229996</v>
      </c>
      <c r="O36" s="75">
        <f t="shared" si="6"/>
        <v>0.5463906843753868</v>
      </c>
      <c r="P36" s="30">
        <f t="shared" si="7"/>
        <v>2780865634</v>
      </c>
      <c r="Q36" s="30">
        <f t="shared" si="7"/>
        <v>245221681.48000002</v>
      </c>
      <c r="R36" s="30">
        <f t="shared" si="7"/>
        <v>2535643952.52</v>
      </c>
      <c r="S36" s="31">
        <f t="shared" si="2"/>
        <v>1000.6230907731253</v>
      </c>
      <c r="T36" s="32">
        <v>0.05929179930559549</v>
      </c>
      <c r="U36" s="57"/>
      <c r="V36" s="57"/>
    </row>
    <row r="37" spans="1:20" ht="11.25" customHeight="1" thickBot="1">
      <c r="A37" s="42" t="s">
        <v>116</v>
      </c>
      <c r="B37" s="47"/>
      <c r="C37" s="47"/>
      <c r="D37" s="47"/>
      <c r="E37" s="47"/>
      <c r="F37" s="47"/>
      <c r="G37" s="47"/>
      <c r="H37" s="48" t="s">
        <v>128</v>
      </c>
      <c r="I37" s="48"/>
      <c r="J37" s="48"/>
      <c r="K37" s="49"/>
      <c r="L37" s="49"/>
      <c r="M37" s="50"/>
      <c r="N37" s="49"/>
      <c r="O37" s="50"/>
      <c r="P37" s="47"/>
      <c r="Q37" s="51"/>
      <c r="R37" s="51"/>
      <c r="S37" s="42"/>
      <c r="T37" s="42"/>
    </row>
    <row r="38" spans="1:22" ht="10.5" customHeight="1">
      <c r="A38" s="2" t="s">
        <v>5</v>
      </c>
      <c r="B38" s="91">
        <f>H38-C38</f>
        <v>242</v>
      </c>
      <c r="C38" s="88">
        <v>37614</v>
      </c>
      <c r="D38" s="93">
        <v>-1014346969</v>
      </c>
      <c r="E38" s="64">
        <f aca="true" t="shared" si="8" ref="E38:E56">D38/H38</f>
        <v>-26794.879781276417</v>
      </c>
      <c r="F38" s="36">
        <v>412009066</v>
      </c>
      <c r="G38" s="36">
        <v>88185234</v>
      </c>
      <c r="H38" s="36">
        <v>37856</v>
      </c>
      <c r="I38" s="73">
        <v>0.7046778727127194</v>
      </c>
      <c r="J38" s="33">
        <v>126638028</v>
      </c>
      <c r="K38" s="52">
        <f aca="true" t="shared" si="9" ref="K38:K45">J38/H38</f>
        <v>3345.2564454775993</v>
      </c>
      <c r="L38" s="36">
        <v>52303</v>
      </c>
      <c r="M38" s="36">
        <v>108204242</v>
      </c>
      <c r="N38" s="64">
        <v>-925365407</v>
      </c>
      <c r="O38" s="77">
        <f aca="true" t="shared" si="10" ref="O38:O56">N38/D38</f>
        <v>0.9122769972017336</v>
      </c>
      <c r="P38" s="36">
        <v>498985</v>
      </c>
      <c r="Q38" s="36">
        <f>P38-R38</f>
        <v>19270</v>
      </c>
      <c r="R38" s="36">
        <v>479715</v>
      </c>
      <c r="S38" s="65">
        <f aca="true" t="shared" si="11" ref="S38:S56">R38/H38</f>
        <v>12.672099535080305</v>
      </c>
      <c r="T38" s="37">
        <f aca="true" t="shared" si="12" ref="T38:T56">R38/D38</f>
        <v>-0.0004729298895356585</v>
      </c>
      <c r="U38" s="57"/>
      <c r="V38" s="57"/>
    </row>
    <row r="39" spans="1:22" ht="10.5" customHeight="1">
      <c r="A39" s="12" t="s">
        <v>67</v>
      </c>
      <c r="B39" s="36">
        <f>H39-C39</f>
        <v>30863</v>
      </c>
      <c r="C39" s="88">
        <v>156448</v>
      </c>
      <c r="D39" s="36">
        <v>412562729.19</v>
      </c>
      <c r="E39" s="36">
        <f t="shared" si="8"/>
        <v>2202.5547308486953</v>
      </c>
      <c r="F39" s="36">
        <v>4935936</v>
      </c>
      <c r="G39" s="36">
        <v>77571050.52</v>
      </c>
      <c r="H39" s="36">
        <v>187311</v>
      </c>
      <c r="I39" s="74">
        <v>0.9452083827440215</v>
      </c>
      <c r="J39" s="52">
        <v>549349629</v>
      </c>
      <c r="K39" s="52">
        <f t="shared" si="9"/>
        <v>2932.820971539312</v>
      </c>
      <c r="L39" s="36">
        <v>133088</v>
      </c>
      <c r="M39" s="36">
        <v>331843146</v>
      </c>
      <c r="N39" s="64">
        <v>-541265160.3299999</v>
      </c>
      <c r="O39" s="77">
        <f t="shared" si="10"/>
        <v>-1.3119584539124178</v>
      </c>
      <c r="P39" s="36">
        <v>1320395</v>
      </c>
      <c r="Q39" s="36">
        <f>P39-R39</f>
        <v>52106</v>
      </c>
      <c r="R39" s="36">
        <v>1268289</v>
      </c>
      <c r="S39" s="38">
        <f t="shared" si="11"/>
        <v>6.771033201467079</v>
      </c>
      <c r="T39" s="37">
        <f t="shared" si="12"/>
        <v>0.0030741725082391222</v>
      </c>
      <c r="U39" s="57"/>
      <c r="V39" s="57"/>
    </row>
    <row r="40" spans="1:22" ht="10.5" customHeight="1">
      <c r="A40" s="12" t="s">
        <v>68</v>
      </c>
      <c r="B40" s="36">
        <f aca="true" t="shared" si="13" ref="B40:B54">H40-C40</f>
        <v>169703</v>
      </c>
      <c r="C40" s="88">
        <v>189053</v>
      </c>
      <c r="D40" s="36">
        <v>2562383665.8099995</v>
      </c>
      <c r="E40" s="36">
        <f t="shared" si="8"/>
        <v>7142.413411371515</v>
      </c>
      <c r="F40" s="36">
        <v>6240749</v>
      </c>
      <c r="G40" s="36">
        <v>411104525</v>
      </c>
      <c r="H40" s="36">
        <v>358756</v>
      </c>
      <c r="I40" s="74">
        <v>0.9398505695333703</v>
      </c>
      <c r="J40" s="52">
        <v>1302233019</v>
      </c>
      <c r="K40" s="52">
        <f t="shared" si="9"/>
        <v>3629.857114584843</v>
      </c>
      <c r="L40" s="36">
        <v>454792</v>
      </c>
      <c r="M40" s="36">
        <v>1136830551</v>
      </c>
      <c r="N40" s="64">
        <v>-281543680.19</v>
      </c>
      <c r="O40" s="77">
        <f t="shared" si="10"/>
        <v>-0.10987569267891065</v>
      </c>
      <c r="P40" s="36">
        <v>29485677</v>
      </c>
      <c r="Q40" s="36">
        <f aca="true" t="shared" si="14" ref="Q40:Q54">P40-R40</f>
        <v>2118295</v>
      </c>
      <c r="R40" s="36">
        <v>27367382</v>
      </c>
      <c r="S40" s="38">
        <f t="shared" si="11"/>
        <v>76.28410953405657</v>
      </c>
      <c r="T40" s="37">
        <f t="shared" si="12"/>
        <v>0.010680438829346366</v>
      </c>
      <c r="U40" s="57"/>
      <c r="V40" s="57"/>
    </row>
    <row r="41" spans="1:22" ht="10.5" customHeight="1">
      <c r="A41" s="12" t="s">
        <v>58</v>
      </c>
      <c r="B41" s="36">
        <f t="shared" si="13"/>
        <v>170581</v>
      </c>
      <c r="C41" s="88">
        <v>154730</v>
      </c>
      <c r="D41" s="36">
        <v>4069113106.38</v>
      </c>
      <c r="E41" s="36">
        <f t="shared" si="8"/>
        <v>12508.37846362404</v>
      </c>
      <c r="F41" s="36">
        <v>5964607</v>
      </c>
      <c r="G41" s="36">
        <v>614771611.1800001</v>
      </c>
      <c r="H41" s="36">
        <v>325311</v>
      </c>
      <c r="I41" s="74">
        <v>0.9161599747663209</v>
      </c>
      <c r="J41" s="52">
        <v>1296387669</v>
      </c>
      <c r="K41" s="52">
        <f t="shared" si="9"/>
        <v>3985.0717282846263</v>
      </c>
      <c r="L41" s="36">
        <v>595148</v>
      </c>
      <c r="M41" s="36">
        <v>1485761641</v>
      </c>
      <c r="N41" s="36">
        <v>678156792.1999999</v>
      </c>
      <c r="O41" s="77">
        <f t="shared" si="10"/>
        <v>0.1666596072585723</v>
      </c>
      <c r="P41" s="36">
        <v>71722912</v>
      </c>
      <c r="Q41" s="36">
        <f t="shared" si="14"/>
        <v>13135581</v>
      </c>
      <c r="R41" s="36">
        <v>58587331</v>
      </c>
      <c r="S41" s="38">
        <f t="shared" si="11"/>
        <v>180.09637239441642</v>
      </c>
      <c r="T41" s="37">
        <f t="shared" si="12"/>
        <v>0.014398059102397616</v>
      </c>
      <c r="U41" s="57"/>
      <c r="V41" s="57"/>
    </row>
    <row r="42" spans="1:22" ht="10.5" customHeight="1">
      <c r="A42" s="12" t="s">
        <v>57</v>
      </c>
      <c r="B42" s="36">
        <f t="shared" si="13"/>
        <v>198379</v>
      </c>
      <c r="C42" s="88">
        <v>99896</v>
      </c>
      <c r="D42" s="36">
        <v>5192703382.54</v>
      </c>
      <c r="E42" s="36">
        <f t="shared" si="8"/>
        <v>17409.113678786354</v>
      </c>
      <c r="F42" s="36">
        <v>4309822</v>
      </c>
      <c r="G42" s="36">
        <v>617059403.65</v>
      </c>
      <c r="H42" s="36">
        <v>298275</v>
      </c>
      <c r="I42" s="74">
        <v>0.8983266773884602</v>
      </c>
      <c r="J42" s="52">
        <v>1236708917</v>
      </c>
      <c r="K42" s="52">
        <f t="shared" si="9"/>
        <v>4146.203728103261</v>
      </c>
      <c r="L42" s="36">
        <v>617190</v>
      </c>
      <c r="M42" s="36">
        <v>1540341465</v>
      </c>
      <c r="N42" s="36">
        <v>1802903418.89</v>
      </c>
      <c r="O42" s="77">
        <f t="shared" si="10"/>
        <v>0.34719938461189626</v>
      </c>
      <c r="P42" s="36">
        <v>127493336</v>
      </c>
      <c r="Q42" s="36">
        <f t="shared" si="14"/>
        <v>30423361</v>
      </c>
      <c r="R42" s="36">
        <v>97069975</v>
      </c>
      <c r="S42" s="38">
        <f t="shared" si="11"/>
        <v>325.4378509764479</v>
      </c>
      <c r="T42" s="37">
        <f t="shared" si="12"/>
        <v>0.01869353356989138</v>
      </c>
      <c r="U42" s="57"/>
      <c r="V42" s="57"/>
    </row>
    <row r="43" spans="1:22" ht="10.5" customHeight="1">
      <c r="A43" s="12" t="s">
        <v>56</v>
      </c>
      <c r="B43" s="36">
        <f t="shared" si="13"/>
        <v>210109</v>
      </c>
      <c r="C43" s="88">
        <v>42814</v>
      </c>
      <c r="D43" s="36">
        <v>5672635364.6</v>
      </c>
      <c r="E43" s="36">
        <f t="shared" si="8"/>
        <v>22428.30966183384</v>
      </c>
      <c r="F43" s="36">
        <v>4822846</v>
      </c>
      <c r="G43" s="36">
        <v>530393335.64</v>
      </c>
      <c r="H43" s="36">
        <v>252923</v>
      </c>
      <c r="I43" s="74">
        <v>0.8675145515848108</v>
      </c>
      <c r="J43" s="52">
        <v>1070580283</v>
      </c>
      <c r="K43" s="52">
        <f t="shared" si="9"/>
        <v>4232.830873427881</v>
      </c>
      <c r="L43" s="36">
        <v>568382</v>
      </c>
      <c r="M43" s="36">
        <v>1367920305</v>
      </c>
      <c r="N43" s="36">
        <v>2708564286.96</v>
      </c>
      <c r="O43" s="77">
        <f t="shared" si="10"/>
        <v>0.4774790045316074</v>
      </c>
      <c r="P43" s="36">
        <v>176940107</v>
      </c>
      <c r="Q43" s="36">
        <f t="shared" si="14"/>
        <v>35824871</v>
      </c>
      <c r="R43" s="36">
        <v>141115236</v>
      </c>
      <c r="S43" s="38">
        <f t="shared" si="11"/>
        <v>557.937538302171</v>
      </c>
      <c r="T43" s="37">
        <f t="shared" si="12"/>
        <v>0.024876486311922606</v>
      </c>
      <c r="U43" s="57"/>
      <c r="V43" s="57"/>
    </row>
    <row r="44" spans="1:22" ht="10.5" customHeight="1">
      <c r="A44" s="12" t="s">
        <v>55</v>
      </c>
      <c r="B44" s="36">
        <f t="shared" si="13"/>
        <v>193022</v>
      </c>
      <c r="C44" s="88">
        <v>20329</v>
      </c>
      <c r="D44" s="36">
        <v>5851756832.81</v>
      </c>
      <c r="E44" s="36">
        <f t="shared" si="8"/>
        <v>27427.83878589742</v>
      </c>
      <c r="F44" s="36">
        <v>4594479</v>
      </c>
      <c r="G44" s="36">
        <v>518009192</v>
      </c>
      <c r="H44" s="36">
        <v>213351</v>
      </c>
      <c r="I44" s="74">
        <v>0.821715368528083</v>
      </c>
      <c r="J44" s="52">
        <v>915321116</v>
      </c>
      <c r="K44" s="52">
        <f t="shared" si="9"/>
        <v>4290.212448031647</v>
      </c>
      <c r="L44" s="36">
        <v>470100</v>
      </c>
      <c r="M44" s="36">
        <v>1173918658</v>
      </c>
      <c r="N44" s="36">
        <v>3249102345.81</v>
      </c>
      <c r="O44" s="77">
        <f t="shared" si="10"/>
        <v>0.5552353658294082</v>
      </c>
      <c r="P44" s="36">
        <v>209701505</v>
      </c>
      <c r="Q44" s="36">
        <f t="shared" si="14"/>
        <v>32134144</v>
      </c>
      <c r="R44" s="36">
        <v>177567361</v>
      </c>
      <c r="S44" s="38">
        <f t="shared" si="11"/>
        <v>832.2780816588627</v>
      </c>
      <c r="T44" s="37">
        <f t="shared" si="12"/>
        <v>0.030344282251170127</v>
      </c>
      <c r="U44" s="57"/>
      <c r="V44" s="57"/>
    </row>
    <row r="45" spans="1:22" ht="10.5" customHeight="1">
      <c r="A45" s="12" t="s">
        <v>54</v>
      </c>
      <c r="B45" s="36">
        <f t="shared" si="13"/>
        <v>279095</v>
      </c>
      <c r="C45" s="88">
        <v>20539</v>
      </c>
      <c r="D45" s="36">
        <v>10341379054.83</v>
      </c>
      <c r="E45" s="36">
        <f t="shared" si="8"/>
        <v>34513.369827289294</v>
      </c>
      <c r="F45" s="36">
        <v>9101531</v>
      </c>
      <c r="G45" s="36">
        <v>1004724326.05</v>
      </c>
      <c r="H45" s="36">
        <v>299634</v>
      </c>
      <c r="I45" s="74">
        <v>0.7319142907392571</v>
      </c>
      <c r="J45" s="52">
        <v>1332581313</v>
      </c>
      <c r="K45" s="52">
        <f t="shared" si="9"/>
        <v>4447.363493462024</v>
      </c>
      <c r="L45" s="36">
        <v>666514</v>
      </c>
      <c r="M45" s="36">
        <v>1663654377</v>
      </c>
      <c r="N45" s="36">
        <v>6349520569.82</v>
      </c>
      <c r="O45" s="77">
        <f t="shared" si="10"/>
        <v>0.6139916674705411</v>
      </c>
      <c r="P45" s="36">
        <v>412993521</v>
      </c>
      <c r="Q45" s="36">
        <f t="shared" si="14"/>
        <v>41008476</v>
      </c>
      <c r="R45" s="36">
        <v>371985045</v>
      </c>
      <c r="S45" s="38">
        <f t="shared" si="11"/>
        <v>1241.4647369791146</v>
      </c>
      <c r="T45" s="37">
        <f t="shared" si="12"/>
        <v>0.03597054542027084</v>
      </c>
      <c r="U45" s="57"/>
      <c r="V45" s="57"/>
    </row>
    <row r="46" spans="1:22" ht="10.5" customHeight="1">
      <c r="A46" s="12" t="s">
        <v>53</v>
      </c>
      <c r="B46" s="36">
        <f t="shared" si="13"/>
        <v>165161</v>
      </c>
      <c r="C46" s="88">
        <v>11713</v>
      </c>
      <c r="D46" s="36">
        <v>7890480481.82</v>
      </c>
      <c r="E46" s="36">
        <f t="shared" si="8"/>
        <v>44610.74257279193</v>
      </c>
      <c r="F46" s="36">
        <v>8217943</v>
      </c>
      <c r="G46" s="36">
        <v>974912983.84</v>
      </c>
      <c r="H46" s="36">
        <v>176874</v>
      </c>
      <c r="I46" s="74">
        <v>0.6069738472150252</v>
      </c>
      <c r="J46" s="52">
        <v>847530044.34</v>
      </c>
      <c r="K46" s="52">
        <f aca="true" t="shared" si="15" ref="K46:K53">J46/H46</f>
        <v>4791.716387597951</v>
      </c>
      <c r="L46" s="36">
        <v>401170</v>
      </c>
      <c r="M46" s="36">
        <v>1000999118</v>
      </c>
      <c r="N46" s="36">
        <v>5075256278.639999</v>
      </c>
      <c r="O46" s="77">
        <f t="shared" si="10"/>
        <v>0.6432125762599127</v>
      </c>
      <c r="P46" s="36">
        <v>333905274</v>
      </c>
      <c r="Q46" s="36">
        <f t="shared" si="14"/>
        <v>21871422.48000002</v>
      </c>
      <c r="R46" s="36">
        <v>312033851.52</v>
      </c>
      <c r="S46" s="38">
        <f t="shared" si="11"/>
        <v>1764.1589579022354</v>
      </c>
      <c r="T46" s="37">
        <f t="shared" si="12"/>
        <v>0.03954560843778008</v>
      </c>
      <c r="U46" s="57"/>
      <c r="V46" s="57"/>
    </row>
    <row r="47" spans="1:22" ht="10.5" customHeight="1">
      <c r="A47" s="12" t="s">
        <v>52</v>
      </c>
      <c r="B47" s="36">
        <f t="shared" si="13"/>
        <v>111121</v>
      </c>
      <c r="C47" s="88">
        <v>7641</v>
      </c>
      <c r="D47" s="36">
        <v>6497619328</v>
      </c>
      <c r="E47" s="36">
        <f t="shared" si="8"/>
        <v>54711.26562368435</v>
      </c>
      <c r="F47" s="36">
        <v>9497557</v>
      </c>
      <c r="G47" s="36">
        <v>934492865.85</v>
      </c>
      <c r="H47" s="36">
        <v>118762</v>
      </c>
      <c r="I47" s="74">
        <v>0.5206416287093337</v>
      </c>
      <c r="J47" s="52">
        <v>613319854</v>
      </c>
      <c r="K47" s="52">
        <f t="shared" si="15"/>
        <v>5164.276906754686</v>
      </c>
      <c r="L47" s="36">
        <v>280694</v>
      </c>
      <c r="M47" s="36">
        <v>697700198</v>
      </c>
      <c r="N47" s="36">
        <v>4261603967.15</v>
      </c>
      <c r="O47" s="77">
        <f t="shared" si="10"/>
        <v>0.6558715972764971</v>
      </c>
      <c r="P47" s="36">
        <v>282058435</v>
      </c>
      <c r="Q47" s="36">
        <f t="shared" si="14"/>
        <v>15624425</v>
      </c>
      <c r="R47" s="36">
        <v>266434010</v>
      </c>
      <c r="S47" s="38">
        <f t="shared" si="11"/>
        <v>2243.428116737677</v>
      </c>
      <c r="T47" s="37">
        <f t="shared" si="12"/>
        <v>0.041004866020984604</v>
      </c>
      <c r="U47" s="57"/>
      <c r="V47" s="57"/>
    </row>
    <row r="48" spans="1:22" ht="10.5" customHeight="1">
      <c r="A48" s="12" t="s">
        <v>51</v>
      </c>
      <c r="B48" s="36">
        <f t="shared" si="13"/>
        <v>79687</v>
      </c>
      <c r="C48" s="88">
        <v>4907</v>
      </c>
      <c r="D48" s="36">
        <v>5474378074</v>
      </c>
      <c r="E48" s="36">
        <f t="shared" si="8"/>
        <v>64713.550299075585</v>
      </c>
      <c r="F48" s="36">
        <v>7021690</v>
      </c>
      <c r="G48" s="36">
        <v>863247090</v>
      </c>
      <c r="H48" s="36">
        <v>84594</v>
      </c>
      <c r="I48" s="74">
        <v>0.45162082514734775</v>
      </c>
      <c r="J48" s="52">
        <v>464950490</v>
      </c>
      <c r="K48" s="52">
        <f t="shared" si="15"/>
        <v>5496.2584816890085</v>
      </c>
      <c r="L48" s="36">
        <v>207604</v>
      </c>
      <c r="M48" s="36">
        <v>507862834</v>
      </c>
      <c r="N48" s="36">
        <v>3645339350</v>
      </c>
      <c r="O48" s="77">
        <f t="shared" si="10"/>
        <v>0.665891047480474</v>
      </c>
      <c r="P48" s="36">
        <v>242691602</v>
      </c>
      <c r="Q48" s="36">
        <f t="shared" si="14"/>
        <v>12043356</v>
      </c>
      <c r="R48" s="36">
        <v>230648246</v>
      </c>
      <c r="S48" s="38">
        <f t="shared" si="11"/>
        <v>2726.531976263092</v>
      </c>
      <c r="T48" s="37">
        <f t="shared" si="12"/>
        <v>0.042132319485831696</v>
      </c>
      <c r="U48" s="57"/>
      <c r="V48" s="57"/>
    </row>
    <row r="49" spans="1:22" ht="10.5" customHeight="1">
      <c r="A49" s="12" t="s">
        <v>50</v>
      </c>
      <c r="B49" s="36">
        <f t="shared" si="13"/>
        <v>56250</v>
      </c>
      <c r="C49" s="88">
        <v>3103</v>
      </c>
      <c r="D49" s="36">
        <v>4432987315.88</v>
      </c>
      <c r="E49" s="36">
        <f t="shared" si="8"/>
        <v>74688.51306387209</v>
      </c>
      <c r="F49" s="36">
        <v>6869743</v>
      </c>
      <c r="G49" s="36">
        <v>762121664</v>
      </c>
      <c r="H49" s="36">
        <v>59353</v>
      </c>
      <c r="I49" s="74">
        <v>0.3790707328756187</v>
      </c>
      <c r="J49" s="52">
        <v>338568878</v>
      </c>
      <c r="K49" s="52">
        <f t="shared" si="15"/>
        <v>5704.326285107745</v>
      </c>
      <c r="L49" s="36">
        <v>147775</v>
      </c>
      <c r="M49" s="36">
        <v>363159510</v>
      </c>
      <c r="N49" s="36">
        <v>2976007006.88</v>
      </c>
      <c r="O49" s="77">
        <f t="shared" si="10"/>
        <v>0.6713321728260411</v>
      </c>
      <c r="P49" s="36">
        <v>199478150</v>
      </c>
      <c r="Q49" s="36">
        <f t="shared" si="14"/>
        <v>9175864</v>
      </c>
      <c r="R49" s="36">
        <v>190302286</v>
      </c>
      <c r="S49" s="38">
        <f t="shared" si="11"/>
        <v>3206.2791434299866</v>
      </c>
      <c r="T49" s="37">
        <f t="shared" si="12"/>
        <v>0.042928678211708975</v>
      </c>
      <c r="U49" s="57"/>
      <c r="V49" s="57"/>
    </row>
    <row r="50" spans="1:22" ht="10.5" customHeight="1">
      <c r="A50" s="12" t="s">
        <v>49</v>
      </c>
      <c r="B50" s="36">
        <f t="shared" si="13"/>
        <v>37468</v>
      </c>
      <c r="C50" s="88">
        <v>2234</v>
      </c>
      <c r="D50" s="36">
        <v>3361902718</v>
      </c>
      <c r="E50" s="36">
        <f t="shared" si="8"/>
        <v>84678.4221953554</v>
      </c>
      <c r="F50" s="36">
        <v>5947764</v>
      </c>
      <c r="G50" s="36">
        <v>660408099</v>
      </c>
      <c r="H50" s="36">
        <v>39702</v>
      </c>
      <c r="I50" s="74">
        <v>0.30491682410948806</v>
      </c>
      <c r="J50" s="52">
        <v>232485359</v>
      </c>
      <c r="K50" s="52">
        <f t="shared" si="15"/>
        <v>5855.759382398872</v>
      </c>
      <c r="L50" s="36">
        <v>98539</v>
      </c>
      <c r="M50" s="36">
        <v>241041842</v>
      </c>
      <c r="N50" s="36">
        <v>2233915182</v>
      </c>
      <c r="O50" s="77">
        <f t="shared" si="10"/>
        <v>0.6644794241187796</v>
      </c>
      <c r="P50" s="36">
        <v>150678812</v>
      </c>
      <c r="Q50" s="36">
        <f t="shared" si="14"/>
        <v>6491325</v>
      </c>
      <c r="R50" s="36">
        <v>144187487</v>
      </c>
      <c r="S50" s="38">
        <f t="shared" si="11"/>
        <v>3631.743665306534</v>
      </c>
      <c r="T50" s="37">
        <f t="shared" si="12"/>
        <v>0.04288865535222188</v>
      </c>
      <c r="U50" s="57"/>
      <c r="V50" s="57"/>
    </row>
    <row r="51" spans="1:22" ht="10.5" customHeight="1">
      <c r="A51" s="12" t="s">
        <v>48</v>
      </c>
      <c r="B51" s="36">
        <f t="shared" si="13"/>
        <v>24617</v>
      </c>
      <c r="C51" s="88">
        <v>1415</v>
      </c>
      <c r="D51" s="36">
        <v>2463479927</v>
      </c>
      <c r="E51" s="36">
        <f t="shared" si="8"/>
        <v>94632.75687615243</v>
      </c>
      <c r="F51" s="36">
        <v>4900478</v>
      </c>
      <c r="G51" s="36">
        <v>516629670.6</v>
      </c>
      <c r="H51" s="36">
        <v>26032</v>
      </c>
      <c r="I51" s="74">
        <v>0.24500936479402158</v>
      </c>
      <c r="J51" s="52">
        <v>154894402</v>
      </c>
      <c r="K51" s="52">
        <f t="shared" si="15"/>
        <v>5950.153733866011</v>
      </c>
      <c r="L51" s="36">
        <v>64167</v>
      </c>
      <c r="M51" s="36">
        <v>157448899</v>
      </c>
      <c r="N51" s="36">
        <v>1639407433.4</v>
      </c>
      <c r="O51" s="77">
        <f t="shared" si="10"/>
        <v>0.6654843887429005</v>
      </c>
      <c r="P51" s="36">
        <v>111044946</v>
      </c>
      <c r="Q51" s="36">
        <f t="shared" si="14"/>
        <v>4555087</v>
      </c>
      <c r="R51" s="36">
        <v>106489859</v>
      </c>
      <c r="S51" s="38">
        <f t="shared" si="11"/>
        <v>4090.7290642286416</v>
      </c>
      <c r="T51" s="37">
        <f t="shared" si="12"/>
        <v>0.043227410880381005</v>
      </c>
      <c r="U51" s="57"/>
      <c r="V51" s="57"/>
    </row>
    <row r="52" spans="1:22" ht="10.5" customHeight="1">
      <c r="A52" s="12" t="s">
        <v>47</v>
      </c>
      <c r="B52" s="36">
        <f t="shared" si="13"/>
        <v>40493</v>
      </c>
      <c r="C52" s="88">
        <v>1825</v>
      </c>
      <c r="D52" s="36">
        <v>4959242331</v>
      </c>
      <c r="E52" s="36">
        <f t="shared" si="8"/>
        <v>117189.90337445059</v>
      </c>
      <c r="F52" s="36">
        <v>13643290</v>
      </c>
      <c r="G52" s="36">
        <v>1070015698</v>
      </c>
      <c r="H52" s="36">
        <v>42318</v>
      </c>
      <c r="I52" s="74">
        <v>0.15437595531932746</v>
      </c>
      <c r="J52" s="52">
        <v>253975166</v>
      </c>
      <c r="K52" s="52">
        <f t="shared" si="15"/>
        <v>6001.587173306867</v>
      </c>
      <c r="L52" s="36">
        <v>102673</v>
      </c>
      <c r="M52" s="36">
        <v>204771594</v>
      </c>
      <c r="N52" s="36">
        <v>3444123163</v>
      </c>
      <c r="O52" s="77">
        <f t="shared" si="10"/>
        <v>0.6944857567195177</v>
      </c>
      <c r="P52" s="36">
        <v>236479764</v>
      </c>
      <c r="Q52" s="36">
        <f t="shared" si="14"/>
        <v>7148098</v>
      </c>
      <c r="R52" s="36">
        <v>229331666</v>
      </c>
      <c r="S52" s="38">
        <f t="shared" si="11"/>
        <v>5419.246325440711</v>
      </c>
      <c r="T52" s="37">
        <f t="shared" si="12"/>
        <v>0.04624328691632149</v>
      </c>
      <c r="U52" s="57"/>
      <c r="V52" s="57"/>
    </row>
    <row r="53" spans="1:22" ht="10.5" customHeight="1">
      <c r="A53" s="12" t="s">
        <v>46</v>
      </c>
      <c r="B53" s="36">
        <f t="shared" si="13"/>
        <v>7475</v>
      </c>
      <c r="C53" s="88">
        <v>126</v>
      </c>
      <c r="D53" s="36">
        <v>1288015742</v>
      </c>
      <c r="E53" s="36">
        <f t="shared" si="8"/>
        <v>169453.4590185502</v>
      </c>
      <c r="F53" s="36">
        <v>6513995</v>
      </c>
      <c r="G53" s="36">
        <v>217864700</v>
      </c>
      <c r="H53" s="36">
        <v>7601</v>
      </c>
      <c r="I53" s="74">
        <v>0.08005013006434762</v>
      </c>
      <c r="J53" s="52">
        <v>45138274</v>
      </c>
      <c r="K53" s="52">
        <f t="shared" si="15"/>
        <v>5938.465201947112</v>
      </c>
      <c r="L53" s="36">
        <v>18396</v>
      </c>
      <c r="M53" s="36">
        <v>36637077</v>
      </c>
      <c r="N53" s="36">
        <v>994889686</v>
      </c>
      <c r="O53" s="77">
        <f t="shared" si="10"/>
        <v>0.7724204398737853</v>
      </c>
      <c r="P53" s="36">
        <v>70677803</v>
      </c>
      <c r="Q53" s="36">
        <f t="shared" si="14"/>
        <v>2764390</v>
      </c>
      <c r="R53" s="36">
        <v>67913413</v>
      </c>
      <c r="S53" s="38">
        <f t="shared" si="11"/>
        <v>8934.799763189054</v>
      </c>
      <c r="T53" s="37">
        <f t="shared" si="12"/>
        <v>0.05272716069024566</v>
      </c>
      <c r="U53" s="57"/>
      <c r="V53" s="57"/>
    </row>
    <row r="54" spans="1:22" ht="10.5" customHeight="1">
      <c r="A54" s="12" t="s">
        <v>45</v>
      </c>
      <c r="B54" s="36">
        <f t="shared" si="13"/>
        <v>4798</v>
      </c>
      <c r="C54" s="88">
        <v>41</v>
      </c>
      <c r="D54" s="36">
        <v>1316088086</v>
      </c>
      <c r="E54" s="36">
        <f t="shared" si="8"/>
        <v>271975.21926017775</v>
      </c>
      <c r="F54" s="36">
        <v>11460269</v>
      </c>
      <c r="G54" s="36">
        <v>139389995</v>
      </c>
      <c r="H54" s="36">
        <v>4839</v>
      </c>
      <c r="I54" s="74">
        <v>0.05223276448301545</v>
      </c>
      <c r="J54" s="52">
        <v>29280496</v>
      </c>
      <c r="K54" s="52">
        <f>J54/H54</f>
        <v>6050.939450299648</v>
      </c>
      <c r="L54" s="36">
        <v>11860</v>
      </c>
      <c r="M54" s="36">
        <v>24349300</v>
      </c>
      <c r="N54" s="36">
        <v>1134528564</v>
      </c>
      <c r="O54" s="77">
        <f t="shared" si="10"/>
        <v>0.8620460712840159</v>
      </c>
      <c r="P54" s="36">
        <v>83722050</v>
      </c>
      <c r="Q54" s="36">
        <f t="shared" si="14"/>
        <v>5923150</v>
      </c>
      <c r="R54" s="36">
        <v>77798900</v>
      </c>
      <c r="S54" s="38">
        <f t="shared" si="11"/>
        <v>16077.474684852243</v>
      </c>
      <c r="T54" s="37">
        <f t="shared" si="12"/>
        <v>0.05911374840908635</v>
      </c>
      <c r="U54" s="57"/>
      <c r="V54" s="57"/>
    </row>
    <row r="55" spans="1:22" ht="10.5" customHeight="1">
      <c r="A55" s="12" t="s">
        <v>44</v>
      </c>
      <c r="B55" s="36">
        <v>568</v>
      </c>
      <c r="C55" s="88">
        <v>5</v>
      </c>
      <c r="D55" s="36">
        <v>545337038</v>
      </c>
      <c r="E55" s="36">
        <f>D55/H55</f>
        <v>951722.5794066318</v>
      </c>
      <c r="F55" s="36">
        <v>7604423</v>
      </c>
      <c r="G55" s="36">
        <v>24928981</v>
      </c>
      <c r="H55" s="36">
        <v>573</v>
      </c>
      <c r="I55" s="74">
        <f>573/21281</f>
        <v>0.026925426436727597</v>
      </c>
      <c r="J55" s="52">
        <v>3178417</v>
      </c>
      <c r="K55" s="52">
        <f>J55/H55</f>
        <v>5546.975567190227</v>
      </c>
      <c r="L55" s="36">
        <v>1320</v>
      </c>
      <c r="M55" s="36">
        <v>2641000</v>
      </c>
      <c r="N55" s="36">
        <v>522193063</v>
      </c>
      <c r="O55" s="77">
        <f>N55/D55</f>
        <v>0.9575602363542379</v>
      </c>
      <c r="P55" s="36">
        <v>39972360</v>
      </c>
      <c r="Q55" s="36">
        <v>4908460</v>
      </c>
      <c r="R55" s="36">
        <v>35063900</v>
      </c>
      <c r="S55" s="38">
        <f t="shared" si="11"/>
        <v>61193.542757417104</v>
      </c>
      <c r="T55" s="37">
        <f t="shared" si="12"/>
        <v>0.06429766833478859</v>
      </c>
      <c r="U55" s="57"/>
      <c r="V55" s="57"/>
    </row>
    <row r="56" spans="1:22" ht="10.5" customHeight="1" thickBot="1">
      <c r="A56" s="94" t="s">
        <v>1</v>
      </c>
      <c r="B56" s="30">
        <f>SUM(B38:B55)</f>
        <v>1779632</v>
      </c>
      <c r="C56" s="30">
        <f>SUM(C38:C55)</f>
        <v>754433</v>
      </c>
      <c r="D56" s="30">
        <f>SUM(D38:D55)</f>
        <v>71317718208.85999</v>
      </c>
      <c r="E56" s="81">
        <f t="shared" si="8"/>
        <v>28143.60255512782</v>
      </c>
      <c r="F56" s="30">
        <f>SUM(F38:F55)</f>
        <v>533656188</v>
      </c>
      <c r="G56" s="30">
        <f>SUM(G38:G55)</f>
        <v>10025830425.330002</v>
      </c>
      <c r="H56" s="30">
        <f>SUM(H38:H55)</f>
        <v>2534065</v>
      </c>
      <c r="I56" s="75">
        <v>0.6557889749018347</v>
      </c>
      <c r="J56" s="30">
        <f>SUM(J38:J55)</f>
        <v>10813121354.34</v>
      </c>
      <c r="K56" s="80">
        <f>J56/H56</f>
        <v>4267.104969422647</v>
      </c>
      <c r="L56" s="30">
        <f>SUM(L38:L55)</f>
        <v>4891715</v>
      </c>
      <c r="M56" s="30">
        <f>SUM(M38:M55)</f>
        <v>12045085757</v>
      </c>
      <c r="N56" s="30">
        <f>SUM(N38:N55)</f>
        <v>38967336860.23</v>
      </c>
      <c r="O56" s="79">
        <f t="shared" si="10"/>
        <v>0.546390684375387</v>
      </c>
      <c r="P56" s="30">
        <f>SUM(P38:P55)</f>
        <v>2780865634</v>
      </c>
      <c r="Q56" s="30">
        <f>SUM(Q38:Q55)</f>
        <v>245221681.48000002</v>
      </c>
      <c r="R56" s="30">
        <f>SUM(R38:R55)</f>
        <v>2535643952.52</v>
      </c>
      <c r="S56" s="66">
        <f t="shared" si="11"/>
        <v>1000.6230907731253</v>
      </c>
      <c r="T56" s="34">
        <f t="shared" si="12"/>
        <v>0.03555419349079778</v>
      </c>
      <c r="U56" s="57"/>
      <c r="V56" s="57"/>
    </row>
    <row r="57" spans="1:22" ht="10.5" customHeight="1">
      <c r="A57" s="95" t="s">
        <v>122</v>
      </c>
      <c r="B57" s="95"/>
      <c r="C57" s="95"/>
      <c r="D57" s="95"/>
      <c r="E57" s="95"/>
      <c r="F57" s="95"/>
      <c r="G57" s="95"/>
      <c r="H57" s="95"/>
      <c r="I57" s="96"/>
      <c r="J57" s="96"/>
      <c r="K57" s="96"/>
      <c r="L57" s="97"/>
      <c r="M57" s="97"/>
      <c r="N57" s="97"/>
      <c r="O57" s="97"/>
      <c r="P57" s="97"/>
      <c r="Q57" s="98"/>
      <c r="R57" s="99"/>
      <c r="S57" s="100"/>
      <c r="T57" s="99"/>
      <c r="U57" s="57"/>
      <c r="V57" s="57"/>
    </row>
    <row r="58" spans="1:22" ht="10.5" customHeight="1">
      <c r="A58" s="101" t="s">
        <v>89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99"/>
      <c r="S58" s="100"/>
      <c r="T58" s="99"/>
      <c r="U58" s="57"/>
      <c r="V58" s="57"/>
    </row>
    <row r="59" spans="1:22" ht="10.5" customHeight="1">
      <c r="A59" s="101" t="s">
        <v>90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99"/>
      <c r="S59" s="100"/>
      <c r="T59" s="99"/>
      <c r="U59" s="57"/>
      <c r="V59" s="57"/>
    </row>
    <row r="60" spans="1:20" ht="10.5" customHeight="1">
      <c r="A60" s="101" t="s">
        <v>114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96"/>
      <c r="Q60" s="96"/>
      <c r="R60" s="96"/>
      <c r="S60" s="96"/>
      <c r="T60" s="96"/>
    </row>
    <row r="61" spans="1:20" ht="10.5" customHeight="1">
      <c r="A61" s="95" t="s">
        <v>84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6"/>
      <c r="N61" s="96"/>
      <c r="O61" s="96"/>
      <c r="P61" s="96"/>
      <c r="Q61" s="96"/>
      <c r="R61" s="96"/>
      <c r="S61" s="96"/>
      <c r="T61" s="96"/>
    </row>
    <row r="62" spans="1:20" ht="10.5" customHeight="1">
      <c r="A62" s="95" t="s">
        <v>85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6"/>
      <c r="O62" s="96"/>
      <c r="P62" s="96"/>
      <c r="Q62" s="96"/>
      <c r="R62" s="96"/>
      <c r="S62" s="96"/>
      <c r="T62" s="96"/>
    </row>
    <row r="63" spans="1:20" ht="10.5" customHeight="1">
      <c r="A63" s="95" t="s">
        <v>92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6"/>
      <c r="O63" s="96"/>
      <c r="P63" s="96"/>
      <c r="Q63" s="96"/>
      <c r="R63" s="96"/>
      <c r="S63" s="96"/>
      <c r="T63" s="96"/>
    </row>
    <row r="64" spans="1:20" ht="10.5" customHeight="1">
      <c r="A64" s="103" t="s">
        <v>113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6"/>
      <c r="O64" s="96"/>
      <c r="P64" s="96"/>
      <c r="Q64" s="96"/>
      <c r="R64" s="96"/>
      <c r="S64" s="96"/>
      <c r="T64" s="96"/>
    </row>
    <row r="65" spans="1:20" ht="10.5" customHeight="1">
      <c r="A65" s="95" t="s">
        <v>87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6"/>
      <c r="O65" s="96"/>
      <c r="P65" s="96"/>
      <c r="Q65" s="96"/>
      <c r="R65" s="96"/>
      <c r="S65" s="96"/>
      <c r="T65" s="96"/>
    </row>
    <row r="66" spans="1:20" ht="10.5" customHeight="1">
      <c r="A66" s="95" t="s">
        <v>88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6"/>
      <c r="O66" s="96"/>
      <c r="P66" s="96"/>
      <c r="Q66" s="96"/>
      <c r="R66" s="96"/>
      <c r="S66" s="96"/>
      <c r="T66" s="96"/>
    </row>
    <row r="67" spans="1:20" ht="10.5" customHeight="1">
      <c r="A67" s="103" t="s">
        <v>63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6"/>
      <c r="O67" s="96"/>
      <c r="P67" s="96"/>
      <c r="Q67" s="96"/>
      <c r="R67" s="96"/>
      <c r="S67" s="96"/>
      <c r="T67" s="96"/>
    </row>
    <row r="68" spans="2:20" ht="10.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</row>
    <row r="70" spans="2:18" ht="10.5" customHeight="1">
      <c r="B70" s="57"/>
      <c r="C70" s="57"/>
      <c r="D70" s="57"/>
      <c r="F70" s="57"/>
      <c r="G70" s="57"/>
      <c r="H70" s="57"/>
      <c r="J70" s="57"/>
      <c r="L70" s="57"/>
      <c r="M70" s="57"/>
      <c r="N70" s="57"/>
      <c r="P70" s="57"/>
      <c r="Q70" s="57"/>
      <c r="R70" s="57"/>
    </row>
  </sheetData>
  <sheetProtection/>
  <printOptions horizontalCentered="1"/>
  <pageMargins left="0" right="0" top="0.4" bottom="0" header="0" footer="0"/>
  <pageSetup horizontalDpi="600" verticalDpi="600" orientation="landscape" scale="78" r:id="rId1"/>
  <ignoredErrors>
    <ignoredError sqref="K56 E36 K36 E56 O36 O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2014-12-18T21:33:02Z</cp:lastPrinted>
  <dcterms:created xsi:type="dcterms:W3CDTF">2005-06-27T11:45:55Z</dcterms:created>
  <dcterms:modified xsi:type="dcterms:W3CDTF">2015-02-03T19:40:08Z</dcterms:modified>
  <cp:category/>
  <cp:version/>
  <cp:contentType/>
  <cp:contentStatus/>
</cp:coreProperties>
</file>