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40" windowHeight="6240" tabRatio="895" activeTab="0"/>
  </bookViews>
  <sheets>
    <sheet name=" 2012 Calculation All Itd Ded" sheetId="1" r:id="rId1"/>
  </sheets>
  <definedNames>
    <definedName name="_xlnm.Print_Area" localSheetId="0">' 2012 Calculation All Itd Ded'!$A$1:$T$68</definedName>
  </definedNames>
  <calcPr fullCalcOnLoad="1"/>
</workbook>
</file>

<file path=xl/sharedStrings.xml><?xml version="1.0" encoding="utf-8"?>
<sst xmlns="http://schemas.openxmlformats.org/spreadsheetml/2006/main" count="162" uniqueCount="129">
  <si>
    <t>No Taxable Income</t>
  </si>
  <si>
    <t>TOTAL</t>
  </si>
  <si>
    <t>Deductions</t>
  </si>
  <si>
    <t>[$]</t>
  </si>
  <si>
    <t xml:space="preserve"> 200,001 or more</t>
  </si>
  <si>
    <t>Non-Positive AGI</t>
  </si>
  <si>
    <t xml:space="preserve">Net </t>
  </si>
  <si>
    <t>Tax</t>
  </si>
  <si>
    <t xml:space="preserve">Total </t>
  </si>
  <si>
    <t>Rate*</t>
  </si>
  <si>
    <t xml:space="preserve">Computed </t>
  </si>
  <si>
    <t>Credits</t>
  </si>
  <si>
    <t>Per</t>
  </si>
  <si>
    <t>Additions</t>
  </si>
  <si>
    <t>Return</t>
  </si>
  <si>
    <t>[%]</t>
  </si>
  <si>
    <t xml:space="preserve">[includes </t>
  </si>
  <si>
    <t xml:space="preserve">returns </t>
  </si>
  <si>
    <t>with</t>
  </si>
  <si>
    <t>deficit]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</si>
  <si>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</si>
  <si>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</si>
  <si>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</si>
  <si>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</si>
  <si>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</si>
  <si>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</si>
  <si>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</si>
  <si>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</si>
  <si>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</si>
  <si>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</si>
  <si>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</si>
  <si>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</si>
  <si>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</si>
  <si>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</si>
  <si>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</si>
  <si>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</si>
  <si>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</si>
  <si>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</si>
  <si>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</si>
  <si>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</si>
  <si>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</si>
  <si>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</si>
  <si>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</si>
  <si>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</si>
  <si>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</si>
  <si>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</si>
  <si>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</si>
  <si>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</si>
  <si>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</si>
  <si>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</si>
  <si>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</si>
  <si>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</si>
  <si>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</si>
  <si>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</si>
  <si>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</si>
  <si>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</si>
  <si>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</si>
  <si>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</si>
  <si>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</si>
  <si>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Exemp-</t>
  </si>
  <si>
    <t>tions</t>
  </si>
  <si>
    <t>Claimed</t>
  </si>
  <si>
    <t>Amount</t>
  </si>
  <si>
    <t>++$2,500 ($2,000 for higher income levels) per exemption claimed on federal income tax return; allowable amount based on filing status and FAGI.</t>
  </si>
  <si>
    <t>$          1 -      2,000</t>
  </si>
  <si>
    <t xml:space="preserve">     2,001 -      4,000</t>
  </si>
  <si>
    <t xml:space="preserve">     4,001 -      6,000</t>
  </si>
  <si>
    <t>$          1 -      3,999</t>
  </si>
  <si>
    <t xml:space="preserve">     4,000 -      9,999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</si>
  <si>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</si>
  <si>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</si>
  <si>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</si>
  <si>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</si>
  <si>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</si>
  <si>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</si>
  <si>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</si>
  <si>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</si>
  <si>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</si>
  <si>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</si>
  <si>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</si>
  <si>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NCTI</t>
  </si>
  <si>
    <t>as</t>
  </si>
  <si>
    <t xml:space="preserve"> % </t>
  </si>
  <si>
    <t>ID</t>
  </si>
  <si>
    <t xml:space="preserve">   *Effective tax rate for FAGI basis=Net Tax as a % of Federal Adjusted Gross Income </t>
  </si>
  <si>
    <t xml:space="preserve"> **Tax credits taken=value of nonrefundable credits plus the portion of refundable credits (NC-EITC) used to reduce tax liability.    </t>
  </si>
  <si>
    <t xml:space="preserve">                Itemized Deductions+:</t>
  </si>
  <si>
    <t xml:space="preserve">     Claiming itemized deductions on the federal return is a prerequisite for claiming itemized deductions on the NC D-400 return.  NC does not allow a deduction for state and local taxes and foreign income taxes. </t>
  </si>
  <si>
    <t xml:space="preserve">     Source: 2012 individual income tax extract.   Statistical summaries are compiled from personal income tax information extracted from tax year 2012 D-400 and D-400TC forms processed within the DOR dynamic integrated</t>
  </si>
  <si>
    <t xml:space="preserve">     tax system during 2013; the extract is a composite database consisting of both audited and unaudited (edited and unedited) data that is subject to and may include inconsistencies resultant of taxpayer and/or processing error.</t>
  </si>
  <si>
    <t>RESIDENT RETURNS:  ITEMIZED DEDUCTIONS</t>
  </si>
  <si>
    <t xml:space="preserve">     Amounts shown include a total value of $2,184,020 in NC-EITC used as offset to reduce computed tax liability.  Any portion of NC-EITC that exceeds tax liability is refundable to the taxpayer.</t>
  </si>
  <si>
    <t xml:space="preserve">           Modifications</t>
  </si>
  <si>
    <t xml:space="preserve">Federal </t>
  </si>
  <si>
    <t xml:space="preserve">                    to</t>
  </si>
  <si>
    <t>Net</t>
  </si>
  <si>
    <t>AGI</t>
  </si>
  <si>
    <t xml:space="preserve">               Federal</t>
  </si>
  <si>
    <t xml:space="preserve">                       AGI:</t>
  </si>
  <si>
    <t>Re-</t>
  </si>
  <si>
    <t>Effec-</t>
  </si>
  <si>
    <t>Federal</t>
  </si>
  <si>
    <t>turns</t>
  </si>
  <si>
    <t>tive</t>
  </si>
  <si>
    <t xml:space="preserve">       Number of</t>
  </si>
  <si>
    <t xml:space="preserve">    Returns Filed</t>
  </si>
  <si>
    <t xml:space="preserve">         Resident</t>
  </si>
  <si>
    <t xml:space="preserve">     [Combined</t>
  </si>
  <si>
    <t xml:space="preserve">  Filing Statuses]</t>
  </si>
  <si>
    <t>No</t>
  </si>
  <si>
    <t xml:space="preserve">TABLE 7B.   TAX YEAR 2012 INDIVIDUAL INCOME TAX CALCULATION BY INCOME LEVEL BY DEDUCTION TYPE </t>
  </si>
  <si>
    <t>Gross</t>
  </si>
  <si>
    <t xml:space="preserve">   *Effective tax rate for NCTI basis=Net Tax as a % of Computed NC Net Taxable Income [after residency proration] for returns with positive taxable income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</si>
  <si>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claimed under the Code.</t>
    </r>
  </si>
  <si>
    <t xml:space="preserve">     Basic standard deduction allowances vary according to filing status: MFJ/QW=$6,000; S=$3,000; MFS=$3,000; and HoH=$4,400.  Additional standard deduction allowances of $600 (married individuals) </t>
  </si>
  <si>
    <t xml:space="preserve">     or $750 (unmarried individuals) apply for the aged or blind.</t>
  </si>
  <si>
    <t>% of</t>
  </si>
  <si>
    <t>Resi-</t>
  </si>
  <si>
    <t>dent</t>
  </si>
  <si>
    <t>as a</t>
  </si>
  <si>
    <t xml:space="preserve">     Resident returns=returns filed by individuals who reportedly maintained permanent residence in North Carolina for the entire calendar year 2012 </t>
  </si>
  <si>
    <t xml:space="preserve"> Computed </t>
  </si>
  <si>
    <t>NC</t>
  </si>
  <si>
    <t>Taxable</t>
  </si>
  <si>
    <t>Income</t>
  </si>
  <si>
    <t>NCTI Level</t>
  </si>
  <si>
    <t>FAGI Level</t>
  </si>
  <si>
    <t>A.  BY SIZE OF NC TAXABLE INCOME</t>
  </si>
  <si>
    <t xml:space="preserve">  B.  BY SIZE OF FEDERAL ADJUSTED GROSS 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</si>
</sst>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10" xfId="0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65" fontId="2" fillId="33" borderId="0" xfId="0" applyNumberFormat="1" applyFont="1" applyFill="1" applyAlignment="1">
      <alignment horizontal="centerContinuous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37" fontId="2" fillId="33" borderId="0" xfId="0" applyNumberFormat="1" applyFont="1" applyFill="1" applyBorder="1" applyAlignment="1">
      <alignment/>
    </xf>
    <xf numFmtId="41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165" fontId="2" fillId="33" borderId="14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5" fontId="2" fillId="33" borderId="15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65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37" fontId="2" fillId="33" borderId="0" xfId="55" applyFont="1" applyFill="1" applyBorder="1" applyAlignment="1">
      <alignment horizontal="centerContinuous"/>
      <protection/>
    </xf>
    <xf numFmtId="165" fontId="2" fillId="33" borderId="0" xfId="55" applyNumberFormat="1" applyFont="1" applyFill="1" applyBorder="1" applyAlignment="1">
      <alignment horizontal="centerContinuous"/>
      <protection/>
    </xf>
    <xf numFmtId="10" fontId="2" fillId="33" borderId="0" xfId="0" applyNumberFormat="1" applyFont="1" applyFill="1" applyAlignment="1">
      <alignment/>
    </xf>
    <xf numFmtId="4" fontId="2" fillId="33" borderId="11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10" fontId="2" fillId="33" borderId="20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 horizontal="right"/>
    </xf>
    <xf numFmtId="10" fontId="2" fillId="33" borderId="20" xfId="0" applyNumberFormat="1" applyFont="1" applyFill="1" applyBorder="1" applyAlignment="1">
      <alignment horizontal="right"/>
    </xf>
    <xf numFmtId="41" fontId="2" fillId="33" borderId="15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10" fontId="2" fillId="34" borderId="0" xfId="0" applyNumberFormat="1" applyFont="1" applyFill="1" applyAlignment="1">
      <alignment/>
    </xf>
    <xf numFmtId="4" fontId="2" fillId="34" borderId="11" xfId="0" applyNumberFormat="1" applyFont="1" applyFill="1" applyBorder="1" applyAlignment="1">
      <alignment/>
    </xf>
    <xf numFmtId="37" fontId="2" fillId="33" borderId="0" xfId="55" applyFont="1" applyFill="1" applyBorder="1" applyAlignment="1">
      <alignment horizontal="left"/>
      <protection/>
    </xf>
    <xf numFmtId="0" fontId="0" fillId="33" borderId="15" xfId="0" applyFill="1" applyBorder="1" applyAlignment="1">
      <alignment/>
    </xf>
    <xf numFmtId="165" fontId="2" fillId="33" borderId="0" xfId="0" applyNumberFormat="1" applyFont="1" applyFill="1" applyAlignment="1">
      <alignment horizontal="left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Alignment="1">
      <alignment horizontal="centerContinuous"/>
    </xf>
    <xf numFmtId="165" fontId="2" fillId="35" borderId="22" xfId="0" applyNumberFormat="1" applyFont="1" applyFill="1" applyBorder="1" applyAlignment="1">
      <alignment horizontal="center"/>
    </xf>
    <xf numFmtId="0" fontId="2" fillId="35" borderId="22" xfId="0" applyFont="1" applyFill="1" applyBorder="1" applyAlignment="1">
      <alignment horizontal="left"/>
    </xf>
    <xf numFmtId="165" fontId="2" fillId="35" borderId="21" xfId="0" applyNumberFormat="1" applyFont="1" applyFill="1" applyBorder="1" applyAlignment="1">
      <alignment horizontal="center"/>
    </xf>
    <xf numFmtId="0" fontId="0" fillId="35" borderId="21" xfId="0" applyFill="1" applyBorder="1" applyAlignment="1">
      <alignment/>
    </xf>
    <xf numFmtId="0" fontId="2" fillId="35" borderId="21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centerContinuous"/>
    </xf>
    <xf numFmtId="165" fontId="2" fillId="35" borderId="21" xfId="0" applyNumberFormat="1" applyFont="1" applyFill="1" applyBorder="1" applyAlignment="1">
      <alignment horizontal="centerContinuous"/>
    </xf>
    <xf numFmtId="37" fontId="2" fillId="35" borderId="2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37" fontId="2" fillId="33" borderId="14" xfId="0" applyNumberFormat="1" applyFont="1" applyFill="1" applyBorder="1" applyAlignment="1">
      <alignment horizontal="right"/>
    </xf>
    <xf numFmtId="0" fontId="2" fillId="33" borderId="22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41" fontId="2" fillId="33" borderId="14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7" fontId="2" fillId="34" borderId="11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wrapText="1"/>
    </xf>
    <xf numFmtId="164" fontId="2" fillId="33" borderId="14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 horizontal="right"/>
    </xf>
    <xf numFmtId="164" fontId="2" fillId="33" borderId="19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164" fontId="2" fillId="34" borderId="11" xfId="0" applyNumberFormat="1" applyFont="1" applyFill="1" applyBorder="1" applyAlignment="1">
      <alignment/>
    </xf>
    <xf numFmtId="164" fontId="2" fillId="33" borderId="27" xfId="0" applyNumberFormat="1" applyFont="1" applyFill="1" applyBorder="1" applyAlignment="1">
      <alignment horizontal="right"/>
    </xf>
    <xf numFmtId="164" fontId="2" fillId="34" borderId="19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 horizontal="right"/>
    </xf>
    <xf numFmtId="3" fontId="2" fillId="34" borderId="19" xfId="0" applyNumberFormat="1" applyFont="1" applyFill="1" applyBorder="1" applyAlignment="1">
      <alignment/>
    </xf>
    <xf numFmtId="10" fontId="2" fillId="33" borderId="0" xfId="0" applyNumberFormat="1" applyFont="1" applyFill="1" applyBorder="1" applyAlignment="1">
      <alignment horizontal="right"/>
    </xf>
    <xf numFmtId="0" fontId="2" fillId="33" borderId="24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37" fontId="2" fillId="34" borderId="14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41" fontId="2" fillId="33" borderId="19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41" fontId="0" fillId="33" borderId="0" xfId="0" applyNumberFormat="1" applyFill="1" applyAlignment="1">
      <alignment/>
    </xf>
    <xf numFmtId="0" fontId="2" fillId="33" borderId="30" xfId="0" applyFont="1" applyFill="1" applyBorder="1" applyAlignment="1">
      <alignment/>
    </xf>
    <xf numFmtId="165" fontId="2" fillId="33" borderId="18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10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37" fontId="4" fillId="33" borderId="0" xfId="0" applyNumberFormat="1" applyFont="1" applyFill="1" applyBorder="1" applyAlignment="1">
      <alignment/>
    </xf>
    <xf numFmtId="0" fontId="4" fillId="33" borderId="0" xfId="0" applyFont="1" applyFill="1" applyAlignment="1" quotePrefix="1">
      <alignment/>
    </xf>
    <xf numFmtId="0" fontId="2" fillId="33" borderId="11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0fsd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PageLayoutView="0" workbookViewId="0" topLeftCell="A1">
      <selection activeCell="U13" sqref="U13:V56"/>
    </sheetView>
  </sheetViews>
  <sheetFormatPr defaultColWidth="9.140625" defaultRowHeight="10.5" customHeight="1"/>
  <cols>
    <col min="1" max="1" width="12.7109375" style="11" customWidth="1"/>
    <col min="2" max="2" width="7.28125" style="11" customWidth="1"/>
    <col min="3" max="3" width="6.421875" style="11" customWidth="1"/>
    <col min="4" max="4" width="10.57421875" style="11" customWidth="1"/>
    <col min="5" max="5" width="6.7109375" style="11" customWidth="1"/>
    <col min="6" max="6" width="9.28125" style="11" customWidth="1"/>
    <col min="7" max="7" width="10.140625" style="11" customWidth="1"/>
    <col min="8" max="8" width="6.421875" style="11" customWidth="1"/>
    <col min="9" max="9" width="5.421875" style="11" customWidth="1"/>
    <col min="10" max="10" width="9.7109375" style="11" customWidth="1"/>
    <col min="11" max="12" width="6.421875" style="11" customWidth="1"/>
    <col min="13" max="13" width="9.7109375" style="11" customWidth="1"/>
    <col min="14" max="14" width="10.7109375" style="11" customWidth="1"/>
    <col min="15" max="15" width="6.00390625" style="11" customWidth="1"/>
    <col min="16" max="16" width="10.00390625" style="11" customWidth="1"/>
    <col min="17" max="17" width="7.8515625" style="11" customWidth="1"/>
    <col min="18" max="18" width="9.7109375" style="11" customWidth="1"/>
    <col min="19" max="19" width="7.140625" style="11" customWidth="1"/>
    <col min="20" max="20" width="5.8515625" style="11" customWidth="1"/>
    <col min="21" max="16384" width="9.140625" style="11" customWidth="1"/>
  </cols>
  <sheetData>
    <row r="1" spans="1:20" ht="10.5" customHeight="1">
      <c r="A1" s="42" t="s">
        <v>110</v>
      </c>
      <c r="B1" s="42"/>
      <c r="C1" s="28"/>
      <c r="D1" s="28"/>
      <c r="E1" s="28"/>
      <c r="F1" s="28"/>
      <c r="G1" s="29"/>
      <c r="H1" s="29"/>
      <c r="I1" s="29"/>
      <c r="J1" s="28"/>
      <c r="K1" s="28"/>
      <c r="L1" s="28"/>
      <c r="M1" s="28"/>
      <c r="N1" s="29"/>
      <c r="O1" s="29"/>
      <c r="P1" s="29"/>
      <c r="Q1" s="29"/>
      <c r="R1" s="3"/>
      <c r="S1" s="3"/>
      <c r="T1" s="3"/>
    </row>
    <row r="2" spans="1:20" ht="10.5" customHeight="1">
      <c r="A2" s="42"/>
      <c r="B2" s="42"/>
      <c r="C2" s="28"/>
      <c r="D2" s="28"/>
      <c r="E2" s="28"/>
      <c r="F2" s="28"/>
      <c r="G2" s="29"/>
      <c r="H2" s="29"/>
      <c r="I2" s="29"/>
      <c r="J2" s="28"/>
      <c r="K2" s="28"/>
      <c r="L2" s="28"/>
      <c r="M2" s="28"/>
      <c r="N2" s="29"/>
      <c r="O2" s="29"/>
      <c r="P2" s="29"/>
      <c r="Q2" s="29"/>
      <c r="R2" s="3"/>
      <c r="S2" s="3"/>
      <c r="T2" s="3"/>
    </row>
    <row r="3" spans="7:20" ht="11.25" customHeight="1" thickBot="1">
      <c r="G3" s="9"/>
      <c r="H3" s="1" t="s">
        <v>90</v>
      </c>
      <c r="I3" s="5"/>
      <c r="J3" s="5"/>
      <c r="K3" s="1"/>
      <c r="L3" s="44"/>
      <c r="O3" s="44"/>
      <c r="P3" s="9"/>
      <c r="Q3" s="4"/>
      <c r="R3" s="2"/>
      <c r="S3" s="2"/>
      <c r="T3" s="2"/>
    </row>
    <row r="4" spans="1:20" ht="10.5" customHeight="1">
      <c r="A4" s="14"/>
      <c r="B4" s="56" t="s">
        <v>104</v>
      </c>
      <c r="C4" s="57"/>
      <c r="D4" s="57"/>
      <c r="E4" s="74"/>
      <c r="F4" s="56" t="s">
        <v>92</v>
      </c>
      <c r="G4" s="57"/>
      <c r="H4" s="62" t="s">
        <v>86</v>
      </c>
      <c r="I4" s="62"/>
      <c r="J4" s="62"/>
      <c r="K4" s="62"/>
      <c r="L4" s="56" t="s">
        <v>70</v>
      </c>
      <c r="M4" s="57"/>
      <c r="N4" s="56"/>
      <c r="O4" s="16"/>
      <c r="P4" s="15"/>
      <c r="Q4" s="15"/>
      <c r="R4" s="17"/>
      <c r="S4" s="16"/>
      <c r="T4" s="43"/>
    </row>
    <row r="5" spans="1:20" ht="10.5" customHeight="1">
      <c r="A5" s="2"/>
      <c r="B5" s="79" t="s">
        <v>105</v>
      </c>
      <c r="C5" s="71"/>
      <c r="D5" s="71" t="s">
        <v>93</v>
      </c>
      <c r="E5" s="6"/>
      <c r="F5" s="79" t="s">
        <v>94</v>
      </c>
      <c r="G5" s="71"/>
      <c r="H5" s="59"/>
      <c r="I5" s="63" t="s">
        <v>119</v>
      </c>
      <c r="J5" s="72"/>
      <c r="K5" s="63"/>
      <c r="L5" s="70" t="s">
        <v>71</v>
      </c>
      <c r="M5" s="71"/>
      <c r="N5" s="105"/>
      <c r="O5" s="18" t="s">
        <v>80</v>
      </c>
      <c r="P5" s="7"/>
      <c r="Q5" s="7"/>
      <c r="R5" s="19" t="s">
        <v>95</v>
      </c>
      <c r="S5" s="18" t="s">
        <v>73</v>
      </c>
      <c r="T5" s="32"/>
    </row>
    <row r="6" spans="1:20" ht="10.5" customHeight="1">
      <c r="A6" s="2"/>
      <c r="B6" s="79" t="s">
        <v>106</v>
      </c>
      <c r="C6" s="71"/>
      <c r="D6" s="71" t="s">
        <v>96</v>
      </c>
      <c r="E6" s="6" t="s">
        <v>73</v>
      </c>
      <c r="F6" s="79" t="s">
        <v>97</v>
      </c>
      <c r="G6" s="71"/>
      <c r="H6" s="79"/>
      <c r="I6" s="6" t="s">
        <v>116</v>
      </c>
      <c r="J6" s="6"/>
      <c r="K6" s="18"/>
      <c r="L6" s="63"/>
      <c r="M6" s="75"/>
      <c r="N6" s="6"/>
      <c r="O6" s="18" t="s">
        <v>81</v>
      </c>
      <c r="P6" s="7"/>
      <c r="Q6" s="20"/>
      <c r="R6" s="19" t="s">
        <v>7</v>
      </c>
      <c r="S6" s="18" t="s">
        <v>74</v>
      </c>
      <c r="T6" s="6"/>
    </row>
    <row r="7" spans="1:20" ht="10.5" customHeight="1">
      <c r="A7" s="2"/>
      <c r="B7" s="79" t="s">
        <v>107</v>
      </c>
      <c r="C7" s="71"/>
      <c r="D7" s="71" t="s">
        <v>16</v>
      </c>
      <c r="E7" s="6" t="s">
        <v>74</v>
      </c>
      <c r="F7" s="6" t="s">
        <v>98</v>
      </c>
      <c r="G7" s="71"/>
      <c r="H7" s="18"/>
      <c r="I7" s="18" t="s">
        <v>117</v>
      </c>
      <c r="J7" s="6"/>
      <c r="K7" s="18" t="s">
        <v>73</v>
      </c>
      <c r="L7" s="6" t="s">
        <v>21</v>
      </c>
      <c r="M7" s="18"/>
      <c r="N7" s="18" t="s">
        <v>121</v>
      </c>
      <c r="O7" s="18" t="s">
        <v>82</v>
      </c>
      <c r="P7" s="7" t="s">
        <v>10</v>
      </c>
      <c r="Q7" s="7"/>
      <c r="R7" s="19" t="s">
        <v>75</v>
      </c>
      <c r="S7" s="18" t="s">
        <v>6</v>
      </c>
      <c r="T7" s="20" t="s">
        <v>100</v>
      </c>
    </row>
    <row r="8" spans="1:20" ht="10.5" customHeight="1">
      <c r="A8" s="2"/>
      <c r="B8" s="58" t="s">
        <v>108</v>
      </c>
      <c r="C8" s="88"/>
      <c r="D8" s="71" t="s">
        <v>17</v>
      </c>
      <c r="E8" s="6" t="s">
        <v>101</v>
      </c>
      <c r="F8" s="86"/>
      <c r="G8" s="75"/>
      <c r="H8" s="6" t="s">
        <v>21</v>
      </c>
      <c r="I8" s="23" t="s">
        <v>118</v>
      </c>
      <c r="J8" s="6"/>
      <c r="K8" s="18" t="s">
        <v>74</v>
      </c>
      <c r="L8" s="6" t="s">
        <v>22</v>
      </c>
      <c r="M8" s="23"/>
      <c r="N8" s="6" t="s">
        <v>122</v>
      </c>
      <c r="O8" s="7" t="s">
        <v>22</v>
      </c>
      <c r="P8" s="7" t="s">
        <v>111</v>
      </c>
      <c r="Q8" s="20" t="s">
        <v>8</v>
      </c>
      <c r="R8" s="19" t="s">
        <v>76</v>
      </c>
      <c r="S8" s="18" t="s">
        <v>7</v>
      </c>
      <c r="T8" s="20" t="s">
        <v>103</v>
      </c>
    </row>
    <row r="9" spans="1:20" ht="10.5" customHeight="1">
      <c r="A9" s="2"/>
      <c r="B9" s="18"/>
      <c r="C9" s="71" t="s">
        <v>109</v>
      </c>
      <c r="D9" s="71" t="s">
        <v>18</v>
      </c>
      <c r="E9" s="10" t="s">
        <v>96</v>
      </c>
      <c r="F9" s="6"/>
      <c r="G9" s="87"/>
      <c r="H9" s="22" t="s">
        <v>22</v>
      </c>
      <c r="I9" s="18" t="s">
        <v>99</v>
      </c>
      <c r="J9" s="6" t="s">
        <v>69</v>
      </c>
      <c r="K9" s="18" t="s">
        <v>83</v>
      </c>
      <c r="L9" s="6" t="s">
        <v>59</v>
      </c>
      <c r="M9" s="18" t="s">
        <v>23</v>
      </c>
      <c r="N9" s="18" t="s">
        <v>123</v>
      </c>
      <c r="O9" s="7" t="s">
        <v>101</v>
      </c>
      <c r="P9" s="7" t="s">
        <v>25</v>
      </c>
      <c r="Q9" s="7" t="s">
        <v>11</v>
      </c>
      <c r="R9" s="19" t="s">
        <v>77</v>
      </c>
      <c r="S9" s="18" t="s">
        <v>12</v>
      </c>
      <c r="T9" s="20" t="s">
        <v>7</v>
      </c>
    </row>
    <row r="10" spans="1:20" ht="10.5" customHeight="1">
      <c r="A10" s="2"/>
      <c r="B10" s="18" t="s">
        <v>7</v>
      </c>
      <c r="C10" s="71" t="s">
        <v>7</v>
      </c>
      <c r="D10" s="71" t="s">
        <v>19</v>
      </c>
      <c r="E10" s="10" t="s">
        <v>72</v>
      </c>
      <c r="F10" s="73" t="s">
        <v>13</v>
      </c>
      <c r="G10" s="23" t="s">
        <v>2</v>
      </c>
      <c r="H10" s="10" t="s">
        <v>24</v>
      </c>
      <c r="I10" s="23" t="s">
        <v>102</v>
      </c>
      <c r="J10" s="73" t="s">
        <v>62</v>
      </c>
      <c r="K10" s="18" t="s">
        <v>72</v>
      </c>
      <c r="L10" s="73" t="s">
        <v>60</v>
      </c>
      <c r="M10" s="23" t="s">
        <v>62</v>
      </c>
      <c r="N10" s="21" t="s">
        <v>124</v>
      </c>
      <c r="O10" s="6" t="s">
        <v>96</v>
      </c>
      <c r="P10" s="7" t="s">
        <v>75</v>
      </c>
      <c r="Q10" s="7" t="s">
        <v>20</v>
      </c>
      <c r="R10" s="19" t="s">
        <v>78</v>
      </c>
      <c r="S10" s="18" t="s">
        <v>14</v>
      </c>
      <c r="T10" s="20" t="s">
        <v>9</v>
      </c>
    </row>
    <row r="11" spans="1:20" ht="10.5" customHeight="1" thickBot="1">
      <c r="A11" s="24"/>
      <c r="B11" s="26" t="s">
        <v>75</v>
      </c>
      <c r="C11" s="89" t="s">
        <v>75</v>
      </c>
      <c r="D11" s="71" t="s">
        <v>3</v>
      </c>
      <c r="E11" s="10" t="s">
        <v>3</v>
      </c>
      <c r="F11" s="6" t="s">
        <v>3</v>
      </c>
      <c r="G11" s="18" t="s">
        <v>3</v>
      </c>
      <c r="H11" s="26" t="s">
        <v>79</v>
      </c>
      <c r="I11" s="19" t="s">
        <v>15</v>
      </c>
      <c r="J11" s="25" t="s">
        <v>3</v>
      </c>
      <c r="K11" s="26" t="s">
        <v>3</v>
      </c>
      <c r="L11" s="6" t="s">
        <v>61</v>
      </c>
      <c r="M11" s="18" t="s">
        <v>3</v>
      </c>
      <c r="N11" s="25" t="s">
        <v>3</v>
      </c>
      <c r="O11" s="19" t="s">
        <v>15</v>
      </c>
      <c r="P11" s="96" t="s">
        <v>3</v>
      </c>
      <c r="Q11" s="7" t="s">
        <v>3</v>
      </c>
      <c r="R11" s="19" t="s">
        <v>3</v>
      </c>
      <c r="S11" s="19" t="s">
        <v>3</v>
      </c>
      <c r="T11" s="19" t="s">
        <v>15</v>
      </c>
    </row>
    <row r="12" spans="1:20" ht="11.25" customHeight="1" thickBot="1">
      <c r="A12" s="45" t="s">
        <v>125</v>
      </c>
      <c r="B12" s="46"/>
      <c r="C12" s="46"/>
      <c r="D12" s="52"/>
      <c r="E12" s="52"/>
      <c r="F12" s="45"/>
      <c r="G12" s="47"/>
      <c r="H12" s="47"/>
      <c r="I12" s="48" t="s">
        <v>127</v>
      </c>
      <c r="J12" s="48"/>
      <c r="K12" s="48"/>
      <c r="L12" s="47"/>
      <c r="M12" s="49"/>
      <c r="N12" s="49"/>
      <c r="O12" s="50"/>
      <c r="P12" s="50"/>
      <c r="Q12" s="49"/>
      <c r="R12" s="49"/>
      <c r="S12" s="47"/>
      <c r="T12" s="49"/>
    </row>
    <row r="13" spans="1:22" ht="10.5" customHeight="1">
      <c r="A13" s="2" t="s">
        <v>0</v>
      </c>
      <c r="B13" s="64">
        <f>H13-C13</f>
        <v>0</v>
      </c>
      <c r="C13" s="36">
        <v>180740</v>
      </c>
      <c r="D13" s="36">
        <v>3430545692.01</v>
      </c>
      <c r="E13" s="36">
        <f aca="true" t="shared" si="0" ref="E13:E36">D13/H13</f>
        <v>18980.556003153702</v>
      </c>
      <c r="F13" s="36">
        <v>782348095</v>
      </c>
      <c r="G13" s="36">
        <v>4192344657.86</v>
      </c>
      <c r="H13" s="36">
        <v>180740</v>
      </c>
      <c r="I13" s="76">
        <v>0.2403463838999572</v>
      </c>
      <c r="J13" s="36">
        <v>3697094502</v>
      </c>
      <c r="K13" s="36">
        <f aca="true" t="shared" si="1" ref="K13:K36">J13/H13</f>
        <v>20455.31980745823</v>
      </c>
      <c r="L13" s="36">
        <v>332441</v>
      </c>
      <c r="M13" s="36">
        <v>809712785</v>
      </c>
      <c r="N13" s="61">
        <v>-4486258158.27</v>
      </c>
      <c r="O13" s="76">
        <f>N13/D13</f>
        <v>-1.307738931657093</v>
      </c>
      <c r="P13" s="13">
        <v>0</v>
      </c>
      <c r="Q13" s="64">
        <v>0</v>
      </c>
      <c r="R13" s="64">
        <v>0</v>
      </c>
      <c r="S13" s="38">
        <v>0</v>
      </c>
      <c r="T13" s="38">
        <v>0</v>
      </c>
      <c r="V13" s="60"/>
    </row>
    <row r="14" spans="1:22" ht="10.5" customHeight="1">
      <c r="A14" s="2" t="s">
        <v>64</v>
      </c>
      <c r="B14" s="65">
        <f>H14-C14</f>
        <v>16206</v>
      </c>
      <c r="C14" s="65">
        <v>4099</v>
      </c>
      <c r="D14" s="65">
        <v>612872510.98</v>
      </c>
      <c r="E14" s="55">
        <f t="shared" si="0"/>
        <v>30183.32977000739</v>
      </c>
      <c r="F14" s="55">
        <v>7713553</v>
      </c>
      <c r="G14" s="55">
        <v>225540567.12</v>
      </c>
      <c r="H14" s="55">
        <v>20305</v>
      </c>
      <c r="I14" s="77">
        <v>0.10429079179849611</v>
      </c>
      <c r="J14" s="55">
        <v>289673751</v>
      </c>
      <c r="K14" s="55">
        <f t="shared" si="1"/>
        <v>14266.129081507019</v>
      </c>
      <c r="L14" s="55">
        <v>34746</v>
      </c>
      <c r="M14" s="55">
        <v>85239679</v>
      </c>
      <c r="N14" s="55">
        <v>20132066.86</v>
      </c>
      <c r="O14" s="77">
        <f>N14/D14</f>
        <v>0.03284870262464255</v>
      </c>
      <c r="P14" s="66">
        <v>1208467</v>
      </c>
      <c r="Q14" s="65">
        <f>P14-R14</f>
        <v>261150</v>
      </c>
      <c r="R14" s="65">
        <v>947317</v>
      </c>
      <c r="S14" s="31">
        <f aca="true" t="shared" si="2" ref="S14:S36">R14/H14</f>
        <v>46.65437084461955</v>
      </c>
      <c r="T14" s="30">
        <v>0.04705512851710657</v>
      </c>
      <c r="U14" s="60"/>
      <c r="V14" s="60"/>
    </row>
    <row r="15" spans="1:22" ht="10.5" customHeight="1">
      <c r="A15" s="2" t="s">
        <v>65</v>
      </c>
      <c r="B15" s="65">
        <f aca="true" t="shared" si="3" ref="B15:B35">H15-C15</f>
        <v>16901</v>
      </c>
      <c r="C15" s="65">
        <v>2863</v>
      </c>
      <c r="D15" s="65">
        <v>641705348.01</v>
      </c>
      <c r="E15" s="55">
        <f t="shared" si="0"/>
        <v>32468.394455069825</v>
      </c>
      <c r="F15" s="55">
        <v>11128743</v>
      </c>
      <c r="G15" s="55">
        <v>217009558</v>
      </c>
      <c r="H15" s="55">
        <v>19764</v>
      </c>
      <c r="I15" s="77">
        <v>0.11135588923007578</v>
      </c>
      <c r="J15" s="55">
        <v>288561737</v>
      </c>
      <c r="K15" s="55">
        <f t="shared" si="1"/>
        <v>14600.371230520137</v>
      </c>
      <c r="L15" s="55">
        <v>35592</v>
      </c>
      <c r="M15" s="55">
        <v>87975623</v>
      </c>
      <c r="N15" s="55">
        <v>59287173.01</v>
      </c>
      <c r="O15" s="77">
        <f>N15/D15</f>
        <v>0.09239002478919048</v>
      </c>
      <c r="P15" s="66">
        <v>3562849</v>
      </c>
      <c r="Q15" s="65">
        <f aca="true" t="shared" si="4" ref="Q15:Q35">P15-R15</f>
        <v>730695</v>
      </c>
      <c r="R15" s="65">
        <v>2832154</v>
      </c>
      <c r="S15" s="31">
        <f t="shared" si="2"/>
        <v>143.2986237603724</v>
      </c>
      <c r="T15" s="30">
        <v>0.04777009691455519</v>
      </c>
      <c r="U15" s="60"/>
      <c r="V15" s="60"/>
    </row>
    <row r="16" spans="1:22" ht="10.5" customHeight="1">
      <c r="A16" s="2" t="s">
        <v>66</v>
      </c>
      <c r="B16" s="65">
        <f t="shared" si="3"/>
        <v>18155</v>
      </c>
      <c r="C16" s="65">
        <v>1695</v>
      </c>
      <c r="D16" s="65">
        <v>687734383.45</v>
      </c>
      <c r="E16" s="55">
        <f t="shared" si="0"/>
        <v>34646.56843576826</v>
      </c>
      <c r="F16" s="55">
        <v>6802913</v>
      </c>
      <c r="G16" s="55">
        <v>216279730.76</v>
      </c>
      <c r="H16" s="55">
        <v>19850</v>
      </c>
      <c r="I16" s="77">
        <v>0.12084720894695508</v>
      </c>
      <c r="J16" s="55">
        <v>288304508</v>
      </c>
      <c r="K16" s="55">
        <f t="shared" si="1"/>
        <v>14524.156574307304</v>
      </c>
      <c r="L16" s="55">
        <v>36770</v>
      </c>
      <c r="M16" s="55">
        <v>90750705</v>
      </c>
      <c r="N16" s="55">
        <v>99202352.69</v>
      </c>
      <c r="O16" s="77">
        <f>N16/D16</f>
        <v>0.14424515492791593</v>
      </c>
      <c r="P16" s="66">
        <v>5962500</v>
      </c>
      <c r="Q16" s="65">
        <f t="shared" si="4"/>
        <v>1065904</v>
      </c>
      <c r="R16" s="65">
        <v>4896596</v>
      </c>
      <c r="S16" s="31">
        <f t="shared" si="2"/>
        <v>246.6798992443325</v>
      </c>
      <c r="T16" s="30">
        <v>0.049359675974621285</v>
      </c>
      <c r="U16" s="60"/>
      <c r="V16" s="60"/>
    </row>
    <row r="17" spans="1:22" ht="10.5" customHeight="1">
      <c r="A17" s="2" t="s">
        <v>43</v>
      </c>
      <c r="B17" s="65">
        <f t="shared" si="3"/>
        <v>38843</v>
      </c>
      <c r="C17" s="65">
        <v>1354</v>
      </c>
      <c r="D17" s="65">
        <v>1535327024.84</v>
      </c>
      <c r="E17" s="55">
        <f t="shared" si="0"/>
        <v>38195.06492623827</v>
      </c>
      <c r="F17" s="55">
        <v>11399536</v>
      </c>
      <c r="G17" s="55">
        <v>447226653</v>
      </c>
      <c r="H17" s="55">
        <v>40197</v>
      </c>
      <c r="I17" s="77">
        <v>0.13791506268398626</v>
      </c>
      <c r="J17" s="55">
        <v>587580908</v>
      </c>
      <c r="K17" s="55">
        <f t="shared" si="1"/>
        <v>14617.531358061548</v>
      </c>
      <c r="L17" s="55">
        <v>76809</v>
      </c>
      <c r="M17" s="55">
        <v>189863036</v>
      </c>
      <c r="N17" s="55">
        <v>322055963.84000003</v>
      </c>
      <c r="O17" s="77">
        <f>N17/D17</f>
        <v>0.20976375627437566</v>
      </c>
      <c r="P17" s="66">
        <v>19344649</v>
      </c>
      <c r="Q17" s="65">
        <f t="shared" si="4"/>
        <v>2747934</v>
      </c>
      <c r="R17" s="65">
        <v>16596715</v>
      </c>
      <c r="S17" s="31">
        <f t="shared" si="2"/>
        <v>412.8844192352663</v>
      </c>
      <c r="T17" s="30">
        <v>0.051533636557651204</v>
      </c>
      <c r="U17" s="60"/>
      <c r="V17" s="60"/>
    </row>
    <row r="18" spans="1:22" ht="10.5" customHeight="1">
      <c r="A18" s="2" t="s">
        <v>42</v>
      </c>
      <c r="B18" s="65">
        <f t="shared" si="3"/>
        <v>6122</v>
      </c>
      <c r="C18" s="65">
        <v>98</v>
      </c>
      <c r="D18" s="65">
        <v>250869272</v>
      </c>
      <c r="E18" s="55">
        <f t="shared" si="0"/>
        <v>40332.68038585209</v>
      </c>
      <c r="F18" s="55">
        <v>2188507</v>
      </c>
      <c r="G18" s="55">
        <v>67362926</v>
      </c>
      <c r="H18" s="55">
        <v>6220</v>
      </c>
      <c r="I18" s="77">
        <v>0.14992648299467304</v>
      </c>
      <c r="J18" s="55">
        <v>91809542</v>
      </c>
      <c r="K18" s="55">
        <f t="shared" si="1"/>
        <v>14760.37652733119</v>
      </c>
      <c r="L18" s="55">
        <v>12017</v>
      </c>
      <c r="M18" s="55">
        <v>29745031</v>
      </c>
      <c r="N18" s="55">
        <v>64140280</v>
      </c>
      <c r="O18" s="77">
        <f aca="true" t="shared" si="5" ref="O18:O35">N18/D18</f>
        <v>0.25567212552041846</v>
      </c>
      <c r="P18" s="66">
        <v>3851795</v>
      </c>
      <c r="Q18" s="65">
        <f t="shared" si="4"/>
        <v>454166</v>
      </c>
      <c r="R18" s="65">
        <v>3397629</v>
      </c>
      <c r="S18" s="31">
        <f t="shared" si="2"/>
        <v>546.2426045016077</v>
      </c>
      <c r="T18" s="30">
        <v>0.05297184546122967</v>
      </c>
      <c r="U18" s="60"/>
      <c r="V18" s="60"/>
    </row>
    <row r="19" spans="1:22" ht="10.5" customHeight="1">
      <c r="A19" s="2" t="s">
        <v>41</v>
      </c>
      <c r="B19" s="65">
        <f t="shared" si="3"/>
        <v>22008</v>
      </c>
      <c r="C19" s="65">
        <v>290</v>
      </c>
      <c r="D19" s="65">
        <v>917803170.42</v>
      </c>
      <c r="E19" s="55">
        <f t="shared" si="0"/>
        <v>41160.78439411606</v>
      </c>
      <c r="F19" s="55">
        <v>7331744</v>
      </c>
      <c r="G19" s="55">
        <v>234490572</v>
      </c>
      <c r="H19" s="55">
        <v>22298</v>
      </c>
      <c r="I19" s="77">
        <v>0.16298516190336965</v>
      </c>
      <c r="J19" s="55">
        <v>323105554</v>
      </c>
      <c r="K19" s="55">
        <f t="shared" si="1"/>
        <v>14490.337877836577</v>
      </c>
      <c r="L19" s="55">
        <v>43305</v>
      </c>
      <c r="M19" s="55">
        <v>106872128</v>
      </c>
      <c r="N19" s="55">
        <v>260666660.42000002</v>
      </c>
      <c r="O19" s="77">
        <f t="shared" si="5"/>
        <v>0.2840115057575092</v>
      </c>
      <c r="P19" s="66">
        <v>15661229</v>
      </c>
      <c r="Q19" s="65">
        <f t="shared" si="4"/>
        <v>1698907</v>
      </c>
      <c r="R19" s="65">
        <v>13962322</v>
      </c>
      <c r="S19" s="31">
        <f t="shared" si="2"/>
        <v>626.169252847789</v>
      </c>
      <c r="T19" s="30">
        <v>0.05356389651058559</v>
      </c>
      <c r="U19" s="60"/>
      <c r="V19" s="60"/>
    </row>
    <row r="20" spans="1:22" ht="10.5" customHeight="1">
      <c r="A20" s="2" t="s">
        <v>40</v>
      </c>
      <c r="B20" s="65">
        <f t="shared" si="3"/>
        <v>24163</v>
      </c>
      <c r="C20" s="65">
        <v>202</v>
      </c>
      <c r="D20" s="65">
        <v>1040474675</v>
      </c>
      <c r="E20" s="55">
        <f t="shared" si="0"/>
        <v>42703.65996306177</v>
      </c>
      <c r="F20" s="55">
        <v>6306584</v>
      </c>
      <c r="G20" s="55">
        <v>247990086.1</v>
      </c>
      <c r="H20" s="55">
        <v>24365</v>
      </c>
      <c r="I20" s="77">
        <v>0.17827613960635105</v>
      </c>
      <c r="J20" s="55">
        <v>343522263</v>
      </c>
      <c r="K20" s="55">
        <f t="shared" si="1"/>
        <v>14099.005253437308</v>
      </c>
      <c r="L20" s="55">
        <v>47396</v>
      </c>
      <c r="M20" s="55">
        <v>117047563</v>
      </c>
      <c r="N20" s="55">
        <v>338221346.9</v>
      </c>
      <c r="O20" s="77">
        <f t="shared" si="5"/>
        <v>0.32506446819573</v>
      </c>
      <c r="P20" s="66">
        <v>20453379</v>
      </c>
      <c r="Q20" s="65">
        <f t="shared" si="4"/>
        <v>1857947</v>
      </c>
      <c r="R20" s="65">
        <v>18595432</v>
      </c>
      <c r="S20" s="31">
        <f t="shared" si="2"/>
        <v>763.2026267186538</v>
      </c>
      <c r="T20" s="30">
        <v>0.05498006605715517</v>
      </c>
      <c r="U20" s="60"/>
      <c r="V20" s="60"/>
    </row>
    <row r="21" spans="1:22" ht="10.5" customHeight="1">
      <c r="A21" s="2" t="s">
        <v>39</v>
      </c>
      <c r="B21" s="65">
        <f t="shared" si="3"/>
        <v>22314</v>
      </c>
      <c r="C21" s="65">
        <v>140</v>
      </c>
      <c r="D21" s="65">
        <v>1007318079.8199999</v>
      </c>
      <c r="E21" s="55">
        <f t="shared" si="0"/>
        <v>44861.40909503874</v>
      </c>
      <c r="F21" s="55">
        <v>5598892</v>
      </c>
      <c r="G21" s="55">
        <v>231083080</v>
      </c>
      <c r="H21" s="55">
        <v>22454</v>
      </c>
      <c r="I21" s="77">
        <v>0.19663029581238944</v>
      </c>
      <c r="J21" s="55">
        <v>313727843</v>
      </c>
      <c r="K21" s="55">
        <f t="shared" si="1"/>
        <v>13972.024717199609</v>
      </c>
      <c r="L21" s="55">
        <v>44084</v>
      </c>
      <c r="M21" s="55">
        <v>108694156</v>
      </c>
      <c r="N21" s="55">
        <v>359411892.82</v>
      </c>
      <c r="O21" s="77">
        <f t="shared" si="5"/>
        <v>0.3568007961141968</v>
      </c>
      <c r="P21" s="66">
        <v>21928059</v>
      </c>
      <c r="Q21" s="65">
        <f t="shared" si="4"/>
        <v>1765195</v>
      </c>
      <c r="R21" s="65">
        <v>20162864</v>
      </c>
      <c r="S21" s="31">
        <f t="shared" si="2"/>
        <v>897.9631246103144</v>
      </c>
      <c r="T21" s="30">
        <v>0.05609960157884926</v>
      </c>
      <c r="U21" s="60"/>
      <c r="V21" s="60"/>
    </row>
    <row r="22" spans="1:22" ht="10.5" customHeight="1">
      <c r="A22" s="2" t="s">
        <v>38</v>
      </c>
      <c r="B22" s="65">
        <f t="shared" si="3"/>
        <v>34676</v>
      </c>
      <c r="C22" s="65">
        <v>143</v>
      </c>
      <c r="D22" s="65">
        <v>1621024144</v>
      </c>
      <c r="E22" s="55">
        <f t="shared" si="0"/>
        <v>46555.73520204486</v>
      </c>
      <c r="F22" s="55">
        <v>7923034</v>
      </c>
      <c r="G22" s="55">
        <v>340677182</v>
      </c>
      <c r="H22" s="55">
        <v>34819</v>
      </c>
      <c r="I22" s="77">
        <v>0.22087107660297886</v>
      </c>
      <c r="J22" s="55">
        <v>475601261</v>
      </c>
      <c r="K22" s="55">
        <f t="shared" si="1"/>
        <v>13659.24526838795</v>
      </c>
      <c r="L22" s="55">
        <v>68169</v>
      </c>
      <c r="M22" s="55">
        <v>168050380</v>
      </c>
      <c r="N22" s="55">
        <v>644618355</v>
      </c>
      <c r="O22" s="77">
        <f t="shared" si="5"/>
        <v>0.39766116833359144</v>
      </c>
      <c r="P22" s="66">
        <v>39757580</v>
      </c>
      <c r="Q22" s="65">
        <f t="shared" si="4"/>
        <v>2682718.799999997</v>
      </c>
      <c r="R22" s="65">
        <v>37074861.2</v>
      </c>
      <c r="S22" s="31">
        <f t="shared" si="2"/>
        <v>1064.7882248197825</v>
      </c>
      <c r="T22" s="30">
        <v>0.057514436119337625</v>
      </c>
      <c r="U22" s="60"/>
      <c r="V22" s="60"/>
    </row>
    <row r="23" spans="1:22" ht="10.5" customHeight="1">
      <c r="A23" s="2" t="s">
        <v>37</v>
      </c>
      <c r="B23" s="65">
        <f t="shared" si="3"/>
        <v>14903</v>
      </c>
      <c r="C23" s="65">
        <v>70</v>
      </c>
      <c r="D23" s="65">
        <v>723841482.01</v>
      </c>
      <c r="E23" s="55">
        <f t="shared" si="0"/>
        <v>48343.11641020503</v>
      </c>
      <c r="F23" s="55">
        <v>4576163</v>
      </c>
      <c r="G23" s="55">
        <v>146136185</v>
      </c>
      <c r="H23" s="55">
        <v>14973</v>
      </c>
      <c r="I23" s="77">
        <v>0.24565634690160948</v>
      </c>
      <c r="J23" s="55">
        <v>201792604</v>
      </c>
      <c r="K23" s="55">
        <f t="shared" si="1"/>
        <v>13477.099044947572</v>
      </c>
      <c r="L23" s="55">
        <v>29075</v>
      </c>
      <c r="M23" s="55">
        <v>71563601</v>
      </c>
      <c r="N23" s="55">
        <v>308925255.01</v>
      </c>
      <c r="O23" s="77">
        <f t="shared" si="5"/>
        <v>0.4267857848546626</v>
      </c>
      <c r="P23" s="66">
        <v>19208136</v>
      </c>
      <c r="Q23" s="65">
        <f t="shared" si="4"/>
        <v>1152150</v>
      </c>
      <c r="R23" s="65">
        <v>18055986</v>
      </c>
      <c r="S23" s="31">
        <f t="shared" si="2"/>
        <v>1205.9030254458025</v>
      </c>
      <c r="T23" s="30">
        <v>0.058447749763935616</v>
      </c>
      <c r="U23" s="60"/>
      <c r="V23" s="60"/>
    </row>
    <row r="24" spans="1:22" ht="10.5" customHeight="1">
      <c r="A24" s="2" t="s">
        <v>36</v>
      </c>
      <c r="B24" s="65">
        <f t="shared" si="3"/>
        <v>45367</v>
      </c>
      <c r="C24" s="65">
        <v>197</v>
      </c>
      <c r="D24" s="65">
        <v>2284925794</v>
      </c>
      <c r="E24" s="55">
        <f t="shared" si="0"/>
        <v>50147.61201826003</v>
      </c>
      <c r="F24" s="55">
        <v>14921011</v>
      </c>
      <c r="G24" s="55">
        <v>421453918.12</v>
      </c>
      <c r="H24" s="55">
        <v>45564</v>
      </c>
      <c r="I24" s="77">
        <v>0.27050421215737264</v>
      </c>
      <c r="J24" s="55">
        <v>605742747</v>
      </c>
      <c r="K24" s="55">
        <f t="shared" si="1"/>
        <v>13294.32769291546</v>
      </c>
      <c r="L24" s="55">
        <v>88879</v>
      </c>
      <c r="M24" s="55">
        <v>218456149</v>
      </c>
      <c r="N24" s="55">
        <v>1054193990.88</v>
      </c>
      <c r="O24" s="77">
        <f t="shared" si="5"/>
        <v>0.46136902723415096</v>
      </c>
      <c r="P24" s="66">
        <v>66321780</v>
      </c>
      <c r="Q24" s="65">
        <f t="shared" si="4"/>
        <v>3526651</v>
      </c>
      <c r="R24" s="65">
        <v>62795129</v>
      </c>
      <c r="S24" s="31">
        <f t="shared" si="2"/>
        <v>1378.1741945395488</v>
      </c>
      <c r="T24" s="30">
        <v>0.05956695782379962</v>
      </c>
      <c r="U24" s="60"/>
      <c r="V24" s="60"/>
    </row>
    <row r="25" spans="1:22" ht="10.5" customHeight="1">
      <c r="A25" s="2" t="s">
        <v>35</v>
      </c>
      <c r="B25" s="65">
        <f t="shared" si="3"/>
        <v>61284</v>
      </c>
      <c r="C25" s="65">
        <v>212</v>
      </c>
      <c r="D25" s="65">
        <v>3307862714</v>
      </c>
      <c r="E25" s="55">
        <f t="shared" si="0"/>
        <v>53789.88412254456</v>
      </c>
      <c r="F25" s="55">
        <v>19657085</v>
      </c>
      <c r="G25" s="55">
        <v>537028787</v>
      </c>
      <c r="H25" s="55">
        <v>61496</v>
      </c>
      <c r="I25" s="77">
        <v>0.3220663866514439</v>
      </c>
      <c r="J25" s="55">
        <v>804753949</v>
      </c>
      <c r="K25" s="55">
        <f t="shared" si="1"/>
        <v>13086.281205281644</v>
      </c>
      <c r="L25" s="55">
        <v>120001</v>
      </c>
      <c r="M25" s="55">
        <v>294350236</v>
      </c>
      <c r="N25" s="55">
        <v>1691386827</v>
      </c>
      <c r="O25" s="77">
        <f t="shared" si="5"/>
        <v>0.5113231633953476</v>
      </c>
      <c r="P25" s="66">
        <v>108303969</v>
      </c>
      <c r="Q25" s="65">
        <f t="shared" si="4"/>
        <v>5071309</v>
      </c>
      <c r="R25" s="65">
        <v>103232660</v>
      </c>
      <c r="S25" s="31">
        <f t="shared" si="2"/>
        <v>1678.6890204240926</v>
      </c>
      <c r="T25" s="30">
        <v>0.061034328961342914</v>
      </c>
      <c r="U25" s="60"/>
      <c r="V25" s="60"/>
    </row>
    <row r="26" spans="1:22" ht="10.5" customHeight="1">
      <c r="A26" s="2" t="s">
        <v>34</v>
      </c>
      <c r="B26" s="65">
        <f t="shared" si="3"/>
        <v>117618</v>
      </c>
      <c r="C26" s="65">
        <v>370</v>
      </c>
      <c r="D26" s="65">
        <v>7221265687.24</v>
      </c>
      <c r="E26" s="55">
        <f t="shared" si="0"/>
        <v>61203.39091466929</v>
      </c>
      <c r="F26" s="55">
        <v>23034970</v>
      </c>
      <c r="G26" s="55">
        <v>982004273.98</v>
      </c>
      <c r="H26" s="55">
        <v>117988</v>
      </c>
      <c r="I26" s="77">
        <v>0.4070264042114269</v>
      </c>
      <c r="J26" s="55">
        <v>1553354515</v>
      </c>
      <c r="K26" s="55">
        <f t="shared" si="1"/>
        <v>13165.360163745465</v>
      </c>
      <c r="L26" s="55">
        <v>329327</v>
      </c>
      <c r="M26" s="55">
        <v>586248550</v>
      </c>
      <c r="N26" s="55">
        <v>4122693318.26</v>
      </c>
      <c r="O26" s="77">
        <f t="shared" si="5"/>
        <v>0.5709100726683984</v>
      </c>
      <c r="P26" s="66">
        <v>268785852</v>
      </c>
      <c r="Q26" s="65">
        <f t="shared" si="4"/>
        <v>11358253</v>
      </c>
      <c r="R26" s="65">
        <v>257427599</v>
      </c>
      <c r="S26" s="31">
        <f t="shared" si="2"/>
        <v>2181.8117011899517</v>
      </c>
      <c r="T26" s="30">
        <v>0.0624416077412431</v>
      </c>
      <c r="U26" s="60"/>
      <c r="V26" s="60"/>
    </row>
    <row r="27" spans="1:22" ht="10.5" customHeight="1">
      <c r="A27" s="2" t="s">
        <v>33</v>
      </c>
      <c r="B27" s="65">
        <f t="shared" si="3"/>
        <v>106151</v>
      </c>
      <c r="C27" s="65">
        <v>305</v>
      </c>
      <c r="D27" s="65">
        <v>7634516406.4</v>
      </c>
      <c r="E27" s="55">
        <f t="shared" si="0"/>
        <v>71715.22888705193</v>
      </c>
      <c r="F27" s="55">
        <v>42322032</v>
      </c>
      <c r="G27" s="55">
        <v>866176256</v>
      </c>
      <c r="H27" s="55">
        <v>106456</v>
      </c>
      <c r="I27" s="77">
        <v>0.5012501118273291</v>
      </c>
      <c r="J27" s="55">
        <v>1458688828</v>
      </c>
      <c r="K27" s="55">
        <f t="shared" si="1"/>
        <v>13702.269745246862</v>
      </c>
      <c r="L27" s="55">
        <v>238277</v>
      </c>
      <c r="M27" s="55">
        <v>573419773</v>
      </c>
      <c r="N27" s="55">
        <v>4778553581.4</v>
      </c>
      <c r="O27" s="77">
        <f t="shared" si="5"/>
        <v>0.6259143771561153</v>
      </c>
      <c r="P27" s="66">
        <v>315738272</v>
      </c>
      <c r="Q27" s="65">
        <f t="shared" si="4"/>
        <v>13570743.800000012</v>
      </c>
      <c r="R27" s="65">
        <v>302167528.2</v>
      </c>
      <c r="S27" s="31">
        <f t="shared" si="2"/>
        <v>2838.426469151574</v>
      </c>
      <c r="T27" s="30">
        <v>0.06323409855128122</v>
      </c>
      <c r="U27" s="60"/>
      <c r="V27" s="60"/>
    </row>
    <row r="28" spans="1:22" ht="10.5" customHeight="1">
      <c r="A28" s="2" t="s">
        <v>32</v>
      </c>
      <c r="B28" s="65">
        <f t="shared" si="3"/>
        <v>93754</v>
      </c>
      <c r="C28" s="65">
        <v>227</v>
      </c>
      <c r="D28" s="65">
        <v>7725928513</v>
      </c>
      <c r="E28" s="55">
        <f t="shared" si="0"/>
        <v>82207.34523999532</v>
      </c>
      <c r="F28" s="55">
        <v>27391874</v>
      </c>
      <c r="G28" s="55">
        <v>726989119</v>
      </c>
      <c r="H28" s="55">
        <v>93981</v>
      </c>
      <c r="I28" s="77">
        <v>0.5852997776656764</v>
      </c>
      <c r="J28" s="55">
        <v>1322915789</v>
      </c>
      <c r="K28" s="55">
        <f t="shared" si="1"/>
        <v>14076.417456719975</v>
      </c>
      <c r="L28" s="55">
        <v>229266</v>
      </c>
      <c r="M28" s="55">
        <v>542614383</v>
      </c>
      <c r="N28" s="55">
        <v>5160801096</v>
      </c>
      <c r="O28" s="77">
        <f t="shared" si="5"/>
        <v>0.6679845778169188</v>
      </c>
      <c r="P28" s="66">
        <v>343937157</v>
      </c>
      <c r="Q28" s="65">
        <f t="shared" si="4"/>
        <v>14434212</v>
      </c>
      <c r="R28" s="65">
        <v>329502945</v>
      </c>
      <c r="S28" s="31">
        <f t="shared" si="2"/>
        <v>3506.0591502537745</v>
      </c>
      <c r="T28" s="30">
        <v>0.06384755883180872</v>
      </c>
      <c r="U28" s="60"/>
      <c r="V28" s="60"/>
    </row>
    <row r="29" spans="1:22" ht="10.5" customHeight="1">
      <c r="A29" s="2" t="s">
        <v>31</v>
      </c>
      <c r="B29" s="65">
        <f t="shared" si="3"/>
        <v>117545</v>
      </c>
      <c r="C29" s="65">
        <v>220</v>
      </c>
      <c r="D29" s="65">
        <v>11205931551</v>
      </c>
      <c r="E29" s="55">
        <f t="shared" si="0"/>
        <v>95155.02527066616</v>
      </c>
      <c r="F29" s="55">
        <v>32446218</v>
      </c>
      <c r="G29" s="55">
        <v>914490090</v>
      </c>
      <c r="H29" s="55">
        <v>117765</v>
      </c>
      <c r="I29" s="77">
        <v>0.678510520614874</v>
      </c>
      <c r="J29" s="55">
        <v>1710477191</v>
      </c>
      <c r="K29" s="55">
        <f t="shared" si="1"/>
        <v>14524.495316944764</v>
      </c>
      <c r="L29" s="55">
        <v>305257</v>
      </c>
      <c r="M29" s="55">
        <v>704148750</v>
      </c>
      <c r="N29" s="55">
        <v>7909261738</v>
      </c>
      <c r="O29" s="77">
        <f t="shared" si="5"/>
        <v>0.7058102846696569</v>
      </c>
      <c r="P29" s="66">
        <v>532410795</v>
      </c>
      <c r="Q29" s="65">
        <f t="shared" si="4"/>
        <v>20462460</v>
      </c>
      <c r="R29" s="65">
        <v>511948335</v>
      </c>
      <c r="S29" s="31">
        <f t="shared" si="2"/>
        <v>4347.202776716342</v>
      </c>
      <c r="T29" s="30">
        <v>0.0647277017702357</v>
      </c>
      <c r="U29" s="60"/>
      <c r="V29" s="60"/>
    </row>
    <row r="30" spans="1:22" ht="10.5" customHeight="1">
      <c r="A30" s="2" t="s">
        <v>30</v>
      </c>
      <c r="B30" s="65">
        <f t="shared" si="3"/>
        <v>32197</v>
      </c>
      <c r="C30" s="65">
        <v>53</v>
      </c>
      <c r="D30" s="65">
        <v>3419579180</v>
      </c>
      <c r="E30" s="55">
        <f t="shared" si="0"/>
        <v>106033.46294573644</v>
      </c>
      <c r="F30" s="55">
        <v>10767715</v>
      </c>
      <c r="G30" s="55">
        <v>257477696</v>
      </c>
      <c r="H30" s="55">
        <v>32250</v>
      </c>
      <c r="I30" s="77">
        <v>0.7456130210621229</v>
      </c>
      <c r="J30" s="55">
        <v>488961809</v>
      </c>
      <c r="K30" s="55">
        <f t="shared" si="1"/>
        <v>15161.606480620156</v>
      </c>
      <c r="L30" s="55">
        <v>85794</v>
      </c>
      <c r="M30" s="55">
        <v>185592182</v>
      </c>
      <c r="N30" s="55">
        <v>2498315208</v>
      </c>
      <c r="O30" s="77">
        <f t="shared" si="5"/>
        <v>0.73059141973136</v>
      </c>
      <c r="P30" s="66">
        <v>169316004</v>
      </c>
      <c r="Q30" s="65">
        <f t="shared" si="4"/>
        <v>5352322</v>
      </c>
      <c r="R30" s="65">
        <v>163963682</v>
      </c>
      <c r="S30" s="31">
        <f t="shared" si="2"/>
        <v>5084.145178294573</v>
      </c>
      <c r="T30" s="30">
        <v>0.0656297017585941</v>
      </c>
      <c r="U30" s="60"/>
      <c r="V30" s="60"/>
    </row>
    <row r="31" spans="1:22" ht="10.5" customHeight="1">
      <c r="A31" s="2" t="s">
        <v>29</v>
      </c>
      <c r="B31" s="65">
        <f t="shared" si="3"/>
        <v>103884</v>
      </c>
      <c r="C31" s="65">
        <v>168</v>
      </c>
      <c r="D31" s="65">
        <v>12319295956</v>
      </c>
      <c r="E31" s="55">
        <f t="shared" si="0"/>
        <v>118395.57102218122</v>
      </c>
      <c r="F31" s="55">
        <v>37892054</v>
      </c>
      <c r="G31" s="55">
        <v>830019095</v>
      </c>
      <c r="H31" s="55">
        <v>104052</v>
      </c>
      <c r="I31" s="77">
        <v>0.8122653218944427</v>
      </c>
      <c r="J31" s="55">
        <v>1644662038</v>
      </c>
      <c r="K31" s="55">
        <f t="shared" si="1"/>
        <v>15806.154980202207</v>
      </c>
      <c r="L31" s="55">
        <v>289252</v>
      </c>
      <c r="M31" s="55">
        <v>583273827</v>
      </c>
      <c r="N31" s="55">
        <v>9299233050</v>
      </c>
      <c r="O31" s="77">
        <f t="shared" si="5"/>
        <v>0.7548510144746456</v>
      </c>
      <c r="P31" s="66">
        <v>633746301</v>
      </c>
      <c r="Q31" s="65">
        <f t="shared" si="4"/>
        <v>17650877</v>
      </c>
      <c r="R31" s="65">
        <v>616095424</v>
      </c>
      <c r="S31" s="31">
        <f t="shared" si="2"/>
        <v>5921.033944566178</v>
      </c>
      <c r="T31" s="30">
        <v>0.06625228346116135</v>
      </c>
      <c r="U31" s="60"/>
      <c r="V31" s="60"/>
    </row>
    <row r="32" spans="1:22" ht="10.5" customHeight="1">
      <c r="A32" s="1" t="s">
        <v>28</v>
      </c>
      <c r="B32" s="65">
        <f t="shared" si="3"/>
        <v>66833</v>
      </c>
      <c r="C32" s="65">
        <v>117</v>
      </c>
      <c r="D32" s="65">
        <v>9398149333</v>
      </c>
      <c r="E32" s="55">
        <f t="shared" si="0"/>
        <v>140375.64351008215</v>
      </c>
      <c r="F32" s="55">
        <v>30726733</v>
      </c>
      <c r="G32" s="55">
        <v>583359251</v>
      </c>
      <c r="H32" s="55">
        <v>66950</v>
      </c>
      <c r="I32" s="77">
        <v>0.8650653159846498</v>
      </c>
      <c r="J32" s="55">
        <v>1150716507</v>
      </c>
      <c r="K32" s="55">
        <f t="shared" si="1"/>
        <v>17187.69988050784</v>
      </c>
      <c r="L32" s="55">
        <v>191618</v>
      </c>
      <c r="M32" s="55">
        <v>382194919</v>
      </c>
      <c r="N32" s="55">
        <v>7312605389</v>
      </c>
      <c r="O32" s="77">
        <f t="shared" si="5"/>
        <v>0.7780899334428569</v>
      </c>
      <c r="P32" s="66">
        <v>505618206</v>
      </c>
      <c r="Q32" s="65">
        <f t="shared" si="4"/>
        <v>14416692</v>
      </c>
      <c r="R32" s="65">
        <v>491201514</v>
      </c>
      <c r="S32" s="31">
        <f t="shared" si="2"/>
        <v>7336.841135175504</v>
      </c>
      <c r="T32" s="30">
        <v>0.06717188852264486</v>
      </c>
      <c r="U32" s="60"/>
      <c r="V32" s="60"/>
    </row>
    <row r="33" spans="1:22" ht="10.5" customHeight="1">
      <c r="A33" s="2" t="s">
        <v>27</v>
      </c>
      <c r="B33" s="65">
        <f t="shared" si="3"/>
        <v>72151</v>
      </c>
      <c r="C33" s="65">
        <v>121</v>
      </c>
      <c r="D33" s="65">
        <v>12454680081</v>
      </c>
      <c r="E33" s="55">
        <f t="shared" si="0"/>
        <v>172330.6409259464</v>
      </c>
      <c r="F33" s="55">
        <v>56081602</v>
      </c>
      <c r="G33" s="55">
        <v>751574989</v>
      </c>
      <c r="H33" s="55">
        <v>72272</v>
      </c>
      <c r="I33" s="77">
        <v>0.9017655499407324</v>
      </c>
      <c r="J33" s="55">
        <v>1407795287</v>
      </c>
      <c r="K33" s="55">
        <f t="shared" si="1"/>
        <v>19479.1245157184</v>
      </c>
      <c r="L33" s="55">
        <v>210659</v>
      </c>
      <c r="M33" s="55">
        <v>420301309</v>
      </c>
      <c r="N33" s="55">
        <v>9931090098</v>
      </c>
      <c r="O33" s="77">
        <f t="shared" si="5"/>
        <v>0.7973781769914897</v>
      </c>
      <c r="P33" s="66">
        <v>703176599</v>
      </c>
      <c r="Q33" s="65">
        <f t="shared" si="4"/>
        <v>20233030</v>
      </c>
      <c r="R33" s="65">
        <v>682943569</v>
      </c>
      <c r="S33" s="31">
        <f t="shared" si="2"/>
        <v>9449.628749723268</v>
      </c>
      <c r="T33" s="30">
        <v>0.06876823815519874</v>
      </c>
      <c r="U33" s="60"/>
      <c r="V33" s="60"/>
    </row>
    <row r="34" spans="1:22" ht="10.5" customHeight="1">
      <c r="A34" s="2" t="s">
        <v>26</v>
      </c>
      <c r="B34" s="65">
        <f t="shared" si="3"/>
        <v>34620</v>
      </c>
      <c r="C34" s="65">
        <v>80</v>
      </c>
      <c r="D34" s="65">
        <v>7579001692</v>
      </c>
      <c r="E34" s="55">
        <f t="shared" si="0"/>
        <v>218415.03435158503</v>
      </c>
      <c r="F34" s="55">
        <v>44464063</v>
      </c>
      <c r="G34" s="55">
        <v>452341891</v>
      </c>
      <c r="H34" s="55">
        <v>34700</v>
      </c>
      <c r="I34" s="77">
        <v>0.9261236254937547</v>
      </c>
      <c r="J34" s="55">
        <v>795860007</v>
      </c>
      <c r="K34" s="55">
        <f t="shared" si="1"/>
        <v>22935.44688760807</v>
      </c>
      <c r="L34" s="55">
        <v>103409</v>
      </c>
      <c r="M34" s="55">
        <v>206521598</v>
      </c>
      <c r="N34" s="55">
        <v>6168742259</v>
      </c>
      <c r="O34" s="77">
        <f t="shared" si="5"/>
        <v>0.8139254363158942</v>
      </c>
      <c r="P34" s="66">
        <v>446012604</v>
      </c>
      <c r="Q34" s="65">
        <f t="shared" si="4"/>
        <v>13648217</v>
      </c>
      <c r="R34" s="65">
        <v>432364387</v>
      </c>
      <c r="S34" s="31">
        <f t="shared" si="2"/>
        <v>12460.06878962536</v>
      </c>
      <c r="T34" s="30">
        <v>0.07008955291805133</v>
      </c>
      <c r="U34" s="60"/>
      <c r="V34" s="60"/>
    </row>
    <row r="35" spans="1:22" ht="10.5" customHeight="1">
      <c r="A35" s="8" t="s">
        <v>4</v>
      </c>
      <c r="B35" s="65">
        <f t="shared" si="3"/>
        <v>70372</v>
      </c>
      <c r="C35" s="65">
        <v>251</v>
      </c>
      <c r="D35" s="65">
        <v>44276640179</v>
      </c>
      <c r="E35" s="55">
        <f t="shared" si="0"/>
        <v>626943.632796681</v>
      </c>
      <c r="F35" s="55">
        <v>1090142549</v>
      </c>
      <c r="G35" s="55">
        <v>2176333210</v>
      </c>
      <c r="H35" s="55">
        <v>70623</v>
      </c>
      <c r="I35" s="77">
        <v>0.9497700314693779</v>
      </c>
      <c r="J35" s="55">
        <v>3355776372</v>
      </c>
      <c r="K35" s="55">
        <f t="shared" si="1"/>
        <v>47516.763264092435</v>
      </c>
      <c r="L35" s="55">
        <v>216853</v>
      </c>
      <c r="M35" s="55">
        <v>433309649</v>
      </c>
      <c r="N35" s="55">
        <v>39401363497</v>
      </c>
      <c r="O35" s="81">
        <f t="shared" si="5"/>
        <v>0.889890545843352</v>
      </c>
      <c r="P35" s="66">
        <v>2988425072</v>
      </c>
      <c r="Q35" s="65">
        <f t="shared" si="4"/>
        <v>268043214</v>
      </c>
      <c r="R35" s="65">
        <v>2720381858</v>
      </c>
      <c r="S35" s="31">
        <f t="shared" si="2"/>
        <v>38519.77200062302</v>
      </c>
      <c r="T35" s="30">
        <v>0.06904283548987153</v>
      </c>
      <c r="U35" s="60"/>
      <c r="V35" s="60"/>
    </row>
    <row r="36" spans="1:22" ht="10.5" customHeight="1" thickBot="1">
      <c r="A36" s="27" t="s">
        <v>1</v>
      </c>
      <c r="B36" s="92">
        <f>SUM(B13:B35)</f>
        <v>1136067</v>
      </c>
      <c r="C36" s="33">
        <f aca="true" t="shared" si="6" ref="C36:R36">SUM(C13:C35)</f>
        <v>194015</v>
      </c>
      <c r="D36" s="33">
        <f t="shared" si="6"/>
        <v>141297292869.18</v>
      </c>
      <c r="E36" s="83">
        <f t="shared" si="0"/>
        <v>106232.01642393477</v>
      </c>
      <c r="F36" s="33">
        <f t="shared" si="6"/>
        <v>2283165670</v>
      </c>
      <c r="G36" s="33">
        <f t="shared" si="6"/>
        <v>16065389773.94</v>
      </c>
      <c r="H36" s="33">
        <f t="shared" si="6"/>
        <v>1330082</v>
      </c>
      <c r="I36" s="78">
        <v>0.34421102509816526</v>
      </c>
      <c r="J36" s="33">
        <f t="shared" si="6"/>
        <v>23200479512</v>
      </c>
      <c r="K36" s="33">
        <f t="shared" si="1"/>
        <v>17442.89413133927</v>
      </c>
      <c r="L36" s="33">
        <f t="shared" si="6"/>
        <v>3168996</v>
      </c>
      <c r="M36" s="33">
        <f t="shared" si="6"/>
        <v>6995946012</v>
      </c>
      <c r="N36" s="33">
        <f t="shared" si="6"/>
        <v>97318643240.82</v>
      </c>
      <c r="O36" s="78">
        <f>N36/D36</f>
        <v>0.6887509397007514</v>
      </c>
      <c r="P36" s="33">
        <f t="shared" si="6"/>
        <v>7232731254</v>
      </c>
      <c r="Q36" s="33">
        <f t="shared" si="6"/>
        <v>422184747.6</v>
      </c>
      <c r="R36" s="33">
        <f t="shared" si="6"/>
        <v>6810546506.4</v>
      </c>
      <c r="S36" s="34">
        <f t="shared" si="2"/>
        <v>5120.395965361534</v>
      </c>
      <c r="T36" s="35">
        <v>0.06689803826761959</v>
      </c>
      <c r="U36" s="60"/>
      <c r="V36" s="60"/>
    </row>
    <row r="37" spans="1:20" ht="11.25" customHeight="1" thickBot="1">
      <c r="A37" s="45" t="s">
        <v>126</v>
      </c>
      <c r="B37" s="50"/>
      <c r="C37" s="50"/>
      <c r="D37" s="50"/>
      <c r="E37" s="50"/>
      <c r="F37" s="50"/>
      <c r="G37" s="50"/>
      <c r="H37" s="51" t="s">
        <v>128</v>
      </c>
      <c r="I37" s="51"/>
      <c r="J37" s="51"/>
      <c r="K37" s="52"/>
      <c r="L37" s="52"/>
      <c r="M37" s="53"/>
      <c r="N37" s="52"/>
      <c r="O37" s="53"/>
      <c r="P37" s="50"/>
      <c r="Q37" s="54"/>
      <c r="R37" s="54"/>
      <c r="S37" s="45"/>
      <c r="T37" s="45"/>
    </row>
    <row r="38" spans="1:22" ht="10.5" customHeight="1">
      <c r="A38" s="2" t="s">
        <v>5</v>
      </c>
      <c r="B38" s="93">
        <f>H38-C38</f>
        <v>186</v>
      </c>
      <c r="C38" s="91">
        <v>15679</v>
      </c>
      <c r="D38" s="90">
        <v>-2331424814</v>
      </c>
      <c r="E38" s="67">
        <f aca="true" t="shared" si="7" ref="E38:E56">D38/H38</f>
        <v>-146953.9750393949</v>
      </c>
      <c r="F38" s="39">
        <v>855730309</v>
      </c>
      <c r="G38" s="39">
        <v>208863777</v>
      </c>
      <c r="H38" s="39">
        <v>15865</v>
      </c>
      <c r="I38" s="76">
        <v>0.295322127287281</v>
      </c>
      <c r="J38" s="36">
        <v>325789980</v>
      </c>
      <c r="K38" s="55">
        <f aca="true" t="shared" si="8" ref="K38:K56">J38/H38</f>
        <v>20535.13898518752</v>
      </c>
      <c r="L38" s="39">
        <v>28849</v>
      </c>
      <c r="M38" s="39">
        <v>65060872</v>
      </c>
      <c r="N38" s="67">
        <v>-2075409134</v>
      </c>
      <c r="O38" s="80">
        <f aca="true" t="shared" si="9" ref="O38:O56">N38/D38</f>
        <v>0.8901891759654231</v>
      </c>
      <c r="P38" s="39">
        <v>2499792</v>
      </c>
      <c r="Q38" s="39">
        <f>P38-R38</f>
        <v>171543</v>
      </c>
      <c r="R38" s="39">
        <v>2328249</v>
      </c>
      <c r="S38" s="68">
        <f aca="true" t="shared" si="10" ref="S38:S56">R38/H38</f>
        <v>146.75379766782225</v>
      </c>
      <c r="T38" s="40">
        <f aca="true" t="shared" si="11" ref="T38:T56">R38/D38</f>
        <v>-0.0009986378226821086</v>
      </c>
      <c r="U38" s="60"/>
      <c r="V38" s="60"/>
    </row>
    <row r="39" spans="1:22" ht="10.5" customHeight="1">
      <c r="A39" s="12" t="s">
        <v>67</v>
      </c>
      <c r="B39" s="65">
        <f>H39-C39</f>
        <v>945</v>
      </c>
      <c r="C39" s="39">
        <v>9913</v>
      </c>
      <c r="D39" s="39">
        <v>21693817</v>
      </c>
      <c r="E39" s="39">
        <f t="shared" si="7"/>
        <v>1997.956990237613</v>
      </c>
      <c r="F39" s="39">
        <v>4775167</v>
      </c>
      <c r="G39" s="39">
        <v>17009570</v>
      </c>
      <c r="H39" s="39">
        <v>10858</v>
      </c>
      <c r="I39" s="77">
        <v>0.05479161725597848</v>
      </c>
      <c r="J39" s="55">
        <v>135137029</v>
      </c>
      <c r="K39" s="55">
        <f t="shared" si="8"/>
        <v>12445.84905139068</v>
      </c>
      <c r="L39" s="39">
        <v>12336</v>
      </c>
      <c r="M39" s="39">
        <v>30860408</v>
      </c>
      <c r="N39" s="67">
        <v>-156538023</v>
      </c>
      <c r="O39" s="80">
        <f>N39/D39</f>
        <v>-7.2157897801018605</v>
      </c>
      <c r="P39" s="39">
        <v>94001</v>
      </c>
      <c r="Q39" s="39">
        <f>P39-R39</f>
        <v>2278</v>
      </c>
      <c r="R39" s="39">
        <v>91723</v>
      </c>
      <c r="S39" s="41">
        <f t="shared" si="10"/>
        <v>8.447504144409653</v>
      </c>
      <c r="T39" s="40">
        <f t="shared" si="11"/>
        <v>0.004228071067438248</v>
      </c>
      <c r="U39" s="60"/>
      <c r="V39" s="60"/>
    </row>
    <row r="40" spans="1:22" ht="10.5" customHeight="1">
      <c r="A40" s="12" t="s">
        <v>68</v>
      </c>
      <c r="B40" s="65">
        <f aca="true" t="shared" si="12" ref="B40:B54">H40-C40</f>
        <v>3502</v>
      </c>
      <c r="C40" s="39">
        <v>19458</v>
      </c>
      <c r="D40" s="39">
        <v>167158673.98</v>
      </c>
      <c r="E40" s="39">
        <f t="shared" si="7"/>
        <v>7280.430051393728</v>
      </c>
      <c r="F40" s="39">
        <v>8135254</v>
      </c>
      <c r="G40" s="39">
        <v>60299549</v>
      </c>
      <c r="H40" s="39">
        <v>22960</v>
      </c>
      <c r="I40" s="77">
        <v>0.06014943046662964</v>
      </c>
      <c r="J40" s="55">
        <v>277156170</v>
      </c>
      <c r="K40" s="55">
        <f t="shared" si="8"/>
        <v>12071.261759581881</v>
      </c>
      <c r="L40" s="39">
        <v>30092</v>
      </c>
      <c r="M40" s="39">
        <v>75227667</v>
      </c>
      <c r="N40" s="67">
        <v>-237389458.02</v>
      </c>
      <c r="O40" s="80">
        <f>N40/D40</f>
        <v>-1.4201444194777646</v>
      </c>
      <c r="P40" s="39">
        <v>718962</v>
      </c>
      <c r="Q40" s="39">
        <f aca="true" t="shared" si="13" ref="Q40:Q54">P40-R40</f>
        <v>33272</v>
      </c>
      <c r="R40" s="39">
        <v>685690</v>
      </c>
      <c r="S40" s="41">
        <f t="shared" si="10"/>
        <v>29.864547038327526</v>
      </c>
      <c r="T40" s="40">
        <f t="shared" si="11"/>
        <v>0.004102030625596137</v>
      </c>
      <c r="U40" s="60"/>
      <c r="V40" s="60"/>
    </row>
    <row r="41" spans="1:22" ht="10.5" customHeight="1">
      <c r="A41" s="12" t="s">
        <v>58</v>
      </c>
      <c r="B41" s="65">
        <f t="shared" si="12"/>
        <v>8510</v>
      </c>
      <c r="C41" s="39">
        <v>21260</v>
      </c>
      <c r="D41" s="39">
        <v>375413972.26</v>
      </c>
      <c r="E41" s="39">
        <f t="shared" si="7"/>
        <v>12610.47941753443</v>
      </c>
      <c r="F41" s="39">
        <v>6401165</v>
      </c>
      <c r="G41" s="39">
        <v>104698225.12</v>
      </c>
      <c r="H41" s="39">
        <v>29770</v>
      </c>
      <c r="I41" s="77">
        <v>0.08384002523367907</v>
      </c>
      <c r="J41" s="55">
        <v>372980715</v>
      </c>
      <c r="K41" s="55">
        <f t="shared" si="8"/>
        <v>12528.744205576084</v>
      </c>
      <c r="L41" s="39">
        <v>42096</v>
      </c>
      <c r="M41" s="39">
        <v>104585824</v>
      </c>
      <c r="N41" s="67">
        <v>-200449626.86</v>
      </c>
      <c r="O41" s="80">
        <f t="shared" si="9"/>
        <v>-0.5339429048239442</v>
      </c>
      <c r="P41" s="39">
        <v>2024486</v>
      </c>
      <c r="Q41" s="39">
        <f t="shared" si="13"/>
        <v>102743</v>
      </c>
      <c r="R41" s="39">
        <v>1921743</v>
      </c>
      <c r="S41" s="41">
        <f t="shared" si="10"/>
        <v>64.55300638226403</v>
      </c>
      <c r="T41" s="40">
        <f t="shared" si="11"/>
        <v>0.005118997005974676</v>
      </c>
      <c r="U41" s="60"/>
      <c r="V41" s="60"/>
    </row>
    <row r="42" spans="1:22" ht="10.5" customHeight="1">
      <c r="A42" s="12" t="s">
        <v>57</v>
      </c>
      <c r="B42" s="65">
        <f t="shared" si="12"/>
        <v>14856</v>
      </c>
      <c r="C42" s="39">
        <v>18903</v>
      </c>
      <c r="D42" s="39">
        <v>590967544.04</v>
      </c>
      <c r="E42" s="39">
        <f t="shared" si="7"/>
        <v>17505.481324683788</v>
      </c>
      <c r="F42" s="39">
        <v>9932433</v>
      </c>
      <c r="G42" s="39">
        <v>154907931</v>
      </c>
      <c r="H42" s="39">
        <v>33759</v>
      </c>
      <c r="I42" s="77">
        <v>0.10167332261153979</v>
      </c>
      <c r="J42" s="55">
        <v>433762626</v>
      </c>
      <c r="K42" s="55">
        <f t="shared" si="8"/>
        <v>12848.799608993157</v>
      </c>
      <c r="L42" s="39">
        <v>51983</v>
      </c>
      <c r="M42" s="39">
        <v>129845039</v>
      </c>
      <c r="N42" s="67">
        <v>-117615618.96000001</v>
      </c>
      <c r="O42" s="80">
        <f t="shared" si="9"/>
        <v>-0.19902212929656105</v>
      </c>
      <c r="P42" s="39">
        <v>5758496</v>
      </c>
      <c r="Q42" s="39">
        <f t="shared" si="13"/>
        <v>360304</v>
      </c>
      <c r="R42" s="39">
        <v>5398192</v>
      </c>
      <c r="S42" s="41">
        <f t="shared" si="10"/>
        <v>159.90378861933115</v>
      </c>
      <c r="T42" s="40">
        <f t="shared" si="11"/>
        <v>0.009134498255346863</v>
      </c>
      <c r="U42" s="60"/>
      <c r="V42" s="60"/>
    </row>
    <row r="43" spans="1:22" ht="10.5" customHeight="1">
      <c r="A43" s="12" t="s">
        <v>56</v>
      </c>
      <c r="B43" s="65">
        <f t="shared" si="12"/>
        <v>21832</v>
      </c>
      <c r="C43" s="39">
        <v>16794</v>
      </c>
      <c r="D43" s="39">
        <v>871731426.78</v>
      </c>
      <c r="E43" s="39">
        <f t="shared" si="7"/>
        <v>22568.514129860716</v>
      </c>
      <c r="F43" s="39">
        <v>7861607</v>
      </c>
      <c r="G43" s="39">
        <v>202573967</v>
      </c>
      <c r="H43" s="39">
        <v>38626</v>
      </c>
      <c r="I43" s="77">
        <v>0.13248544841518922</v>
      </c>
      <c r="J43" s="55">
        <v>500627835</v>
      </c>
      <c r="K43" s="55">
        <f t="shared" si="8"/>
        <v>12960.902889245586</v>
      </c>
      <c r="L43" s="39">
        <v>63184</v>
      </c>
      <c r="M43" s="39">
        <v>157223167</v>
      </c>
      <c r="N43" s="39">
        <v>19168064.78</v>
      </c>
      <c r="O43" s="80">
        <f t="shared" si="9"/>
        <v>0.02198849805243682</v>
      </c>
      <c r="P43" s="39">
        <v>12433455</v>
      </c>
      <c r="Q43" s="39">
        <f t="shared" si="13"/>
        <v>959419</v>
      </c>
      <c r="R43" s="39">
        <v>11474036</v>
      </c>
      <c r="S43" s="41">
        <f t="shared" si="10"/>
        <v>297.0547299746285</v>
      </c>
      <c r="T43" s="40">
        <f t="shared" si="11"/>
        <v>0.01316235212763038</v>
      </c>
      <c r="U43" s="60"/>
      <c r="V43" s="60"/>
    </row>
    <row r="44" spans="1:22" ht="10.5" customHeight="1">
      <c r="A44" s="12" t="s">
        <v>55</v>
      </c>
      <c r="B44" s="65">
        <f t="shared" si="12"/>
        <v>31839</v>
      </c>
      <c r="C44" s="39">
        <v>14451</v>
      </c>
      <c r="D44" s="39">
        <v>1276001360.01</v>
      </c>
      <c r="E44" s="39">
        <f t="shared" si="7"/>
        <v>27565.378267660402</v>
      </c>
      <c r="F44" s="39">
        <v>6763681</v>
      </c>
      <c r="G44" s="39">
        <v>256001859.92000002</v>
      </c>
      <c r="H44" s="39">
        <v>46290</v>
      </c>
      <c r="I44" s="77">
        <v>0.178284631471917</v>
      </c>
      <c r="J44" s="55">
        <v>590434524</v>
      </c>
      <c r="K44" s="55">
        <f t="shared" si="8"/>
        <v>12755.12041477641</v>
      </c>
      <c r="L44" s="39">
        <v>78175</v>
      </c>
      <c r="M44" s="39">
        <v>194748031</v>
      </c>
      <c r="N44" s="39">
        <v>241580625.67000002</v>
      </c>
      <c r="O44" s="80">
        <f t="shared" si="9"/>
        <v>0.18932630735448963</v>
      </c>
      <c r="P44" s="39">
        <v>25060497</v>
      </c>
      <c r="Q44" s="39">
        <f t="shared" si="13"/>
        <v>1955500.8000000007</v>
      </c>
      <c r="R44" s="39">
        <v>23104996.2</v>
      </c>
      <c r="S44" s="41">
        <f t="shared" si="10"/>
        <v>499.1358003888529</v>
      </c>
      <c r="T44" s="40">
        <f t="shared" si="11"/>
        <v>0.018107344493597504</v>
      </c>
      <c r="U44" s="60"/>
      <c r="V44" s="60"/>
    </row>
    <row r="45" spans="1:22" ht="10.5" customHeight="1">
      <c r="A45" s="12" t="s">
        <v>54</v>
      </c>
      <c r="B45" s="65">
        <f t="shared" si="12"/>
        <v>88968</v>
      </c>
      <c r="C45" s="39">
        <v>20782</v>
      </c>
      <c r="D45" s="39">
        <v>3853143680.01</v>
      </c>
      <c r="E45" s="39">
        <f t="shared" si="7"/>
        <v>35108.37066068337</v>
      </c>
      <c r="F45" s="39">
        <v>16213722</v>
      </c>
      <c r="G45" s="39">
        <v>646459530.56</v>
      </c>
      <c r="H45" s="39">
        <v>109750</v>
      </c>
      <c r="I45" s="77">
        <v>0.268085709260743</v>
      </c>
      <c r="J45" s="55">
        <v>1372731725</v>
      </c>
      <c r="K45" s="55">
        <f t="shared" si="8"/>
        <v>12507.806150341685</v>
      </c>
      <c r="L45" s="39">
        <v>192361</v>
      </c>
      <c r="M45" s="39">
        <v>478606965</v>
      </c>
      <c r="N45" s="39">
        <v>1371559181.45</v>
      </c>
      <c r="O45" s="80">
        <f t="shared" si="9"/>
        <v>0.3559584836053766</v>
      </c>
      <c r="P45" s="39">
        <v>104062085</v>
      </c>
      <c r="Q45" s="39">
        <f t="shared" si="13"/>
        <v>6210145</v>
      </c>
      <c r="R45" s="39">
        <v>97851940</v>
      </c>
      <c r="S45" s="41">
        <f t="shared" si="10"/>
        <v>891.5894305239179</v>
      </c>
      <c r="T45" s="40">
        <f t="shared" si="11"/>
        <v>0.025395351984316878</v>
      </c>
      <c r="U45" s="60"/>
      <c r="V45" s="60"/>
    </row>
    <row r="46" spans="1:22" ht="10.5" customHeight="1">
      <c r="A46" s="12" t="s">
        <v>53</v>
      </c>
      <c r="B46" s="65">
        <f t="shared" si="12"/>
        <v>100119</v>
      </c>
      <c r="C46" s="39">
        <v>14410</v>
      </c>
      <c r="D46" s="39">
        <v>5151140827.23</v>
      </c>
      <c r="E46" s="39">
        <f t="shared" si="7"/>
        <v>44976.73800722961</v>
      </c>
      <c r="F46" s="39">
        <v>19868140</v>
      </c>
      <c r="G46" s="39">
        <v>807521602.84</v>
      </c>
      <c r="H46" s="39">
        <v>114529</v>
      </c>
      <c r="I46" s="77">
        <v>0.39302615278497477</v>
      </c>
      <c r="J46" s="55">
        <v>1477762842</v>
      </c>
      <c r="K46" s="55">
        <f t="shared" si="8"/>
        <v>12902.957696303993</v>
      </c>
      <c r="L46" s="39">
        <v>210388</v>
      </c>
      <c r="M46" s="39">
        <v>524450868</v>
      </c>
      <c r="N46" s="39">
        <v>2361273654.39</v>
      </c>
      <c r="O46" s="80">
        <f t="shared" si="9"/>
        <v>0.4583981944170148</v>
      </c>
      <c r="P46" s="39">
        <v>166287668</v>
      </c>
      <c r="Q46" s="39">
        <f t="shared" si="13"/>
        <v>7535500</v>
      </c>
      <c r="R46" s="39">
        <v>158752168</v>
      </c>
      <c r="S46" s="41">
        <f t="shared" si="10"/>
        <v>1386.1307441783304</v>
      </c>
      <c r="T46" s="40">
        <f t="shared" si="11"/>
        <v>0.030818836705221314</v>
      </c>
      <c r="U46" s="60"/>
      <c r="V46" s="60"/>
    </row>
    <row r="47" spans="1:22" ht="10.5" customHeight="1">
      <c r="A47" s="12" t="s">
        <v>52</v>
      </c>
      <c r="B47" s="65">
        <f t="shared" si="12"/>
        <v>97725</v>
      </c>
      <c r="C47" s="39">
        <v>11620</v>
      </c>
      <c r="D47" s="39">
        <v>6005968678.870001</v>
      </c>
      <c r="E47" s="39">
        <f t="shared" si="7"/>
        <v>54926.779266267324</v>
      </c>
      <c r="F47" s="39">
        <v>20212963</v>
      </c>
      <c r="G47" s="39">
        <v>972271768.96</v>
      </c>
      <c r="H47" s="39">
        <v>109345</v>
      </c>
      <c r="I47" s="77">
        <v>0.4793583712906662</v>
      </c>
      <c r="J47" s="55">
        <v>1497235846</v>
      </c>
      <c r="K47" s="55">
        <f t="shared" si="8"/>
        <v>13692.769180117975</v>
      </c>
      <c r="L47" s="39">
        <v>219466</v>
      </c>
      <c r="M47" s="39">
        <v>543557406</v>
      </c>
      <c r="N47" s="39">
        <v>3013116620.91</v>
      </c>
      <c r="O47" s="80">
        <f t="shared" si="9"/>
        <v>0.5016870353504583</v>
      </c>
      <c r="P47" s="39">
        <v>208048089</v>
      </c>
      <c r="Q47" s="39">
        <f t="shared" si="13"/>
        <v>9059950</v>
      </c>
      <c r="R47" s="39">
        <v>198988139</v>
      </c>
      <c r="S47" s="41">
        <f t="shared" si="10"/>
        <v>1819.8192784306552</v>
      </c>
      <c r="T47" s="40">
        <f t="shared" si="11"/>
        <v>0.0331317310561531</v>
      </c>
      <c r="U47" s="60"/>
      <c r="V47" s="60"/>
    </row>
    <row r="48" spans="1:22" ht="10.5" customHeight="1">
      <c r="A48" s="12" t="s">
        <v>51</v>
      </c>
      <c r="B48" s="65">
        <f t="shared" si="12"/>
        <v>93956</v>
      </c>
      <c r="C48" s="39">
        <v>8762</v>
      </c>
      <c r="D48" s="39">
        <v>6672865415</v>
      </c>
      <c r="E48" s="39">
        <f t="shared" si="7"/>
        <v>64962.96087345937</v>
      </c>
      <c r="F48" s="39">
        <v>22636991</v>
      </c>
      <c r="G48" s="39">
        <v>1050613560.74</v>
      </c>
      <c r="H48" s="39">
        <v>102718</v>
      </c>
      <c r="I48" s="77">
        <v>0.5483791748526523</v>
      </c>
      <c r="J48" s="55">
        <v>1485968893</v>
      </c>
      <c r="K48" s="55">
        <f t="shared" si="8"/>
        <v>14466.489738896786</v>
      </c>
      <c r="L48" s="39">
        <v>230090</v>
      </c>
      <c r="M48" s="39">
        <v>554411183</v>
      </c>
      <c r="N48" s="39">
        <v>3604508769.26</v>
      </c>
      <c r="O48" s="80">
        <f t="shared" si="9"/>
        <v>0.5401740549355888</v>
      </c>
      <c r="P48" s="39">
        <v>245661433</v>
      </c>
      <c r="Q48" s="39">
        <f t="shared" si="13"/>
        <v>11148138.800000012</v>
      </c>
      <c r="R48" s="39">
        <v>234513294.2</v>
      </c>
      <c r="S48" s="41">
        <f t="shared" si="10"/>
        <v>2283.0788586226367</v>
      </c>
      <c r="T48" s="40">
        <f t="shared" si="11"/>
        <v>0.03514431651398742</v>
      </c>
      <c r="U48" s="60"/>
      <c r="V48" s="60"/>
    </row>
    <row r="49" spans="1:22" ht="10.5" customHeight="1">
      <c r="A49" s="12" t="s">
        <v>50</v>
      </c>
      <c r="B49" s="65">
        <f t="shared" si="12"/>
        <v>91001</v>
      </c>
      <c r="C49" s="39">
        <v>6221</v>
      </c>
      <c r="D49" s="39">
        <v>7287081245</v>
      </c>
      <c r="E49" s="39">
        <f t="shared" si="7"/>
        <v>74953.00698401597</v>
      </c>
      <c r="F49" s="39">
        <v>21958050</v>
      </c>
      <c r="G49" s="39">
        <v>1060281398.62</v>
      </c>
      <c r="H49" s="39">
        <v>97222</v>
      </c>
      <c r="I49" s="77">
        <v>0.6209292671243812</v>
      </c>
      <c r="J49" s="55">
        <v>1451492478</v>
      </c>
      <c r="K49" s="55">
        <f t="shared" si="8"/>
        <v>14929.67104153381</v>
      </c>
      <c r="L49" s="39">
        <v>237068</v>
      </c>
      <c r="M49" s="39">
        <v>577532631</v>
      </c>
      <c r="N49" s="39">
        <v>4219732787.38</v>
      </c>
      <c r="O49" s="80">
        <f t="shared" si="9"/>
        <v>0.5790703637722376</v>
      </c>
      <c r="P49" s="39">
        <v>286018039</v>
      </c>
      <c r="Q49" s="39">
        <f t="shared" si="13"/>
        <v>13027302</v>
      </c>
      <c r="R49" s="39">
        <v>272990737</v>
      </c>
      <c r="S49" s="41">
        <f t="shared" si="10"/>
        <v>2807.9111415111806</v>
      </c>
      <c r="T49" s="40">
        <f t="shared" si="11"/>
        <v>0.03746228809886145</v>
      </c>
      <c r="U49" s="60"/>
      <c r="V49" s="60"/>
    </row>
    <row r="50" spans="1:22" ht="10.5" customHeight="1">
      <c r="A50" s="12" t="s">
        <v>49</v>
      </c>
      <c r="B50" s="65">
        <f t="shared" si="12"/>
        <v>85754</v>
      </c>
      <c r="C50" s="39">
        <v>4750</v>
      </c>
      <c r="D50" s="39">
        <v>7686035520</v>
      </c>
      <c r="E50" s="39">
        <f t="shared" si="7"/>
        <v>84924.81569875365</v>
      </c>
      <c r="F50" s="39">
        <v>21913958</v>
      </c>
      <c r="G50" s="39">
        <v>1063940000.72</v>
      </c>
      <c r="H50" s="39">
        <v>90504</v>
      </c>
      <c r="I50" s="77">
        <v>0.6950831758905119</v>
      </c>
      <c r="J50" s="55">
        <v>1395823925</v>
      </c>
      <c r="K50" s="55">
        <f t="shared" si="8"/>
        <v>15422.787114381685</v>
      </c>
      <c r="L50" s="39">
        <v>323336</v>
      </c>
      <c r="M50" s="39">
        <v>568789509</v>
      </c>
      <c r="N50" s="39">
        <v>4679396043.280001</v>
      </c>
      <c r="O50" s="80">
        <f t="shared" si="9"/>
        <v>0.6088179050309672</v>
      </c>
      <c r="P50" s="39">
        <v>317806637</v>
      </c>
      <c r="Q50" s="39">
        <f t="shared" si="13"/>
        <v>13859315</v>
      </c>
      <c r="R50" s="39">
        <v>303947322</v>
      </c>
      <c r="S50" s="41">
        <f t="shared" si="10"/>
        <v>3358.3855078228585</v>
      </c>
      <c r="T50" s="40">
        <f t="shared" si="11"/>
        <v>0.039545396480291053</v>
      </c>
      <c r="U50" s="60"/>
      <c r="V50" s="60"/>
    </row>
    <row r="51" spans="1:22" ht="10.5" customHeight="1">
      <c r="A51" s="12" t="s">
        <v>48</v>
      </c>
      <c r="B51" s="65">
        <f t="shared" si="12"/>
        <v>76912</v>
      </c>
      <c r="C51" s="39">
        <v>3305</v>
      </c>
      <c r="D51" s="39">
        <v>7611319535</v>
      </c>
      <c r="E51" s="39">
        <f t="shared" si="7"/>
        <v>94884.12100926238</v>
      </c>
      <c r="F51" s="39">
        <v>25182615</v>
      </c>
      <c r="G51" s="39">
        <v>1007575179.46</v>
      </c>
      <c r="H51" s="39">
        <v>80217</v>
      </c>
      <c r="I51" s="77">
        <v>0.7549906352059784</v>
      </c>
      <c r="J51" s="55">
        <v>1270275201</v>
      </c>
      <c r="K51" s="55">
        <f t="shared" si="8"/>
        <v>15835.486256030517</v>
      </c>
      <c r="L51" s="39">
        <v>214754</v>
      </c>
      <c r="M51" s="39">
        <v>525264984</v>
      </c>
      <c r="N51" s="39">
        <v>4833386785.54</v>
      </c>
      <c r="O51" s="80">
        <f t="shared" si="9"/>
        <v>0.635026129610521</v>
      </c>
      <c r="P51" s="39">
        <v>328671183</v>
      </c>
      <c r="Q51" s="39">
        <f t="shared" si="13"/>
        <v>14419674</v>
      </c>
      <c r="R51" s="39">
        <v>314251509</v>
      </c>
      <c r="S51" s="41">
        <f t="shared" si="10"/>
        <v>3917.5175960207935</v>
      </c>
      <c r="T51" s="40">
        <f t="shared" si="11"/>
        <v>0.04128738881017167</v>
      </c>
      <c r="U51" s="60"/>
      <c r="V51" s="60"/>
    </row>
    <row r="52" spans="1:22" ht="10.5" customHeight="1">
      <c r="A52" s="12" t="s">
        <v>47</v>
      </c>
      <c r="B52" s="65">
        <f t="shared" si="12"/>
        <v>225807</v>
      </c>
      <c r="C52" s="39">
        <v>5998</v>
      </c>
      <c r="D52" s="39">
        <v>27973988716</v>
      </c>
      <c r="E52" s="39">
        <f t="shared" si="7"/>
        <v>120678.9703241949</v>
      </c>
      <c r="F52" s="39">
        <v>93321149</v>
      </c>
      <c r="G52" s="39">
        <v>3390527857</v>
      </c>
      <c r="H52" s="39">
        <v>231805</v>
      </c>
      <c r="I52" s="77">
        <v>0.8456240446806725</v>
      </c>
      <c r="J52" s="55">
        <v>4078273088</v>
      </c>
      <c r="K52" s="55">
        <f t="shared" si="8"/>
        <v>17593.550993291774</v>
      </c>
      <c r="L52" s="39">
        <v>649843</v>
      </c>
      <c r="M52" s="39">
        <v>1297462677</v>
      </c>
      <c r="N52" s="39">
        <v>19301046243</v>
      </c>
      <c r="O52" s="80">
        <f t="shared" si="9"/>
        <v>0.6899640390560597</v>
      </c>
      <c r="P52" s="39">
        <v>1325223899</v>
      </c>
      <c r="Q52" s="39">
        <f t="shared" si="13"/>
        <v>36821362</v>
      </c>
      <c r="R52" s="39">
        <v>1288402537</v>
      </c>
      <c r="S52" s="41">
        <f t="shared" si="10"/>
        <v>5558.130916071698</v>
      </c>
      <c r="T52" s="40">
        <f t="shared" si="11"/>
        <v>0.04605716224740898</v>
      </c>
      <c r="U52" s="60"/>
      <c r="V52" s="60"/>
    </row>
    <row r="53" spans="1:22" ht="10.5" customHeight="1">
      <c r="A53" s="12" t="s">
        <v>46</v>
      </c>
      <c r="B53" s="65">
        <f t="shared" si="12"/>
        <v>86368</v>
      </c>
      <c r="C53" s="39">
        <v>984</v>
      </c>
      <c r="D53" s="39">
        <v>14958928616</v>
      </c>
      <c r="E53" s="39">
        <f t="shared" si="7"/>
        <v>171248.839362579</v>
      </c>
      <c r="F53" s="39">
        <v>69256657</v>
      </c>
      <c r="G53" s="39">
        <v>1570811564</v>
      </c>
      <c r="H53" s="39">
        <v>87352</v>
      </c>
      <c r="I53" s="77">
        <v>0.9199498699356524</v>
      </c>
      <c r="J53" s="55">
        <v>1882163473</v>
      </c>
      <c r="K53" s="55">
        <f t="shared" si="8"/>
        <v>21546.884707848705</v>
      </c>
      <c r="L53" s="39">
        <v>255253</v>
      </c>
      <c r="M53" s="39">
        <v>509556232</v>
      </c>
      <c r="N53" s="39">
        <v>11065654004</v>
      </c>
      <c r="O53" s="80">
        <f t="shared" si="9"/>
        <v>0.7397357316194576</v>
      </c>
      <c r="P53" s="39">
        <v>781585289</v>
      </c>
      <c r="Q53" s="39">
        <f t="shared" si="13"/>
        <v>22609387</v>
      </c>
      <c r="R53" s="39">
        <v>758975902</v>
      </c>
      <c r="S53" s="41">
        <f t="shared" si="10"/>
        <v>8688.706635223005</v>
      </c>
      <c r="T53" s="40">
        <f t="shared" si="11"/>
        <v>0.05073731692176156</v>
      </c>
      <c r="U53" s="60"/>
      <c r="V53" s="60"/>
    </row>
    <row r="54" spans="1:22" ht="10.5" customHeight="1">
      <c r="A54" s="12" t="s">
        <v>45</v>
      </c>
      <c r="B54" s="65">
        <f t="shared" si="12"/>
        <v>87212</v>
      </c>
      <c r="C54" s="39">
        <v>592</v>
      </c>
      <c r="D54" s="39">
        <v>24984886682</v>
      </c>
      <c r="E54" s="39">
        <f t="shared" si="7"/>
        <v>284552.9438522163</v>
      </c>
      <c r="F54" s="39">
        <v>223610153</v>
      </c>
      <c r="G54" s="39">
        <v>2153908651</v>
      </c>
      <c r="H54" s="39">
        <v>87804</v>
      </c>
      <c r="I54" s="77">
        <v>0.9477672355169846</v>
      </c>
      <c r="J54" s="55">
        <v>2628759611</v>
      </c>
      <c r="K54" s="55">
        <f t="shared" si="8"/>
        <v>29938.950514782926</v>
      </c>
      <c r="L54" s="39">
        <v>265499</v>
      </c>
      <c r="M54" s="39">
        <v>530454047</v>
      </c>
      <c r="N54" s="39">
        <v>19895374526</v>
      </c>
      <c r="O54" s="80">
        <f t="shared" si="9"/>
        <v>0.796296368249424</v>
      </c>
      <c r="P54" s="39">
        <v>1462552510</v>
      </c>
      <c r="Q54" s="39">
        <f t="shared" si="13"/>
        <v>58856999</v>
      </c>
      <c r="R54" s="39">
        <v>1403695511</v>
      </c>
      <c r="S54" s="41">
        <f t="shared" si="10"/>
        <v>15986.692075531866</v>
      </c>
      <c r="T54" s="40">
        <f t="shared" si="11"/>
        <v>0.056181784166796804</v>
      </c>
      <c r="U54" s="60"/>
      <c r="V54" s="60"/>
    </row>
    <row r="55" spans="1:22" ht="10.5" customHeight="1">
      <c r="A55" s="12" t="s">
        <v>44</v>
      </c>
      <c r="B55" s="65">
        <v>20575</v>
      </c>
      <c r="C55" s="39">
        <v>133</v>
      </c>
      <c r="D55" s="39">
        <v>28140391974</v>
      </c>
      <c r="E55" s="39">
        <f t="shared" si="7"/>
        <v>1358914.0416264245</v>
      </c>
      <c r="F55" s="39">
        <v>849391656</v>
      </c>
      <c r="G55" s="39">
        <v>1337123781</v>
      </c>
      <c r="H55" s="39">
        <v>20708</v>
      </c>
      <c r="I55" s="77">
        <f>20708/21281</f>
        <v>0.9730745735632724</v>
      </c>
      <c r="J55" s="55">
        <v>2024103551</v>
      </c>
      <c r="K55" s="55">
        <f>J55/H55</f>
        <v>97745.00439443694</v>
      </c>
      <c r="L55" s="39">
        <v>64223</v>
      </c>
      <c r="M55" s="39">
        <v>128308502</v>
      </c>
      <c r="N55" s="39">
        <v>25500247796</v>
      </c>
      <c r="O55" s="80">
        <f>N55/D55</f>
        <v>0.9061795521384588</v>
      </c>
      <c r="P55" s="39">
        <v>1958224733</v>
      </c>
      <c r="Q55" s="39">
        <v>225051915</v>
      </c>
      <c r="R55" s="39">
        <v>1733172818</v>
      </c>
      <c r="S55" s="41">
        <f t="shared" si="10"/>
        <v>83695.80925246282</v>
      </c>
      <c r="T55" s="40">
        <f t="shared" si="11"/>
        <v>0.061590215928809575</v>
      </c>
      <c r="U55" s="60"/>
      <c r="V55" s="60"/>
    </row>
    <row r="56" spans="1:22" ht="10.5" customHeight="1" thickBot="1">
      <c r="A56" s="95" t="s">
        <v>1</v>
      </c>
      <c r="B56" s="33">
        <f>SUM(B38:B55)</f>
        <v>1136067</v>
      </c>
      <c r="C56" s="33">
        <f>SUM(C38:C55)</f>
        <v>194015</v>
      </c>
      <c r="D56" s="33">
        <f>SUM(D38:D55)</f>
        <v>141297292869.18</v>
      </c>
      <c r="E56" s="84">
        <f t="shared" si="7"/>
        <v>106232.01642393477</v>
      </c>
      <c r="F56" s="33">
        <f>SUM(F38:F55)</f>
        <v>2283165670</v>
      </c>
      <c r="G56" s="33">
        <f>SUM(G38:G55)</f>
        <v>16065389773.94</v>
      </c>
      <c r="H56" s="33">
        <f>SUM(H38:H55)</f>
        <v>1330082</v>
      </c>
      <c r="I56" s="78">
        <v>0.34421102509816526</v>
      </c>
      <c r="J56" s="33">
        <f>SUM(J38:J55)</f>
        <v>23200479512</v>
      </c>
      <c r="K56" s="83">
        <f t="shared" si="8"/>
        <v>17442.89413133927</v>
      </c>
      <c r="L56" s="33">
        <f>SUM(L38:L55)</f>
        <v>3168996</v>
      </c>
      <c r="M56" s="33">
        <f>SUM(M38:M55)</f>
        <v>6995946012</v>
      </c>
      <c r="N56" s="33">
        <f>SUM(N38:N55)</f>
        <v>97318643240.82</v>
      </c>
      <c r="O56" s="82">
        <f t="shared" si="9"/>
        <v>0.6887509397007514</v>
      </c>
      <c r="P56" s="33">
        <f>SUM(P38:P55)</f>
        <v>7232731254</v>
      </c>
      <c r="Q56" s="84">
        <f>P56-R56</f>
        <v>422184747.6000004</v>
      </c>
      <c r="R56" s="33">
        <f>SUM(R38:R55)</f>
        <v>6810546506.4</v>
      </c>
      <c r="S56" s="69">
        <f t="shared" si="10"/>
        <v>5120.395965361534</v>
      </c>
      <c r="T56" s="37">
        <f t="shared" si="11"/>
        <v>0.04820012024367332</v>
      </c>
      <c r="U56" s="60"/>
      <c r="V56" s="60"/>
    </row>
    <row r="57" spans="1:22" ht="10.5" customHeight="1">
      <c r="A57" s="97" t="s">
        <v>120</v>
      </c>
      <c r="B57" s="97"/>
      <c r="C57" s="97"/>
      <c r="D57" s="97"/>
      <c r="E57" s="97"/>
      <c r="F57" s="97"/>
      <c r="G57" s="97"/>
      <c r="H57" s="97"/>
      <c r="I57" s="98"/>
      <c r="J57" s="98"/>
      <c r="K57" s="98"/>
      <c r="L57" s="99"/>
      <c r="M57" s="99"/>
      <c r="N57" s="99"/>
      <c r="O57" s="99"/>
      <c r="P57" s="99"/>
      <c r="Q57" s="99"/>
      <c r="R57" s="100"/>
      <c r="S57" s="101"/>
      <c r="T57" s="85"/>
      <c r="U57" s="60"/>
      <c r="V57" s="60"/>
    </row>
    <row r="58" spans="1:22" ht="10.5" customHeight="1">
      <c r="A58" s="102" t="s">
        <v>88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100"/>
      <c r="S58" s="101"/>
      <c r="T58" s="85"/>
      <c r="U58" s="60"/>
      <c r="V58" s="60"/>
    </row>
    <row r="59" spans="1:22" ht="10.5" customHeight="1">
      <c r="A59" s="102" t="s">
        <v>89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100"/>
      <c r="S59" s="101"/>
      <c r="T59" s="85"/>
      <c r="U59" s="60"/>
      <c r="V59" s="60"/>
    </row>
    <row r="60" spans="1:19" ht="10.5" customHeight="1">
      <c r="A60" s="102" t="s">
        <v>112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98"/>
      <c r="P60" s="98"/>
      <c r="Q60" s="98"/>
      <c r="R60" s="98"/>
      <c r="S60" s="98"/>
    </row>
    <row r="61" spans="1:19" ht="10.5" customHeight="1">
      <c r="A61" s="97" t="s">
        <v>84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8"/>
      <c r="N61" s="98"/>
      <c r="O61" s="98"/>
      <c r="P61" s="98"/>
      <c r="Q61" s="98"/>
      <c r="R61" s="98"/>
      <c r="S61" s="98"/>
    </row>
    <row r="62" spans="1:19" ht="10.5" customHeight="1">
      <c r="A62" s="97" t="s">
        <v>85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8"/>
      <c r="O62" s="98"/>
      <c r="P62" s="98"/>
      <c r="Q62" s="98"/>
      <c r="R62" s="98"/>
      <c r="S62" s="98"/>
    </row>
    <row r="63" spans="1:16" ht="10.5" customHeight="1">
      <c r="A63" s="97" t="s">
        <v>91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8"/>
      <c r="O63" s="98"/>
      <c r="P63" s="98"/>
    </row>
    <row r="64" spans="1:18" ht="10.5" customHeight="1">
      <c r="A64" s="104" t="s">
        <v>113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98"/>
      <c r="P64" s="98"/>
      <c r="Q64" s="98"/>
      <c r="R64" s="98"/>
    </row>
    <row r="65" spans="1:18" ht="10.5" customHeight="1">
      <c r="A65" s="97" t="s">
        <v>114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8"/>
      <c r="O65" s="98"/>
      <c r="P65" s="98"/>
      <c r="Q65" s="98"/>
      <c r="R65" s="98"/>
    </row>
    <row r="66" spans="1:18" ht="10.5" customHeight="1">
      <c r="A66" s="97" t="s">
        <v>115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8"/>
      <c r="O66" s="98"/>
      <c r="P66" s="98"/>
      <c r="Q66" s="98"/>
      <c r="R66" s="98"/>
    </row>
    <row r="67" spans="1:18" ht="10.5" customHeight="1">
      <c r="A67" s="97" t="s">
        <v>87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8"/>
      <c r="O67" s="98"/>
      <c r="P67" s="98"/>
      <c r="Q67" s="98"/>
      <c r="R67" s="98"/>
    </row>
    <row r="68" spans="1:18" ht="10.5" customHeight="1">
      <c r="A68" s="104" t="s">
        <v>63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8"/>
      <c r="O68" s="98"/>
      <c r="P68" s="98"/>
      <c r="Q68" s="98"/>
      <c r="R68" s="98"/>
    </row>
    <row r="69" spans="2:20" ht="10.5" customHeight="1">
      <c r="B69" s="94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</row>
    <row r="71" spans="2:18" ht="10.5" customHeight="1">
      <c r="B71" s="60"/>
      <c r="C71" s="60"/>
      <c r="D71" s="60"/>
      <c r="F71" s="60"/>
      <c r="G71" s="60"/>
      <c r="H71" s="60"/>
      <c r="J71" s="60"/>
      <c r="L71" s="60"/>
      <c r="M71" s="60"/>
      <c r="N71" s="60"/>
      <c r="P71" s="60"/>
      <c r="Q71" s="60"/>
      <c r="R71" s="60"/>
    </row>
  </sheetData>
  <sheetProtection/>
  <printOptions horizontalCentered="1"/>
  <pageMargins left="0" right="0" top="0.4" bottom="0" header="0" footer="0"/>
  <pageSetup horizontalDpi="600" verticalDpi="600" orientation="landscape" scale="78" r:id="rId1"/>
  <ignoredErrors>
    <ignoredError sqref="Q56 K56 O56 E56 K36 O36 E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installerxp</cp:lastModifiedBy>
  <cp:lastPrinted>2014-12-18T21:33:08Z</cp:lastPrinted>
  <dcterms:created xsi:type="dcterms:W3CDTF">2005-06-27T11:45:55Z</dcterms:created>
  <dcterms:modified xsi:type="dcterms:W3CDTF">2015-02-04T13:32:08Z</dcterms:modified>
  <cp:category/>
  <cp:version/>
  <cp:contentType/>
  <cp:contentStatus/>
</cp:coreProperties>
</file>