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Summary Local S&amp;U ColAllocDist" sheetId="1" r:id="rId1"/>
  </sheets>
  <definedNames>
    <definedName name="_xlnm.Print_Area" localSheetId="0">'Summary Local S&amp;U ColAllocDist'!$A$1:$M$167</definedName>
  </definedNames>
  <calcPr fullCalcOnLoad="1"/>
</workbook>
</file>

<file path=xl/sharedStrings.xml><?xml version="1.0" encoding="utf-8"?>
<sst xmlns="http://schemas.openxmlformats.org/spreadsheetml/2006/main" count="356" uniqueCount="181">
  <si>
    <t xml:space="preserve">  </t>
  </si>
  <si>
    <t>Total</t>
  </si>
  <si>
    <t xml:space="preserve">net </t>
  </si>
  <si>
    <t>distributable</t>
  </si>
  <si>
    <t>net</t>
  </si>
  <si>
    <t xml:space="preserve"> collections</t>
  </si>
  <si>
    <t>County</t>
  </si>
  <si>
    <t>[$]</t>
  </si>
  <si>
    <t>Alamance...........………</t>
  </si>
  <si>
    <t>Hoke.........………………</t>
  </si>
  <si>
    <t>Alleghany........………..</t>
  </si>
  <si>
    <t>Hyde..........……………..</t>
  </si>
  <si>
    <t>Anson.................………</t>
  </si>
  <si>
    <t>Iredell........…………….</t>
  </si>
  <si>
    <t>Ashe...................……….</t>
  </si>
  <si>
    <t>Jackson.......……………</t>
  </si>
  <si>
    <t>Avery.................……….</t>
  </si>
  <si>
    <t>Johnston....…………………</t>
  </si>
  <si>
    <t>Beaufort.............………</t>
  </si>
  <si>
    <t>Jones...........………………..</t>
  </si>
  <si>
    <t>Bertie.........…………….</t>
  </si>
  <si>
    <t>Lenoir.........………………..</t>
  </si>
  <si>
    <t>Brunswick..……………</t>
  </si>
  <si>
    <t>Lincoln......…………………</t>
  </si>
  <si>
    <t>Macon..........………………..</t>
  </si>
  <si>
    <t>Burke.........……………</t>
  </si>
  <si>
    <t>Madison.......……………….</t>
  </si>
  <si>
    <t>Caldwell.....……………</t>
  </si>
  <si>
    <t>McDowell.....……………….</t>
  </si>
  <si>
    <t>Camden.....…………….</t>
  </si>
  <si>
    <t>Mecklenburg………………</t>
  </si>
  <si>
    <t>Carteret......……………</t>
  </si>
  <si>
    <t>Mitchell........……………….</t>
  </si>
  <si>
    <t>Caswell.......……………</t>
  </si>
  <si>
    <t>Moore..........………………..</t>
  </si>
  <si>
    <t>Chatham..……………..</t>
  </si>
  <si>
    <t>Nash.............………………..</t>
  </si>
  <si>
    <t>Cherokee...…………….</t>
  </si>
  <si>
    <t>Chowan......……………</t>
  </si>
  <si>
    <t>Northampton………………</t>
  </si>
  <si>
    <t>Clay............…………….</t>
  </si>
  <si>
    <t>Cleveland...……………</t>
  </si>
  <si>
    <t>Columbus..…………….</t>
  </si>
  <si>
    <t>Pamlico.......………………..</t>
  </si>
  <si>
    <t>Craven........……………</t>
  </si>
  <si>
    <t>Pasquotank.………………..</t>
  </si>
  <si>
    <t>Pender.........………………..</t>
  </si>
  <si>
    <t>Currituck...……………</t>
  </si>
  <si>
    <t>Perquimans.……………….</t>
  </si>
  <si>
    <t>Dare...........……………..</t>
  </si>
  <si>
    <t>Person.........………………..</t>
  </si>
  <si>
    <t>Davidson.....……………</t>
  </si>
  <si>
    <t>Davie...........……………</t>
  </si>
  <si>
    <t>Polk.............………………..</t>
  </si>
  <si>
    <t>Richmond....………………..</t>
  </si>
  <si>
    <t>Forsyth.......…………….</t>
  </si>
  <si>
    <t>Rockingham……………….</t>
  </si>
  <si>
    <t>Franklin.....…………….</t>
  </si>
  <si>
    <t>Gaston........……………</t>
  </si>
  <si>
    <t>Rutherford...……………….</t>
  </si>
  <si>
    <t>Gates...........……………</t>
  </si>
  <si>
    <t>Graham.....……………..</t>
  </si>
  <si>
    <t>Scotland......………………..</t>
  </si>
  <si>
    <t>Granville....……………</t>
  </si>
  <si>
    <t>Stanly...........……………….</t>
  </si>
  <si>
    <t>Stokes.........…………………</t>
  </si>
  <si>
    <t>Guilford......……………</t>
  </si>
  <si>
    <t>Swain............……………….</t>
  </si>
  <si>
    <t>Harnett.......……………</t>
  </si>
  <si>
    <t>Transylvania……………….</t>
  </si>
  <si>
    <t>Tyrrell..........……………….</t>
  </si>
  <si>
    <t>Henderson..……………</t>
  </si>
  <si>
    <t>Union............……………….</t>
  </si>
  <si>
    <t>Vance...........………………………….</t>
  </si>
  <si>
    <t>Wake............……………………….</t>
  </si>
  <si>
    <t>Warren..........………………………</t>
  </si>
  <si>
    <t>Washington.…………………………</t>
  </si>
  <si>
    <t>Watauga.......………………………..</t>
  </si>
  <si>
    <t>Wayne...........………………………….</t>
  </si>
  <si>
    <t>Wilson.........…………………………..</t>
  </si>
  <si>
    <t>Yadkin..........………………………..</t>
  </si>
  <si>
    <t>Yancey ........………………………….</t>
  </si>
  <si>
    <t xml:space="preserve">       Totals...…………………………</t>
  </si>
  <si>
    <t xml:space="preserve">     </t>
  </si>
  <si>
    <t>Bladen………..</t>
  </si>
  <si>
    <t>[excludes food]</t>
  </si>
  <si>
    <t>[county</t>
  </si>
  <si>
    <t>Net</t>
  </si>
  <si>
    <t xml:space="preserve">       Less administrative costs:</t>
  </si>
  <si>
    <t>Gross</t>
  </si>
  <si>
    <t>Refunds</t>
  </si>
  <si>
    <t>allocation</t>
  </si>
  <si>
    <t>§ 105-486(a)</t>
  </si>
  <si>
    <t>per capita</t>
  </si>
  <si>
    <t>before</t>
  </si>
  <si>
    <t>Tax</t>
  </si>
  <si>
    <t>adjustments</t>
  </si>
  <si>
    <t>[%]</t>
  </si>
  <si>
    <t>attributable]</t>
  </si>
  <si>
    <t>food</t>
  </si>
  <si>
    <t>tax</t>
  </si>
  <si>
    <t>2% rate</t>
  </si>
  <si>
    <t>Local</t>
  </si>
  <si>
    <t>Other</t>
  </si>
  <si>
    <t xml:space="preserve">   Allocated net collections</t>
  </si>
  <si>
    <t xml:space="preserve">   [Non-county attributable]*</t>
  </si>
  <si>
    <t>net proceeds]</t>
  </si>
  <si>
    <t>Article 40</t>
  </si>
  <si>
    <t>[applies to</t>
  </si>
  <si>
    <t>Alexander***........………..</t>
  </si>
  <si>
    <t>Catawba***......……………</t>
  </si>
  <si>
    <t>Cumberland***……………</t>
  </si>
  <si>
    <t>Duplin***........…………….</t>
  </si>
  <si>
    <t>Haywood***...……………..</t>
  </si>
  <si>
    <t>Hertford***......……………</t>
  </si>
  <si>
    <t>Lee***…………………………..</t>
  </si>
  <si>
    <t>Martin***..........……………….</t>
  </si>
  <si>
    <t>New Hanover***………………</t>
  </si>
  <si>
    <t>Onslow***.........……………….</t>
  </si>
  <si>
    <t>Pitt***...............………………..</t>
  </si>
  <si>
    <t>Randolph***.....………………..</t>
  </si>
  <si>
    <t>Robeson***......…………………</t>
  </si>
  <si>
    <t>Rowan***..........………………..</t>
  </si>
  <si>
    <t>Sampson***......………………..</t>
  </si>
  <si>
    <t>Surry***.............………………</t>
  </si>
  <si>
    <t>Wilkes***..........………………………..</t>
  </si>
  <si>
    <r>
      <t xml:space="preserve">      Article 44 proceeds are allocated to counties on a point-of-sale basis.  Refer to </t>
    </r>
    <r>
      <rPr>
        <b/>
        <i/>
        <sz val="8"/>
        <rFont val="Times New Roman"/>
        <family val="1"/>
      </rPr>
      <t>Table 59</t>
    </r>
    <r>
      <rPr>
        <b/>
        <sz val="8"/>
        <rFont val="Times New Roman"/>
        <family val="1"/>
      </rPr>
      <t xml:space="preserve"> for distribution details of Article 44 proceeds.  </t>
    </r>
  </si>
  <si>
    <r>
      <t xml:space="preserve">      Refer to </t>
    </r>
    <r>
      <rPr>
        <b/>
        <i/>
        <sz val="8"/>
        <rFont val="Times New Roman"/>
        <family val="1"/>
      </rPr>
      <t>Table 58B</t>
    </r>
    <r>
      <rPr>
        <b/>
        <sz val="8"/>
        <rFont val="Times New Roman"/>
        <family val="1"/>
      </rPr>
      <t xml:space="preserve"> for distribution details of Article 42 proceeds.</t>
    </r>
  </si>
  <si>
    <t xml:space="preserve">      retained by the State.  § 105-469 requires that one-fourth (1/4) of net proceeds generated from the 2% local food tax be included in the distribution under Article 42. </t>
  </si>
  <si>
    <t xml:space="preserve">      and assesssment training program  (School of Government at UNC-Chapel Hill), Local Government Commission, et al. pursuant to § 105-501 as well as for administrative cost expenses </t>
  </si>
  <si>
    <t xml:space="preserve">      Article 42 proceeds are allocated to counties on a point-of-sale basis.  County allocated amounts are reduced for expenses associated with the Property Tax Commission, a property tax appraisal </t>
  </si>
  <si>
    <r>
      <t xml:space="preserve">      Refer to </t>
    </r>
    <r>
      <rPr>
        <b/>
        <i/>
        <sz val="8"/>
        <rFont val="Times New Roman"/>
        <family val="1"/>
      </rPr>
      <t>Table 58A</t>
    </r>
    <r>
      <rPr>
        <b/>
        <sz val="8"/>
        <rFont val="Times New Roman"/>
        <family val="1"/>
      </rPr>
      <t xml:space="preserve"> for distribution details of Article 40 proceeds.</t>
    </r>
  </si>
  <si>
    <t xml:space="preserve">      specified in § 105-486(b).  § 105-469 requires that one-fourth (1/4) of net proceeds generated from the 2% local food tax be included in the distribution under Article 40.   </t>
  </si>
  <si>
    <t xml:space="preserve">      Article 40 proceeds are allocated to counties based on a county's share of state population.  County allocated per capita amounts are then adjusted by a county's adjustment factor as </t>
  </si>
  <si>
    <r>
      <t xml:space="preserve">      distribution under Article 39.  Refer to </t>
    </r>
    <r>
      <rPr>
        <b/>
        <i/>
        <sz val="8"/>
        <rFont val="Times New Roman"/>
        <family val="1"/>
      </rPr>
      <t xml:space="preserve">Table 57 </t>
    </r>
    <r>
      <rPr>
        <b/>
        <sz val="8"/>
        <rFont val="Times New Roman"/>
        <family val="1"/>
      </rPr>
      <t>for distribution details of Article 39 proceeds.</t>
    </r>
  </si>
  <si>
    <t xml:space="preserve">      Article 39 proceeds are allocated to counties on a point-of-sale basis.  § 105-469 requires that one-half (1/2) of net proceeds generated from the 2% local food tax be included in the </t>
  </si>
  <si>
    <t xml:space="preserve">      deducted from net collections in determining the amount of distributable proceeds to local governments.  The amount of costs associated with local sales and use taxes related to Articles 39, </t>
  </si>
  <si>
    <t xml:space="preserve">      Total net distributable proceeds reflect § 105-486(a), (b) requirements and reduction of administrative costs.</t>
  </si>
  <si>
    <t xml:space="preserve">      as being attributable to a particular taxing county is determined according to statutory guidelines specified in § 105-472.  </t>
  </si>
  <si>
    <t xml:space="preserve">      taxing county.  Local food tax collections are allocated to counties according to statutory guidelines specified in § 105-469.  County allocation of local sales or use taxes that are unidentifiable </t>
  </si>
  <si>
    <t xml:space="preserve">    *Allocated net collections consist of tax collections generated from the local food tax (2% rate) as well as local sales or use taxes that cannot be identified as being attributable to a particular </t>
  </si>
  <si>
    <t xml:space="preserve">      adjustment as result of converting Article 40 net proceeds from point-of-sale to per capita basis for statutory distribution purposes. </t>
  </si>
  <si>
    <t>Buncombe***.…………….</t>
  </si>
  <si>
    <t>Cabarrus***...…………….</t>
  </si>
  <si>
    <t>Durham***......……………</t>
  </si>
  <si>
    <t>Halifax***........……………</t>
  </si>
  <si>
    <t>Montgomery***……………….</t>
  </si>
  <si>
    <t>Orange***.........……………….</t>
  </si>
  <si>
    <t xml:space="preserve">      These amounts do not agree with the actual receipts of the local governments in fiscal year 2012-13 due to the lag in the collection/distribution cycle.  Certain administrative costs must be </t>
  </si>
  <si>
    <t xml:space="preserve">      40, 42, 43, 44, 45, and 46 collected by the Department of Revenue during the period July 1, 2012 through June 30, 2013 was $15,576,152.59.      </t>
  </si>
  <si>
    <t>Edgecombe***..……………</t>
  </si>
  <si>
    <t>Greene***........……………</t>
  </si>
  <si>
    <t xml:space="preserve">      § 105-164.44G requires that twenty percent (20%) of the taxes collected under § 105-164.4(a)(8) on modular homes be distributed to counties in accordance with the distribution formula </t>
  </si>
  <si>
    <t xml:space="preserve">      in § 105-486: the distributable portion of these proceeds is included in the distribution under Article 40. </t>
  </si>
  <si>
    <t>[includes</t>
  </si>
  <si>
    <t>non-county</t>
  </si>
  <si>
    <t>attributable,</t>
  </si>
  <si>
    <t>food]</t>
  </si>
  <si>
    <t xml:space="preserve"> Total net  </t>
  </si>
  <si>
    <t>proceeds</t>
  </si>
  <si>
    <t>as a % of</t>
  </si>
  <si>
    <t xml:space="preserve">                                                              TABLE  56.  SUMMARY OF LOCAL SALES AND USE TAX COLLECTIONS, TAX ALLOCATIONS, AND DISTRIBUTABLE PROCEEDS </t>
  </si>
  <si>
    <t xml:space="preserve">                                                           [§ 105 ARTICLES 39.,40.,42.,43.,44.,45.,46.]</t>
  </si>
  <si>
    <t xml:space="preserve">                                                                                                                                                  BY COUNTY FOR FISCAL YEAR 2012-2013</t>
  </si>
  <si>
    <t xml:space="preserve">                                                                                                TABLE  56. - Continued</t>
  </si>
  <si>
    <t xml:space="preserve">                 pursuant to § 105-472………………………………………………………………………………………………………………………………...</t>
  </si>
  <si>
    <t xml:space="preserve">                 pursuant to § 105-501………………………………………………………………………………………………………………………………………………….</t>
  </si>
  <si>
    <t xml:space="preserve">                 pursuant to § 105-507.3…………………………………………………………………………………………………………………………………………...</t>
  </si>
  <si>
    <t xml:space="preserve">      Distributable to units………………………………………………………………………………………………………………………………………………....</t>
  </si>
  <si>
    <t>or</t>
  </si>
  <si>
    <t>[∑:col D,E,F</t>
  </si>
  <si>
    <t>∑:col G,H]</t>
  </si>
  <si>
    <t xml:space="preserve"> * *Total net collections amounts are prior to § 105-486(a), (b) requirements and prior to cost of collection reduction adjustments under § 105-472, § 105-501, and § 105-507.3.</t>
  </si>
  <si>
    <r>
      <t xml:space="preserve">      The table above reports Article 40 collections according to the county in which the taxes were collected.  Column </t>
    </r>
    <r>
      <rPr>
        <i/>
        <sz val="8"/>
        <rFont val="Times New Roman"/>
        <family val="1"/>
      </rPr>
      <t xml:space="preserve">§ 105-486(a) per capita adjustment </t>
    </r>
    <r>
      <rPr>
        <b/>
        <sz val="8"/>
        <rFont val="Times New Roman"/>
        <family val="1"/>
      </rPr>
      <t xml:space="preserve">provides each county's overage or underage </t>
    </r>
  </si>
  <si>
    <t xml:space="preserve"> collections**</t>
  </si>
  <si>
    <t xml:space="preserve"> proceeds**</t>
  </si>
  <si>
    <t>collections</t>
  </si>
  <si>
    <t>adjustment</t>
  </si>
  <si>
    <r>
      <t xml:space="preserve">      Article 43 proceeds are allocated to Durham, Orange, and Mecklenburg Counties.  Refer to </t>
    </r>
    <r>
      <rPr>
        <b/>
        <i/>
        <sz val="8"/>
        <rFont val="Times New Roman"/>
        <family val="1"/>
      </rPr>
      <t>Table 60A</t>
    </r>
    <r>
      <rPr>
        <b/>
        <sz val="8"/>
        <rFont val="Times New Roman"/>
        <family val="1"/>
      </rPr>
      <t xml:space="preserve"> for distribution details of Article 43 proceeds.  </t>
    </r>
  </si>
  <si>
    <r>
      <t xml:space="preserve">      Article 45 proceeds are allocated to Dare County.  Refer to </t>
    </r>
    <r>
      <rPr>
        <b/>
        <i/>
        <sz val="8"/>
        <rFont val="Times New Roman"/>
        <family val="1"/>
      </rPr>
      <t>Table 60B</t>
    </r>
    <r>
      <rPr>
        <b/>
        <sz val="8"/>
        <rFont val="Times New Roman"/>
        <family val="1"/>
      </rPr>
      <t xml:space="preserve"> for distribution details of Article 45 proceeds.  </t>
    </r>
  </si>
  <si>
    <r>
      <t xml:space="preserve">***Article 46 proceeds are allocated to the twenty-five (25) levying counties on a point-of-sale basis.  Refer to </t>
    </r>
    <r>
      <rPr>
        <b/>
        <i/>
        <sz val="8"/>
        <rFont val="Times New Roman"/>
        <family val="1"/>
      </rPr>
      <t>Table 60C</t>
    </r>
    <r>
      <rPr>
        <b/>
        <sz val="8"/>
        <rFont val="Times New Roman"/>
        <family val="1"/>
      </rPr>
      <t xml:space="preserve"> for distribution details of Article 46 proceeds.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</si>
</sst>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4" fontId="1" fillId="33" borderId="13" xfId="0" applyNumberFormat="1" applyFont="1" applyFill="1" applyBorder="1" applyAlignment="1">
      <alignment/>
    </xf>
    <xf numFmtId="0" fontId="1" fillId="33" borderId="18" xfId="0" applyFont="1" applyFill="1" applyBorder="1" applyAlignment="1" applyProtection="1">
      <alignment horizontal="left"/>
      <protection/>
    </xf>
    <xf numFmtId="4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4" fontId="1" fillId="33" borderId="11" xfId="0" applyNumberFormat="1" applyFont="1" applyFill="1" applyBorder="1" applyAlignment="1">
      <alignment/>
    </xf>
    <xf numFmtId="10" fontId="1" fillId="33" borderId="14" xfId="0" applyNumberFormat="1" applyFont="1" applyFill="1" applyBorder="1" applyAlignment="1">
      <alignment horizontal="right"/>
    </xf>
    <xf numFmtId="0" fontId="1" fillId="33" borderId="19" xfId="0" applyFont="1" applyFill="1" applyBorder="1" applyAlignment="1" applyProtection="1">
      <alignment horizontal="left"/>
      <protection/>
    </xf>
    <xf numFmtId="4" fontId="1" fillId="33" borderId="20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39" fontId="1" fillId="33" borderId="14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10" fontId="1" fillId="33" borderId="17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39" fontId="1" fillId="33" borderId="0" xfId="0" applyNumberFormat="1" applyFont="1" applyFill="1" applyBorder="1" applyAlignment="1">
      <alignment/>
    </xf>
    <xf numFmtId="39" fontId="1" fillId="33" borderId="13" xfId="0" applyNumberFormat="1" applyFont="1" applyFill="1" applyBorder="1" applyAlignment="1">
      <alignment/>
    </xf>
    <xf numFmtId="39" fontId="1" fillId="33" borderId="16" xfId="0" applyNumberFormat="1" applyFont="1" applyFill="1" applyBorder="1" applyAlignment="1">
      <alignment/>
    </xf>
    <xf numFmtId="39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 quotePrefix="1">
      <alignment horizontal="center"/>
    </xf>
    <xf numFmtId="43" fontId="1" fillId="33" borderId="0" xfId="0" applyNumberFormat="1" applyFont="1" applyFill="1" applyBorder="1" applyAlignment="1" quotePrefix="1">
      <alignment horizontal="center"/>
    </xf>
    <xf numFmtId="4" fontId="1" fillId="33" borderId="18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0" fontId="1" fillId="33" borderId="21" xfId="0" applyNumberFormat="1" applyFont="1" applyFill="1" applyBorder="1" applyAlignment="1">
      <alignment horizontal="right"/>
    </xf>
    <xf numFmtId="39" fontId="1" fillId="33" borderId="18" xfId="0" applyNumberFormat="1" applyFont="1" applyFill="1" applyBorder="1" applyAlignment="1">
      <alignment/>
    </xf>
    <xf numFmtId="39" fontId="1" fillId="33" borderId="20" xfId="0" applyNumberFormat="1" applyFont="1" applyFill="1" applyBorder="1" applyAlignment="1">
      <alignment/>
    </xf>
    <xf numFmtId="10" fontId="1" fillId="33" borderId="22" xfId="0" applyNumberFormat="1" applyFont="1" applyFill="1" applyBorder="1" applyAlignment="1">
      <alignment/>
    </xf>
    <xf numFmtId="0" fontId="1" fillId="33" borderId="14" xfId="0" applyFont="1" applyFill="1" applyBorder="1" applyAlignment="1" quotePrefix="1">
      <alignment horizontal="center"/>
    </xf>
    <xf numFmtId="43" fontId="1" fillId="33" borderId="14" xfId="0" applyNumberFormat="1" applyFont="1" applyFill="1" applyBorder="1" applyAlignment="1" quotePrefix="1">
      <alignment horizontal="center"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39" fontId="1" fillId="33" borderId="21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9" fontId="1" fillId="33" borderId="12" xfId="0" applyNumberFormat="1" applyFont="1" applyFill="1" applyBorder="1" applyAlignment="1">
      <alignment/>
    </xf>
    <xf numFmtId="39" fontId="1" fillId="33" borderId="15" xfId="0" applyNumberFormat="1" applyFont="1" applyFill="1" applyBorder="1" applyAlignment="1">
      <alignment/>
    </xf>
    <xf numFmtId="39" fontId="1" fillId="33" borderId="1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39" fontId="1" fillId="33" borderId="26" xfId="0" applyNumberFormat="1" applyFont="1" applyFill="1" applyBorder="1" applyAlignment="1">
      <alignment/>
    </xf>
    <xf numFmtId="39" fontId="1" fillId="33" borderId="27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9" fontId="1" fillId="33" borderId="3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H173" sqref="H173"/>
    </sheetView>
  </sheetViews>
  <sheetFormatPr defaultColWidth="9.33203125" defaultRowHeight="11.25"/>
  <cols>
    <col min="1" max="2" width="15" style="1" customWidth="1"/>
    <col min="3" max="3" width="14.66015625" style="1" customWidth="1"/>
    <col min="4" max="4" width="14.83203125" style="1" customWidth="1"/>
    <col min="5" max="5" width="13.33203125" style="1" customWidth="1"/>
    <col min="6" max="6" width="13" style="1" customWidth="1"/>
    <col min="7" max="7" width="15.16015625" style="1" customWidth="1"/>
    <col min="8" max="8" width="14.66015625" style="1" customWidth="1"/>
    <col min="9" max="9" width="15.5" style="1" customWidth="1"/>
    <col min="10" max="10" width="13.66015625" style="1" customWidth="1"/>
    <col min="11" max="11" width="14.83203125" style="1" customWidth="1"/>
    <col min="12" max="12" width="15" style="1" customWidth="1"/>
    <col min="13" max="13" width="12.33203125" style="1" customWidth="1"/>
    <col min="14" max="14" width="15.33203125" style="2" customWidth="1"/>
    <col min="15" max="15" width="17.66015625" style="1" customWidth="1"/>
    <col min="16" max="16384" width="9.33203125" style="1" customWidth="1"/>
  </cols>
  <sheetData>
    <row r="1" spans="1:8" ht="10.5">
      <c r="A1" s="23" t="s">
        <v>161</v>
      </c>
      <c r="B1" s="23"/>
      <c r="C1" s="23"/>
      <c r="D1" s="23"/>
      <c r="E1" s="23"/>
      <c r="F1" s="23"/>
      <c r="G1" s="23"/>
      <c r="H1" s="23"/>
    </row>
    <row r="2" spans="1:8" ht="10.5">
      <c r="A2" s="23" t="s">
        <v>163</v>
      </c>
      <c r="B2" s="23"/>
      <c r="C2" s="23"/>
      <c r="D2" s="23"/>
      <c r="E2" s="23"/>
      <c r="F2" s="23"/>
      <c r="G2" s="23"/>
      <c r="H2" s="23"/>
    </row>
    <row r="3" spans="1:5" ht="10.5">
      <c r="A3" s="1" t="s">
        <v>0</v>
      </c>
      <c r="D3" s="3" t="s">
        <v>162</v>
      </c>
      <c r="E3" s="3"/>
    </row>
    <row r="4" spans="1:13" ht="10.5">
      <c r="A4" s="4"/>
      <c r="B4" s="5"/>
      <c r="C4" s="5"/>
      <c r="D4" s="5"/>
      <c r="E4" s="57" t="s">
        <v>104</v>
      </c>
      <c r="F4" s="63"/>
      <c r="G4" s="67" t="s">
        <v>89</v>
      </c>
      <c r="H4" s="63"/>
      <c r="I4" s="67" t="s">
        <v>1</v>
      </c>
      <c r="J4" s="56" t="s">
        <v>92</v>
      </c>
      <c r="K4" s="24"/>
      <c r="L4" s="24"/>
      <c r="M4" s="24" t="s">
        <v>158</v>
      </c>
    </row>
    <row r="5" spans="1:13" ht="10.5">
      <c r="A5" s="6"/>
      <c r="B5" s="7" t="s">
        <v>89</v>
      </c>
      <c r="C5" s="7"/>
      <c r="D5" s="7" t="s">
        <v>87</v>
      </c>
      <c r="E5" s="58" t="s">
        <v>105</v>
      </c>
      <c r="F5" s="9"/>
      <c r="G5" s="68" t="s">
        <v>5</v>
      </c>
      <c r="H5" s="8" t="s">
        <v>90</v>
      </c>
      <c r="I5" s="68" t="s">
        <v>4</v>
      </c>
      <c r="J5" s="41" t="s">
        <v>93</v>
      </c>
      <c r="K5" s="7"/>
      <c r="L5" s="9"/>
      <c r="M5" s="8" t="s">
        <v>3</v>
      </c>
    </row>
    <row r="6" spans="1:13" ht="10.5">
      <c r="A6" s="6"/>
      <c r="B6" s="7" t="s">
        <v>5</v>
      </c>
      <c r="C6" s="7" t="s">
        <v>90</v>
      </c>
      <c r="D6" s="7" t="s">
        <v>5</v>
      </c>
      <c r="E6" s="5" t="s">
        <v>102</v>
      </c>
      <c r="F6" s="24"/>
      <c r="G6" s="68" t="s">
        <v>154</v>
      </c>
      <c r="H6" s="8" t="s">
        <v>154</v>
      </c>
      <c r="I6" s="68" t="s">
        <v>174</v>
      </c>
      <c r="J6" s="41" t="s">
        <v>177</v>
      </c>
      <c r="K6" s="7" t="s">
        <v>95</v>
      </c>
      <c r="L6" s="9" t="s">
        <v>1</v>
      </c>
      <c r="M6" s="8" t="s">
        <v>159</v>
      </c>
    </row>
    <row r="7" spans="1:13" ht="10.5">
      <c r="A7" s="6"/>
      <c r="B7" s="7" t="s">
        <v>86</v>
      </c>
      <c r="C7" s="7" t="s">
        <v>86</v>
      </c>
      <c r="D7" s="7" t="s">
        <v>86</v>
      </c>
      <c r="E7" s="7" t="s">
        <v>99</v>
      </c>
      <c r="F7" s="8"/>
      <c r="G7" s="68" t="s">
        <v>155</v>
      </c>
      <c r="H7" s="8" t="s">
        <v>155</v>
      </c>
      <c r="I7" s="68" t="s">
        <v>170</v>
      </c>
      <c r="J7" s="41" t="s">
        <v>108</v>
      </c>
      <c r="K7" s="7" t="s">
        <v>91</v>
      </c>
      <c r="L7" s="9" t="s">
        <v>2</v>
      </c>
      <c r="M7" s="8" t="s">
        <v>160</v>
      </c>
    </row>
    <row r="8" spans="1:13" ht="10.5">
      <c r="A8" s="6"/>
      <c r="B8" s="7" t="s">
        <v>98</v>
      </c>
      <c r="C8" s="7" t="s">
        <v>98</v>
      </c>
      <c r="D8" s="7" t="s">
        <v>98</v>
      </c>
      <c r="E8" s="7" t="s">
        <v>100</v>
      </c>
      <c r="F8" s="8"/>
      <c r="G8" s="68" t="s">
        <v>156</v>
      </c>
      <c r="H8" s="8" t="s">
        <v>156</v>
      </c>
      <c r="I8" s="68" t="s">
        <v>169</v>
      </c>
      <c r="J8" s="41" t="s">
        <v>107</v>
      </c>
      <c r="K8" s="7" t="s">
        <v>94</v>
      </c>
      <c r="L8" s="9" t="s">
        <v>3</v>
      </c>
      <c r="M8" s="8" t="s">
        <v>4</v>
      </c>
    </row>
    <row r="9" spans="1:13" ht="10.5">
      <c r="A9" s="6"/>
      <c r="B9" s="7" t="s">
        <v>85</v>
      </c>
      <c r="C9" s="7" t="s">
        <v>85</v>
      </c>
      <c r="D9" s="7" t="s">
        <v>85</v>
      </c>
      <c r="E9" s="7" t="s">
        <v>101</v>
      </c>
      <c r="F9" s="8" t="s">
        <v>103</v>
      </c>
      <c r="G9" s="68" t="s">
        <v>157</v>
      </c>
      <c r="H9" s="8" t="s">
        <v>157</v>
      </c>
      <c r="I9" s="68" t="s">
        <v>171</v>
      </c>
      <c r="J9" s="41" t="s">
        <v>106</v>
      </c>
      <c r="K9" s="7" t="s">
        <v>96</v>
      </c>
      <c r="L9" s="9" t="s">
        <v>175</v>
      </c>
      <c r="M9" s="8" t="s">
        <v>176</v>
      </c>
    </row>
    <row r="10" spans="1:13" ht="10.5">
      <c r="A10" s="10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2" t="s">
        <v>7</v>
      </c>
      <c r="G10" s="69" t="s">
        <v>7</v>
      </c>
      <c r="H10" s="12" t="s">
        <v>7</v>
      </c>
      <c r="I10" s="69" t="s">
        <v>7</v>
      </c>
      <c r="J10" s="10" t="s">
        <v>7</v>
      </c>
      <c r="K10" s="11" t="s">
        <v>7</v>
      </c>
      <c r="L10" s="28" t="s">
        <v>7</v>
      </c>
      <c r="M10" s="12" t="s">
        <v>97</v>
      </c>
    </row>
    <row r="11" spans="1:13" ht="10.5">
      <c r="A11" s="13" t="s">
        <v>8</v>
      </c>
      <c r="B11" s="14">
        <v>37149954.84</v>
      </c>
      <c r="C11" s="38">
        <v>-3007173.78</v>
      </c>
      <c r="D11" s="14">
        <f>B11+C11</f>
        <v>34142781.06</v>
      </c>
      <c r="E11" s="14">
        <v>4654583.48</v>
      </c>
      <c r="F11" s="22">
        <v>243934.84999999963</v>
      </c>
      <c r="G11" s="70">
        <v>42118343.369490266</v>
      </c>
      <c r="H11" s="33">
        <v>-3077043.97949025</v>
      </c>
      <c r="I11" s="70">
        <f>G11+H11</f>
        <v>39041299.390000015</v>
      </c>
      <c r="J11" s="64">
        <v>-901722.6</v>
      </c>
      <c r="K11" s="18">
        <f>I11+J11</f>
        <v>38139576.790000014</v>
      </c>
      <c r="L11" s="34">
        <v>38106322.879999995</v>
      </c>
      <c r="M11" s="48">
        <f aca="true" t="shared" si="0" ref="M11:M55">L11/I11</f>
        <v>0.9760516036963794</v>
      </c>
    </row>
    <row r="12" spans="1:13" ht="10.5">
      <c r="A12" s="13" t="s">
        <v>109</v>
      </c>
      <c r="B12" s="14">
        <v>3533447.51</v>
      </c>
      <c r="C12" s="38">
        <v>-63046.06</v>
      </c>
      <c r="D12" s="14">
        <f aca="true" t="shared" si="1" ref="D12:D55">B12+C12</f>
        <v>3470401.4499999997</v>
      </c>
      <c r="E12" s="14">
        <v>974836.6699999999</v>
      </c>
      <c r="F12" s="22">
        <v>25900.990000000107</v>
      </c>
      <c r="G12" s="70">
        <v>4540562.700817118</v>
      </c>
      <c r="H12" s="33">
        <v>-69423.590817119</v>
      </c>
      <c r="I12" s="70">
        <f>G12+H12</f>
        <v>4471139.109999999</v>
      </c>
      <c r="J12" s="64">
        <v>1114920.46</v>
      </c>
      <c r="K12" s="14">
        <f aca="true" t="shared" si="2" ref="K12:K55">I12+J12</f>
        <v>5586059.569999999</v>
      </c>
      <c r="L12" s="22">
        <v>5562550.289999999</v>
      </c>
      <c r="M12" s="19">
        <f t="shared" si="0"/>
        <v>1.2441013695053653</v>
      </c>
    </row>
    <row r="13" spans="1:13" ht="10.5">
      <c r="A13" s="13" t="s">
        <v>10</v>
      </c>
      <c r="B13" s="14">
        <v>1298301.44</v>
      </c>
      <c r="C13" s="38">
        <v>-105837.93</v>
      </c>
      <c r="D13" s="14">
        <f t="shared" si="1"/>
        <v>1192463.51</v>
      </c>
      <c r="E13" s="14">
        <v>338101.41000000003</v>
      </c>
      <c r="F13" s="22">
        <v>8863.409999999974</v>
      </c>
      <c r="G13" s="70">
        <v>1647843.752058619</v>
      </c>
      <c r="H13" s="33">
        <v>-108415.422058619</v>
      </c>
      <c r="I13" s="70">
        <f>G13+H13</f>
        <v>1539428.3299999998</v>
      </c>
      <c r="J13" s="64">
        <v>259647.01</v>
      </c>
      <c r="K13" s="14">
        <f t="shared" si="2"/>
        <v>1799075.3399999999</v>
      </c>
      <c r="L13" s="22">
        <v>1819299.15</v>
      </c>
      <c r="M13" s="19">
        <f t="shared" si="0"/>
        <v>1.1818017861214754</v>
      </c>
    </row>
    <row r="14" spans="1:13" ht="10.5">
      <c r="A14" s="13" t="s">
        <v>12</v>
      </c>
      <c r="B14" s="14">
        <v>2533787.99</v>
      </c>
      <c r="C14" s="38">
        <v>-139997.13</v>
      </c>
      <c r="D14" s="14">
        <f t="shared" si="1"/>
        <v>2393790.8600000003</v>
      </c>
      <c r="E14" s="14">
        <v>661537.7799999999</v>
      </c>
      <c r="F14" s="22">
        <v>16045.060000000056</v>
      </c>
      <c r="G14" s="70">
        <v>3216555.519369026</v>
      </c>
      <c r="H14" s="33">
        <v>-145181.819369026</v>
      </c>
      <c r="I14" s="70">
        <f>G14+H14</f>
        <v>3071373.7</v>
      </c>
      <c r="J14" s="64">
        <v>711068.74</v>
      </c>
      <c r="K14" s="14">
        <f t="shared" si="2"/>
        <v>3782442.4400000004</v>
      </c>
      <c r="L14" s="22">
        <v>3765509.09</v>
      </c>
      <c r="M14" s="19">
        <f t="shared" si="0"/>
        <v>1.2260016063821864</v>
      </c>
    </row>
    <row r="15" spans="1:13" ht="10.5">
      <c r="A15" s="15" t="s">
        <v>14</v>
      </c>
      <c r="B15" s="16">
        <v>4107726.62</v>
      </c>
      <c r="C15" s="38">
        <v>-200652.89</v>
      </c>
      <c r="D15" s="16">
        <f t="shared" si="1"/>
        <v>3907073.73</v>
      </c>
      <c r="E15" s="16">
        <v>785815.0900000001</v>
      </c>
      <c r="F15" s="46">
        <v>32092.87999999989</v>
      </c>
      <c r="G15" s="71">
        <v>4932998.605281726</v>
      </c>
      <c r="H15" s="33">
        <v>-208016.905281726</v>
      </c>
      <c r="I15" s="71">
        <f>G15+H15</f>
        <v>4724981.7</v>
      </c>
      <c r="J15" s="65">
        <v>401193.33</v>
      </c>
      <c r="K15" s="14">
        <f t="shared" si="2"/>
        <v>5126175.03</v>
      </c>
      <c r="L15" s="46">
        <v>5045850.3</v>
      </c>
      <c r="M15" s="35">
        <f t="shared" si="0"/>
        <v>1.0679089614251838</v>
      </c>
    </row>
    <row r="16" spans="1:13" ht="10.5">
      <c r="A16" s="17" t="s">
        <v>16</v>
      </c>
      <c r="B16" s="14">
        <v>3948525.6</v>
      </c>
      <c r="C16" s="40">
        <v>-200722.56</v>
      </c>
      <c r="D16" s="14">
        <f t="shared" si="1"/>
        <v>3747803.04</v>
      </c>
      <c r="E16" s="14">
        <v>661571.4</v>
      </c>
      <c r="F16" s="22">
        <v>30045.22999999998</v>
      </c>
      <c r="G16" s="70">
        <v>4648486.207357359</v>
      </c>
      <c r="H16" s="61">
        <v>-209066.537357359</v>
      </c>
      <c r="I16" s="70">
        <f aca="true" t="shared" si="3" ref="I16:I50">G16+H16</f>
        <v>4439419.67</v>
      </c>
      <c r="J16" s="64">
        <v>-42324.42</v>
      </c>
      <c r="K16" s="18">
        <f t="shared" si="2"/>
        <v>4397095.25</v>
      </c>
      <c r="L16" s="34">
        <v>4509903.99</v>
      </c>
      <c r="M16" s="48">
        <f t="shared" si="0"/>
        <v>1.015876922039227</v>
      </c>
    </row>
    <row r="17" spans="1:13" ht="10.5">
      <c r="A17" s="17" t="s">
        <v>18</v>
      </c>
      <c r="B17" s="14">
        <v>8608511.05</v>
      </c>
      <c r="C17" s="38">
        <v>-287512.39</v>
      </c>
      <c r="D17" s="14">
        <f t="shared" si="1"/>
        <v>8320998.660000001</v>
      </c>
      <c r="E17" s="14">
        <v>1578844.35</v>
      </c>
      <c r="F17" s="22">
        <v>62249.84999999986</v>
      </c>
      <c r="G17" s="70">
        <v>10266432.211761044</v>
      </c>
      <c r="H17" s="33">
        <v>-304339.351761044</v>
      </c>
      <c r="I17" s="70">
        <f t="shared" si="3"/>
        <v>9962092.86</v>
      </c>
      <c r="J17" s="64">
        <v>322739.96</v>
      </c>
      <c r="K17" s="14">
        <f t="shared" si="2"/>
        <v>10284832.82</v>
      </c>
      <c r="L17" s="36">
        <v>10413571.93</v>
      </c>
      <c r="M17" s="19">
        <f t="shared" si="0"/>
        <v>1.0453197010251518</v>
      </c>
    </row>
    <row r="18" spans="1:13" ht="10.5">
      <c r="A18" s="17" t="s">
        <v>20</v>
      </c>
      <c r="B18" s="14">
        <v>1530262.55</v>
      </c>
      <c r="C18" s="38">
        <v>-69499.83</v>
      </c>
      <c r="D18" s="14">
        <f t="shared" si="1"/>
        <v>1460762.72</v>
      </c>
      <c r="E18" s="14">
        <v>423309.2</v>
      </c>
      <c r="F18" s="22">
        <v>12311.399999999965</v>
      </c>
      <c r="G18" s="70">
        <v>1968662.5937051447</v>
      </c>
      <c r="H18" s="33">
        <v>-72279.273705145</v>
      </c>
      <c r="I18" s="70">
        <f t="shared" si="3"/>
        <v>1896383.3199999998</v>
      </c>
      <c r="J18" s="64">
        <v>690331.13</v>
      </c>
      <c r="K18" s="14">
        <f t="shared" si="2"/>
        <v>2586714.4499999997</v>
      </c>
      <c r="L18" s="36">
        <v>2535637.5900000003</v>
      </c>
      <c r="M18" s="19">
        <f t="shared" si="0"/>
        <v>1.3370912743526981</v>
      </c>
    </row>
    <row r="19" spans="1:13" ht="10.5">
      <c r="A19" s="17" t="s">
        <v>84</v>
      </c>
      <c r="B19" s="14">
        <v>3984300.01</v>
      </c>
      <c r="C19" s="38">
        <v>-306469.67</v>
      </c>
      <c r="D19" s="14">
        <f t="shared" si="1"/>
        <v>3677830.34</v>
      </c>
      <c r="E19" s="14">
        <v>948232.15</v>
      </c>
      <c r="F19" s="22">
        <v>26357.01000000001</v>
      </c>
      <c r="G19" s="70">
        <v>4967314.807914366</v>
      </c>
      <c r="H19" s="33">
        <v>-314895.307914366</v>
      </c>
      <c r="I19" s="70">
        <f t="shared" si="3"/>
        <v>4652419.5</v>
      </c>
      <c r="J19" s="64">
        <v>848899.71</v>
      </c>
      <c r="K19" s="14">
        <f t="shared" si="2"/>
        <v>5501319.21</v>
      </c>
      <c r="L19" s="36">
        <v>5566556.050000001</v>
      </c>
      <c r="M19" s="19">
        <f t="shared" si="0"/>
        <v>1.1964862691337272</v>
      </c>
    </row>
    <row r="20" spans="1:13" ht="10.5">
      <c r="A20" s="17" t="s">
        <v>22</v>
      </c>
      <c r="B20" s="14">
        <v>25592609.21</v>
      </c>
      <c r="C20" s="38">
        <v>-1129870.57</v>
      </c>
      <c r="D20" s="16">
        <f t="shared" si="1"/>
        <v>24462738.64</v>
      </c>
      <c r="E20" s="16">
        <v>2972089.2399999998</v>
      </c>
      <c r="F20" s="46">
        <v>202172.3500000001</v>
      </c>
      <c r="G20" s="71">
        <v>28816525.797065914</v>
      </c>
      <c r="H20" s="33">
        <v>-1179525.56706591</v>
      </c>
      <c r="I20" s="71">
        <f t="shared" si="3"/>
        <v>27637000.230000004</v>
      </c>
      <c r="J20" s="64">
        <v>-612433.26</v>
      </c>
      <c r="K20" s="14">
        <f t="shared" si="2"/>
        <v>27024566.970000003</v>
      </c>
      <c r="L20" s="36">
        <v>28070244.95</v>
      </c>
      <c r="M20" s="35">
        <f t="shared" si="0"/>
        <v>1.0156762570609854</v>
      </c>
    </row>
    <row r="21" spans="1:13" ht="10.5">
      <c r="A21" s="20" t="s">
        <v>142</v>
      </c>
      <c r="B21" s="18">
        <v>84579426.1</v>
      </c>
      <c r="C21" s="40">
        <v>-7682246.98</v>
      </c>
      <c r="D21" s="14">
        <f t="shared" si="1"/>
        <v>76897179.11999999</v>
      </c>
      <c r="E21" s="14">
        <v>8183225.129999999</v>
      </c>
      <c r="F21" s="22">
        <v>693382.6700000018</v>
      </c>
      <c r="G21" s="70">
        <v>93606371.21374997</v>
      </c>
      <c r="H21" s="61">
        <v>-7832584.29374999</v>
      </c>
      <c r="I21" s="70">
        <f t="shared" si="3"/>
        <v>85773786.91999999</v>
      </c>
      <c r="J21" s="66">
        <v>-4927005.1</v>
      </c>
      <c r="K21" s="18">
        <f t="shared" si="2"/>
        <v>80846781.82</v>
      </c>
      <c r="L21" s="47">
        <v>81302931.77</v>
      </c>
      <c r="M21" s="48">
        <f t="shared" si="0"/>
        <v>0.9478762065831383</v>
      </c>
    </row>
    <row r="22" spans="1:13" ht="10.5">
      <c r="A22" s="17" t="s">
        <v>25</v>
      </c>
      <c r="B22" s="14">
        <v>11857558.06</v>
      </c>
      <c r="C22" s="38">
        <v>-768342.18</v>
      </c>
      <c r="D22" s="14">
        <f t="shared" si="1"/>
        <v>11089215.88</v>
      </c>
      <c r="E22" s="14">
        <v>2881593.49</v>
      </c>
      <c r="F22" s="22">
        <v>87988.32999999961</v>
      </c>
      <c r="G22" s="70">
        <v>14850161.723265491</v>
      </c>
      <c r="H22" s="33">
        <v>-791364.023265491</v>
      </c>
      <c r="I22" s="70">
        <f t="shared" si="3"/>
        <v>14058797.700000001</v>
      </c>
      <c r="J22" s="64">
        <v>1791383.65</v>
      </c>
      <c r="K22" s="14">
        <f t="shared" si="2"/>
        <v>15850181.350000001</v>
      </c>
      <c r="L22" s="22">
        <v>15889180.719999999</v>
      </c>
      <c r="M22" s="19">
        <f t="shared" si="0"/>
        <v>1.1301948473161398</v>
      </c>
    </row>
    <row r="23" spans="1:13" ht="10.5">
      <c r="A23" s="17" t="s">
        <v>143</v>
      </c>
      <c r="B23" s="14">
        <v>57393531.48</v>
      </c>
      <c r="C23" s="38">
        <v>-4331155.62</v>
      </c>
      <c r="D23" s="14">
        <f t="shared" si="1"/>
        <v>53062375.86</v>
      </c>
      <c r="E23" s="14">
        <v>4742253.51</v>
      </c>
      <c r="F23" s="22">
        <v>394542.23000000045</v>
      </c>
      <c r="G23" s="70">
        <v>62634742.00053195</v>
      </c>
      <c r="H23" s="33">
        <v>-4435570.40053195</v>
      </c>
      <c r="I23" s="70">
        <f t="shared" si="3"/>
        <v>58199171.6</v>
      </c>
      <c r="J23" s="64">
        <v>-2727171.02</v>
      </c>
      <c r="K23" s="14">
        <f t="shared" si="2"/>
        <v>55472000.58</v>
      </c>
      <c r="L23" s="22">
        <v>55725858.97</v>
      </c>
      <c r="M23" s="19">
        <f t="shared" si="0"/>
        <v>0.9575026145217503</v>
      </c>
    </row>
    <row r="24" spans="1:13" ht="10.5">
      <c r="A24" s="17" t="s">
        <v>27</v>
      </c>
      <c r="B24" s="14">
        <v>10703164.45</v>
      </c>
      <c r="C24" s="38">
        <v>-549672.06</v>
      </c>
      <c r="D24" s="14">
        <f t="shared" si="1"/>
        <v>10153492.389999999</v>
      </c>
      <c r="E24" s="14">
        <v>2493056.29</v>
      </c>
      <c r="F24" s="22">
        <v>79489.70000000019</v>
      </c>
      <c r="G24" s="70">
        <v>13296704.257046634</v>
      </c>
      <c r="H24" s="33">
        <v>-570665.877046636</v>
      </c>
      <c r="I24" s="70">
        <f t="shared" si="3"/>
        <v>12726038.379999999</v>
      </c>
      <c r="J24" s="64">
        <v>1640301.61</v>
      </c>
      <c r="K24" s="14">
        <f t="shared" si="2"/>
        <v>14366339.989999998</v>
      </c>
      <c r="L24" s="22">
        <v>14402686.460000003</v>
      </c>
      <c r="M24" s="19">
        <f t="shared" si="0"/>
        <v>1.131749412498629</v>
      </c>
    </row>
    <row r="25" spans="1:13" ht="10.5">
      <c r="A25" s="15" t="s">
        <v>29</v>
      </c>
      <c r="B25" s="16">
        <v>1064956.08</v>
      </c>
      <c r="C25" s="38">
        <v>-62124.64</v>
      </c>
      <c r="D25" s="16">
        <f t="shared" si="1"/>
        <v>1002831.4400000001</v>
      </c>
      <c r="E25" s="16">
        <v>186187.71</v>
      </c>
      <c r="F25" s="46">
        <v>7337.3399999999965</v>
      </c>
      <c r="G25" s="71">
        <v>1260737.8412813863</v>
      </c>
      <c r="H25" s="33">
        <v>-64381.351281386</v>
      </c>
      <c r="I25" s="71">
        <f t="shared" si="3"/>
        <v>1196356.4900000002</v>
      </c>
      <c r="J25" s="65">
        <v>249058.95</v>
      </c>
      <c r="K25" s="14">
        <f t="shared" si="2"/>
        <v>1445415.4400000002</v>
      </c>
      <c r="L25" s="46">
        <v>1387146.28</v>
      </c>
      <c r="M25" s="35">
        <f t="shared" si="0"/>
        <v>1.1594757010930745</v>
      </c>
    </row>
    <row r="26" spans="1:13" ht="10.5">
      <c r="A26" s="13" t="s">
        <v>31</v>
      </c>
      <c r="B26" s="14">
        <v>19057538.17</v>
      </c>
      <c r="C26" s="40">
        <v>-576814.18</v>
      </c>
      <c r="D26" s="14">
        <f t="shared" si="1"/>
        <v>18480723.990000002</v>
      </c>
      <c r="E26" s="14">
        <v>2473024.2800000003</v>
      </c>
      <c r="F26" s="22">
        <v>134825.75999999978</v>
      </c>
      <c r="G26" s="70">
        <v>21706788.131502308</v>
      </c>
      <c r="H26" s="61">
        <v>-618214.101502308</v>
      </c>
      <c r="I26" s="70">
        <f t="shared" si="3"/>
        <v>21088574.03</v>
      </c>
      <c r="J26" s="64">
        <v>-1244212.24</v>
      </c>
      <c r="K26" s="18">
        <f t="shared" si="2"/>
        <v>19844361.790000003</v>
      </c>
      <c r="L26" s="36">
        <v>20332383.880000003</v>
      </c>
      <c r="M26" s="48">
        <f t="shared" si="0"/>
        <v>0.9641421867156943</v>
      </c>
    </row>
    <row r="27" spans="1:13" ht="10.5">
      <c r="A27" s="13" t="s">
        <v>33</v>
      </c>
      <c r="B27" s="14">
        <v>1171016.35</v>
      </c>
      <c r="C27" s="38">
        <v>-14447.21</v>
      </c>
      <c r="D27" s="14">
        <f t="shared" si="1"/>
        <v>1156569.1400000001</v>
      </c>
      <c r="E27" s="14">
        <v>495896.51</v>
      </c>
      <c r="F27" s="22">
        <v>9953.479999999981</v>
      </c>
      <c r="G27" s="70">
        <v>1679223.2435960681</v>
      </c>
      <c r="H27" s="33">
        <v>-16804.113596068</v>
      </c>
      <c r="I27" s="70">
        <f t="shared" si="3"/>
        <v>1662419.1300000001</v>
      </c>
      <c r="J27" s="64">
        <v>904114.08</v>
      </c>
      <c r="K27" s="14">
        <f t="shared" si="2"/>
        <v>2566533.21</v>
      </c>
      <c r="L27" s="36">
        <v>2481332.48</v>
      </c>
      <c r="M27" s="19">
        <f t="shared" si="0"/>
        <v>1.492603420654814</v>
      </c>
    </row>
    <row r="28" spans="1:13" ht="10.5">
      <c r="A28" s="13" t="s">
        <v>110</v>
      </c>
      <c r="B28" s="14">
        <v>40506975.82</v>
      </c>
      <c r="C28" s="38">
        <v>-2597326.02</v>
      </c>
      <c r="D28" s="14">
        <f t="shared" si="1"/>
        <v>37909649.8</v>
      </c>
      <c r="E28" s="14">
        <v>4864998.71</v>
      </c>
      <c r="F28" s="22">
        <v>268175.9400000004</v>
      </c>
      <c r="G28" s="70">
        <v>45714490.611361384</v>
      </c>
      <c r="H28" s="33">
        <v>-2671666.16136139</v>
      </c>
      <c r="I28" s="70">
        <f t="shared" si="3"/>
        <v>43042824.449999996</v>
      </c>
      <c r="J28" s="64">
        <v>-667284.78</v>
      </c>
      <c r="K28" s="14">
        <f t="shared" si="2"/>
        <v>42375539.669999994</v>
      </c>
      <c r="L28" s="36">
        <v>42033194.26</v>
      </c>
      <c r="M28" s="19">
        <f t="shared" si="0"/>
        <v>0.9765435887885838</v>
      </c>
    </row>
    <row r="29" spans="1:13" ht="10.5">
      <c r="A29" s="17" t="s">
        <v>35</v>
      </c>
      <c r="B29" s="14">
        <v>8956045.6</v>
      </c>
      <c r="C29" s="38">
        <v>-495094.87</v>
      </c>
      <c r="D29" s="14">
        <f t="shared" si="1"/>
        <v>8460950.73</v>
      </c>
      <c r="E29" s="14">
        <v>1461649.4300000002</v>
      </c>
      <c r="F29" s="22">
        <v>63585.909999999916</v>
      </c>
      <c r="G29" s="70">
        <v>10498703.500915904</v>
      </c>
      <c r="H29" s="33">
        <v>-512517.430915903</v>
      </c>
      <c r="I29" s="70">
        <f t="shared" si="3"/>
        <v>9986186.07</v>
      </c>
      <c r="J29" s="64">
        <v>1123122.81</v>
      </c>
      <c r="K29" s="14">
        <f t="shared" si="2"/>
        <v>11109308.88</v>
      </c>
      <c r="L29" s="36">
        <v>11135139.530000001</v>
      </c>
      <c r="M29" s="19">
        <f t="shared" si="0"/>
        <v>1.1150542811786404</v>
      </c>
    </row>
    <row r="30" spans="1:13" ht="10.5">
      <c r="A30" s="17" t="s">
        <v>37</v>
      </c>
      <c r="B30" s="14">
        <v>4957408.37</v>
      </c>
      <c r="C30" s="38">
        <v>-284321.35</v>
      </c>
      <c r="D30" s="16">
        <f t="shared" si="1"/>
        <v>4673087.0200000005</v>
      </c>
      <c r="E30" s="16">
        <v>879615.6699999999</v>
      </c>
      <c r="F30" s="46">
        <v>40909.67000000004</v>
      </c>
      <c r="G30" s="71">
        <v>5888084.466265695</v>
      </c>
      <c r="H30" s="33">
        <v>-294472.106265695</v>
      </c>
      <c r="I30" s="71">
        <f t="shared" si="3"/>
        <v>5593612.36</v>
      </c>
      <c r="J30" s="64">
        <v>205168.77</v>
      </c>
      <c r="K30" s="14">
        <f t="shared" si="2"/>
        <v>5798781.13</v>
      </c>
      <c r="L30" s="36">
        <v>5731234.3</v>
      </c>
      <c r="M30" s="35">
        <f t="shared" si="0"/>
        <v>1.0246034103085397</v>
      </c>
    </row>
    <row r="31" spans="1:13" ht="10.5">
      <c r="A31" s="20" t="s">
        <v>38</v>
      </c>
      <c r="B31" s="18">
        <v>2187820.35</v>
      </c>
      <c r="C31" s="40">
        <v>-245554.39</v>
      </c>
      <c r="D31" s="14">
        <f t="shared" si="1"/>
        <v>1942265.96</v>
      </c>
      <c r="E31" s="14">
        <v>452512.89</v>
      </c>
      <c r="F31" s="22">
        <v>10432.669999999984</v>
      </c>
      <c r="G31" s="70">
        <v>2654446.00380962</v>
      </c>
      <c r="H31" s="61">
        <v>-249234.48380962</v>
      </c>
      <c r="I31" s="70">
        <f t="shared" si="3"/>
        <v>2405211.52</v>
      </c>
      <c r="J31" s="66">
        <v>255601.59</v>
      </c>
      <c r="K31" s="18">
        <f t="shared" si="2"/>
        <v>2660813.11</v>
      </c>
      <c r="L31" s="34">
        <v>2733467.34</v>
      </c>
      <c r="M31" s="48">
        <f t="shared" si="0"/>
        <v>1.1364769032870754</v>
      </c>
    </row>
    <row r="32" spans="1:13" ht="10.5">
      <c r="A32" s="17" t="s">
        <v>40</v>
      </c>
      <c r="B32" s="14">
        <v>1263829.15</v>
      </c>
      <c r="C32" s="38">
        <v>-64761.24</v>
      </c>
      <c r="D32" s="14">
        <f t="shared" si="1"/>
        <v>1199067.91</v>
      </c>
      <c r="E32" s="14">
        <v>267716.41000000003</v>
      </c>
      <c r="F32" s="22">
        <v>14931.149999999965</v>
      </c>
      <c r="G32" s="70">
        <v>1548902.4567963758</v>
      </c>
      <c r="H32" s="33">
        <v>-67186.986796376</v>
      </c>
      <c r="I32" s="70">
        <f t="shared" si="3"/>
        <v>1481715.4699999997</v>
      </c>
      <c r="J32" s="64">
        <v>228140.27</v>
      </c>
      <c r="K32" s="14">
        <f t="shared" si="2"/>
        <v>1709855.7399999998</v>
      </c>
      <c r="L32" s="36">
        <v>1674308.53</v>
      </c>
      <c r="M32" s="19">
        <f t="shared" si="0"/>
        <v>1.1299797862001133</v>
      </c>
    </row>
    <row r="33" spans="1:13" ht="10.5">
      <c r="A33" s="17" t="s">
        <v>41</v>
      </c>
      <c r="B33" s="14">
        <v>15977371.61</v>
      </c>
      <c r="C33" s="38">
        <v>-1887630.05</v>
      </c>
      <c r="D33" s="14">
        <f t="shared" si="1"/>
        <v>14089741.559999999</v>
      </c>
      <c r="E33" s="14">
        <v>2999798.91</v>
      </c>
      <c r="F33" s="22">
        <v>120834.12999999989</v>
      </c>
      <c r="G33" s="70">
        <v>19127971.071156014</v>
      </c>
      <c r="H33" s="33">
        <v>-1917596.47115602</v>
      </c>
      <c r="I33" s="70">
        <f t="shared" si="3"/>
        <v>17210374.599999994</v>
      </c>
      <c r="J33" s="64">
        <v>1412278.27</v>
      </c>
      <c r="K33" s="14">
        <f t="shared" si="2"/>
        <v>18622652.869999994</v>
      </c>
      <c r="L33" s="36">
        <v>18588908.630000003</v>
      </c>
      <c r="M33" s="19">
        <f t="shared" si="0"/>
        <v>1.080099013649593</v>
      </c>
    </row>
    <row r="34" spans="1:13" ht="10.5">
      <c r="A34" s="17" t="s">
        <v>42</v>
      </c>
      <c r="B34" s="14">
        <v>7572575.64</v>
      </c>
      <c r="C34" s="38">
        <v>-671218.94</v>
      </c>
      <c r="D34" s="14">
        <f t="shared" si="1"/>
        <v>6901356.699999999</v>
      </c>
      <c r="E34" s="14">
        <v>1578133.23</v>
      </c>
      <c r="F34" s="22">
        <v>50888.38000000012</v>
      </c>
      <c r="G34" s="70">
        <v>9217812.44768714</v>
      </c>
      <c r="H34" s="33">
        <v>-687434.137687139</v>
      </c>
      <c r="I34" s="70">
        <f t="shared" si="3"/>
        <v>8530378.31</v>
      </c>
      <c r="J34" s="64">
        <v>1178839.43</v>
      </c>
      <c r="K34" s="14">
        <f t="shared" si="2"/>
        <v>9709217.74</v>
      </c>
      <c r="L34" s="36">
        <v>8950317.53</v>
      </c>
      <c r="M34" s="19">
        <f t="shared" si="0"/>
        <v>1.0492286748300146</v>
      </c>
    </row>
    <row r="35" spans="1:13" ht="10.5">
      <c r="A35" s="15" t="s">
        <v>44</v>
      </c>
      <c r="B35" s="16">
        <v>19326653.4</v>
      </c>
      <c r="C35" s="38">
        <v>-1605878.66</v>
      </c>
      <c r="D35" s="16">
        <f t="shared" si="1"/>
        <v>17720774.74</v>
      </c>
      <c r="E35" s="16">
        <v>2830918.76</v>
      </c>
      <c r="F35" s="46">
        <v>132238.6700000004</v>
      </c>
      <c r="G35" s="71">
        <v>22327438.428125106</v>
      </c>
      <c r="H35" s="33">
        <v>-1643506.2581251</v>
      </c>
      <c r="I35" s="71">
        <f t="shared" si="3"/>
        <v>20683932.170000006</v>
      </c>
      <c r="J35" s="65">
        <v>828157.99</v>
      </c>
      <c r="K35" s="14">
        <f t="shared" si="2"/>
        <v>21512090.160000004</v>
      </c>
      <c r="L35" s="36">
        <v>21663516.819999997</v>
      </c>
      <c r="M35" s="35">
        <f t="shared" si="0"/>
        <v>1.047359691665436</v>
      </c>
    </row>
    <row r="36" spans="1:13" ht="10.5">
      <c r="A36" s="17" t="s">
        <v>111</v>
      </c>
      <c r="B36" s="14">
        <v>83216130.61</v>
      </c>
      <c r="C36" s="40">
        <v>-5954023.01</v>
      </c>
      <c r="D36" s="14">
        <f t="shared" si="1"/>
        <v>77262107.6</v>
      </c>
      <c r="E36" s="14">
        <v>9209334.78</v>
      </c>
      <c r="F36" s="22">
        <v>580135.9800000004</v>
      </c>
      <c r="G36" s="70">
        <v>93147134.88079059</v>
      </c>
      <c r="H36" s="61">
        <v>-6095556.5207906</v>
      </c>
      <c r="I36" s="70">
        <f t="shared" si="3"/>
        <v>87051578.35999998</v>
      </c>
      <c r="J36" s="64">
        <v>-760908.64</v>
      </c>
      <c r="K36" s="18">
        <f t="shared" si="2"/>
        <v>86290669.71999998</v>
      </c>
      <c r="L36" s="47">
        <v>85374894.71</v>
      </c>
      <c r="M36" s="48">
        <f t="shared" si="0"/>
        <v>0.9807391929981315</v>
      </c>
    </row>
    <row r="37" spans="1:13" ht="10.5">
      <c r="A37" s="17" t="s">
        <v>47</v>
      </c>
      <c r="B37" s="14">
        <v>8063635.58</v>
      </c>
      <c r="C37" s="38">
        <v>-130283.79</v>
      </c>
      <c r="D37" s="14">
        <f t="shared" si="1"/>
        <v>7933351.79</v>
      </c>
      <c r="E37" s="14">
        <v>649120.77</v>
      </c>
      <c r="F37" s="22">
        <v>52707.179999999935</v>
      </c>
      <c r="G37" s="70">
        <v>8783272.117946304</v>
      </c>
      <c r="H37" s="33">
        <v>-148092.377946305</v>
      </c>
      <c r="I37" s="70">
        <f t="shared" si="3"/>
        <v>8635179.74</v>
      </c>
      <c r="J37" s="64">
        <v>-803361.15</v>
      </c>
      <c r="K37" s="14">
        <f t="shared" si="2"/>
        <v>7831818.59</v>
      </c>
      <c r="L37" s="22">
        <v>7688102.27</v>
      </c>
      <c r="M37" s="19">
        <f t="shared" si="0"/>
        <v>0.8903233634370186</v>
      </c>
    </row>
    <row r="38" spans="1:13" ht="10.5">
      <c r="A38" s="17" t="s">
        <v>49</v>
      </c>
      <c r="B38" s="14">
        <v>25336814.13</v>
      </c>
      <c r="C38" s="38">
        <v>-503443.29</v>
      </c>
      <c r="D38" s="14">
        <f t="shared" si="1"/>
        <v>24833370.84</v>
      </c>
      <c r="E38" s="14">
        <v>1736206.8900000001</v>
      </c>
      <c r="F38" s="22">
        <v>121397.06999999983</v>
      </c>
      <c r="G38" s="70">
        <v>27249219.905713007</v>
      </c>
      <c r="H38" s="33">
        <v>-558245.105713006</v>
      </c>
      <c r="I38" s="70">
        <f t="shared" si="3"/>
        <v>26690974.8</v>
      </c>
      <c r="J38" s="64">
        <v>-4533802.67</v>
      </c>
      <c r="K38" s="14">
        <f t="shared" si="2"/>
        <v>22157172.130000003</v>
      </c>
      <c r="L38" s="22">
        <v>23078720.7</v>
      </c>
      <c r="M38" s="19">
        <f t="shared" si="0"/>
        <v>0.8646638376055115</v>
      </c>
    </row>
    <row r="39" spans="1:13" ht="10.5">
      <c r="A39" s="17" t="s">
        <v>51</v>
      </c>
      <c r="B39" s="14">
        <v>20113003.16</v>
      </c>
      <c r="C39" s="38">
        <v>-1043120.23</v>
      </c>
      <c r="D39" s="14">
        <f t="shared" si="1"/>
        <v>19069882.93</v>
      </c>
      <c r="E39" s="14">
        <v>4567292.82</v>
      </c>
      <c r="F39" s="22">
        <v>114522.83999999985</v>
      </c>
      <c r="G39" s="70">
        <v>24836779.35866858</v>
      </c>
      <c r="H39" s="33">
        <v>-1085080.76866858</v>
      </c>
      <c r="I39" s="70">
        <f t="shared" si="3"/>
        <v>23751698.59</v>
      </c>
      <c r="J39" s="64">
        <v>3447114.09</v>
      </c>
      <c r="K39" s="14">
        <f t="shared" si="2"/>
        <v>27198812.68</v>
      </c>
      <c r="L39" s="22">
        <v>26853447.71</v>
      </c>
      <c r="M39" s="19">
        <f t="shared" si="0"/>
        <v>1.1305906231609855</v>
      </c>
    </row>
    <row r="40" spans="1:15" ht="10.5">
      <c r="A40" s="15" t="s">
        <v>52</v>
      </c>
      <c r="B40" s="14">
        <v>5846732.35</v>
      </c>
      <c r="C40" s="38">
        <v>-224119.45</v>
      </c>
      <c r="D40" s="16">
        <f t="shared" si="1"/>
        <v>5622612.899999999</v>
      </c>
      <c r="E40" s="16">
        <v>1016419.5800000001</v>
      </c>
      <c r="F40" s="46">
        <v>41976.26000000001</v>
      </c>
      <c r="G40" s="71">
        <v>6917582.2162184855</v>
      </c>
      <c r="H40" s="33">
        <v>-236573.476218486</v>
      </c>
      <c r="I40" s="71">
        <f t="shared" si="3"/>
        <v>6681008.739999999</v>
      </c>
      <c r="J40" s="64">
        <v>681195.15</v>
      </c>
      <c r="K40" s="14">
        <f t="shared" si="2"/>
        <v>7362203.89</v>
      </c>
      <c r="L40" s="46">
        <v>7135533.86</v>
      </c>
      <c r="M40" s="35">
        <f t="shared" si="0"/>
        <v>1.0680324091298825</v>
      </c>
      <c r="O40" s="2"/>
    </row>
    <row r="41" spans="1:15" ht="10.5">
      <c r="A41" s="17" t="s">
        <v>112</v>
      </c>
      <c r="B41" s="18">
        <v>7732949.21</v>
      </c>
      <c r="C41" s="40">
        <v>-358406.74</v>
      </c>
      <c r="D41" s="14">
        <f t="shared" si="1"/>
        <v>7374542.47</v>
      </c>
      <c r="E41" s="14">
        <v>1544682.58</v>
      </c>
      <c r="F41" s="22">
        <v>53601.30999999982</v>
      </c>
      <c r="G41" s="70">
        <v>9344290.999034919</v>
      </c>
      <c r="H41" s="61">
        <v>-371464.639034917</v>
      </c>
      <c r="I41" s="70">
        <f t="shared" si="3"/>
        <v>8972826.360000001</v>
      </c>
      <c r="J41" s="66">
        <v>1342987.33</v>
      </c>
      <c r="K41" s="18">
        <f t="shared" si="2"/>
        <v>10315813.690000001</v>
      </c>
      <c r="L41" s="36">
        <v>10344194.02</v>
      </c>
      <c r="M41" s="48">
        <f t="shared" si="0"/>
        <v>1.1528356400736142</v>
      </c>
      <c r="O41" s="2"/>
    </row>
    <row r="42" spans="1:15" ht="10.5">
      <c r="A42" s="17" t="s">
        <v>144</v>
      </c>
      <c r="B42" s="14">
        <v>113358834.41</v>
      </c>
      <c r="C42" s="38">
        <v>-16171934.05</v>
      </c>
      <c r="D42" s="14">
        <f t="shared" si="1"/>
        <v>97186900.36</v>
      </c>
      <c r="E42" s="14">
        <v>8079231.2299999995</v>
      </c>
      <c r="F42" s="22">
        <v>713952.9000000013</v>
      </c>
      <c r="G42" s="70">
        <v>122314554.87283151</v>
      </c>
      <c r="H42" s="33">
        <v>-16334470.3828315</v>
      </c>
      <c r="I42" s="70">
        <f t="shared" si="3"/>
        <v>105980084.49000001</v>
      </c>
      <c r="J42" s="64">
        <v>-7057709.24</v>
      </c>
      <c r="K42" s="14">
        <f t="shared" si="2"/>
        <v>98922375.25000001</v>
      </c>
      <c r="L42" s="36">
        <v>100790146.84</v>
      </c>
      <c r="M42" s="19">
        <f t="shared" si="0"/>
        <v>0.9510291233020322</v>
      </c>
      <c r="O42" s="2"/>
    </row>
    <row r="43" spans="1:15" ht="10.5">
      <c r="A43" s="17" t="s">
        <v>150</v>
      </c>
      <c r="B43" s="14">
        <v>6675611.58</v>
      </c>
      <c r="C43" s="38">
        <v>-700716.73</v>
      </c>
      <c r="D43" s="14">
        <f t="shared" si="1"/>
        <v>5974894.85</v>
      </c>
      <c r="E43" s="14">
        <v>1699613.33</v>
      </c>
      <c r="F43" s="22">
        <v>43240.32999999984</v>
      </c>
      <c r="G43" s="70">
        <v>8428969.437888866</v>
      </c>
      <c r="H43" s="33">
        <v>-711220.927888866</v>
      </c>
      <c r="I43" s="70">
        <f t="shared" si="3"/>
        <v>7717748.51</v>
      </c>
      <c r="J43" s="64">
        <v>1363725.46</v>
      </c>
      <c r="K43" s="14">
        <f t="shared" si="2"/>
        <v>9081473.969999999</v>
      </c>
      <c r="L43" s="36">
        <v>9112210.67</v>
      </c>
      <c r="M43" s="19">
        <f t="shared" si="0"/>
        <v>1.1806825084016634</v>
      </c>
      <c r="O43" s="2"/>
    </row>
    <row r="44" spans="1:15" ht="10.5">
      <c r="A44" s="17" t="s">
        <v>55</v>
      </c>
      <c r="B44" s="14">
        <v>90952068.7</v>
      </c>
      <c r="C44" s="38">
        <v>-10266607.97</v>
      </c>
      <c r="D44" s="14">
        <f t="shared" si="1"/>
        <v>80685460.73</v>
      </c>
      <c r="E44" s="14">
        <v>11277029.07</v>
      </c>
      <c r="F44" s="22">
        <v>565354.3599999994</v>
      </c>
      <c r="G44" s="70">
        <v>102952638.5044744</v>
      </c>
      <c r="H44" s="33">
        <v>-10424794.3444744</v>
      </c>
      <c r="I44" s="70">
        <f t="shared" si="3"/>
        <v>92527844.16</v>
      </c>
      <c r="J44" s="64">
        <v>-2430820.51</v>
      </c>
      <c r="K44" s="14">
        <f t="shared" si="2"/>
        <v>90097023.64999999</v>
      </c>
      <c r="L44" s="36">
        <v>88633439.17999999</v>
      </c>
      <c r="M44" s="19">
        <f t="shared" si="0"/>
        <v>0.9579109940866475</v>
      </c>
      <c r="O44" s="2"/>
    </row>
    <row r="45" spans="1:15" ht="10.5">
      <c r="A45" s="17" t="s">
        <v>57</v>
      </c>
      <c r="B45" s="16">
        <v>6173844.94</v>
      </c>
      <c r="C45" s="38">
        <v>-411055.22</v>
      </c>
      <c r="D45" s="16">
        <f t="shared" si="1"/>
        <v>5762789.720000001</v>
      </c>
      <c r="E45" s="16">
        <v>1340643.23</v>
      </c>
      <c r="F45" s="46">
        <v>42478.64000000013</v>
      </c>
      <c r="G45" s="71">
        <v>7569228.593233343</v>
      </c>
      <c r="H45" s="33">
        <v>-423317.003233341</v>
      </c>
      <c r="I45" s="71">
        <f t="shared" si="3"/>
        <v>7145911.590000003</v>
      </c>
      <c r="J45" s="65">
        <v>1655144.11</v>
      </c>
      <c r="K45" s="14">
        <f t="shared" si="2"/>
        <v>8801055.700000003</v>
      </c>
      <c r="L45" s="44">
        <v>8641570.920000002</v>
      </c>
      <c r="M45" s="35">
        <f t="shared" si="0"/>
        <v>1.209302803590941</v>
      </c>
      <c r="O45" s="2"/>
    </row>
    <row r="46" spans="1:15" ht="10.5">
      <c r="A46" s="20" t="s">
        <v>58</v>
      </c>
      <c r="B46" s="14">
        <v>36412169.56</v>
      </c>
      <c r="C46" s="40">
        <v>-3107336.24</v>
      </c>
      <c r="D46" s="14">
        <f t="shared" si="1"/>
        <v>33304833.32</v>
      </c>
      <c r="E46" s="14">
        <v>6497443.77</v>
      </c>
      <c r="F46" s="22">
        <v>218032.9600000009</v>
      </c>
      <c r="G46" s="70">
        <v>43203305.591912866</v>
      </c>
      <c r="H46" s="61">
        <v>-3182995.54191286</v>
      </c>
      <c r="I46" s="70">
        <f t="shared" si="3"/>
        <v>40020310.050000004</v>
      </c>
      <c r="J46" s="64">
        <v>2065293.52</v>
      </c>
      <c r="K46" s="18">
        <f t="shared" si="2"/>
        <v>42085603.57000001</v>
      </c>
      <c r="L46" s="36">
        <v>42258831.49</v>
      </c>
      <c r="M46" s="48">
        <f t="shared" si="0"/>
        <v>1.0559346351191</v>
      </c>
      <c r="O46" s="2"/>
    </row>
    <row r="47" spans="1:15" ht="10.5">
      <c r="A47" s="17" t="s">
        <v>60</v>
      </c>
      <c r="B47" s="14">
        <v>587909.35</v>
      </c>
      <c r="C47" s="38">
        <v>-47371.02</v>
      </c>
      <c r="D47" s="14">
        <f t="shared" si="1"/>
        <v>540538.33</v>
      </c>
      <c r="E47" s="14">
        <v>321159.6</v>
      </c>
      <c r="F47" s="22">
        <v>3716.210000000021</v>
      </c>
      <c r="G47" s="70">
        <v>914024.9999088768</v>
      </c>
      <c r="H47" s="33">
        <v>-48610.859908877</v>
      </c>
      <c r="I47" s="70">
        <f t="shared" si="3"/>
        <v>865414.1399999999</v>
      </c>
      <c r="J47" s="64">
        <v>469375.55</v>
      </c>
      <c r="K47" s="14">
        <f t="shared" si="2"/>
        <v>1334789.69</v>
      </c>
      <c r="L47" s="36">
        <v>1291687.83</v>
      </c>
      <c r="M47" s="19">
        <f t="shared" si="0"/>
        <v>1.4925661256239704</v>
      </c>
      <c r="O47" s="2"/>
    </row>
    <row r="48" spans="1:15" ht="10.5">
      <c r="A48" s="17" t="s">
        <v>61</v>
      </c>
      <c r="B48" s="14">
        <v>1128281.16</v>
      </c>
      <c r="C48" s="38">
        <v>-45790.43</v>
      </c>
      <c r="D48" s="14">
        <f t="shared" si="1"/>
        <v>1082490.73</v>
      </c>
      <c r="E48" s="14">
        <v>260021.33</v>
      </c>
      <c r="F48" s="22">
        <v>11396.100000000006</v>
      </c>
      <c r="G48" s="70">
        <v>1401880.3165345062</v>
      </c>
      <c r="H48" s="33">
        <v>-47972.156534506</v>
      </c>
      <c r="I48" s="70">
        <f t="shared" si="3"/>
        <v>1353908.1600000001</v>
      </c>
      <c r="J48" s="64">
        <v>178644.52</v>
      </c>
      <c r="K48" s="14">
        <f t="shared" si="2"/>
        <v>1532552.6800000002</v>
      </c>
      <c r="L48" s="36">
        <v>1513341.83</v>
      </c>
      <c r="M48" s="19">
        <f t="shared" si="0"/>
        <v>1.1177581129284277</v>
      </c>
      <c r="O48" s="2"/>
    </row>
    <row r="49" spans="1:15" ht="10.5">
      <c r="A49" s="17" t="s">
        <v>63</v>
      </c>
      <c r="B49" s="14">
        <v>6150343.39</v>
      </c>
      <c r="C49" s="38">
        <v>-717352.79</v>
      </c>
      <c r="D49" s="14">
        <f t="shared" si="1"/>
        <v>5432990.6</v>
      </c>
      <c r="E49" s="14">
        <v>1516555.56</v>
      </c>
      <c r="F49" s="22">
        <v>39634.909999999916</v>
      </c>
      <c r="G49" s="70">
        <v>7717384.462628594</v>
      </c>
      <c r="H49" s="33">
        <v>-728203.392628593</v>
      </c>
      <c r="I49" s="70">
        <f t="shared" si="3"/>
        <v>6989181.07</v>
      </c>
      <c r="J49" s="64">
        <v>1710422</v>
      </c>
      <c r="K49" s="14">
        <f t="shared" si="2"/>
        <v>8699603.07</v>
      </c>
      <c r="L49" s="36">
        <v>8779733.08</v>
      </c>
      <c r="M49" s="19">
        <f t="shared" si="0"/>
        <v>1.2561891002775236</v>
      </c>
      <c r="O49" s="2"/>
    </row>
    <row r="50" spans="1:15" ht="10.5">
      <c r="A50" s="15" t="s">
        <v>151</v>
      </c>
      <c r="B50" s="14">
        <v>1247559.9</v>
      </c>
      <c r="C50" s="38">
        <v>-98668.42</v>
      </c>
      <c r="D50" s="16">
        <f t="shared" si="1"/>
        <v>1148891.48</v>
      </c>
      <c r="E50" s="16">
        <v>452904.35</v>
      </c>
      <c r="F50" s="46">
        <v>8606.800000000047</v>
      </c>
      <c r="G50" s="71">
        <v>1711028.4401939502</v>
      </c>
      <c r="H50" s="33">
        <v>-100625.81019395</v>
      </c>
      <c r="I50" s="71">
        <f t="shared" si="3"/>
        <v>1610402.6300000001</v>
      </c>
      <c r="J50" s="64">
        <v>800171.32</v>
      </c>
      <c r="K50" s="14">
        <f t="shared" si="2"/>
        <v>2410573.95</v>
      </c>
      <c r="L50" s="36">
        <v>2332741.76</v>
      </c>
      <c r="M50" s="35">
        <f t="shared" si="0"/>
        <v>1.448545672084502</v>
      </c>
      <c r="O50" s="2"/>
    </row>
    <row r="51" spans="1:15" ht="10.5">
      <c r="A51" s="20" t="s">
        <v>66</v>
      </c>
      <c r="B51" s="18">
        <v>125247520.78</v>
      </c>
      <c r="C51" s="40">
        <v>-13306262.12</v>
      </c>
      <c r="D51" s="14">
        <f t="shared" si="1"/>
        <v>111941258.66</v>
      </c>
      <c r="E51" s="14">
        <v>15227931.35</v>
      </c>
      <c r="F51" s="22">
        <v>824120.6600000001</v>
      </c>
      <c r="G51" s="70">
        <v>141538267.56958812</v>
      </c>
      <c r="H51" s="61">
        <v>-13544956.8995882</v>
      </c>
      <c r="I51" s="70">
        <f>G51+H51</f>
        <v>127993310.66999993</v>
      </c>
      <c r="J51" s="66">
        <v>-3234306.59</v>
      </c>
      <c r="K51" s="18">
        <f t="shared" si="2"/>
        <v>124759004.07999992</v>
      </c>
      <c r="L51" s="34">
        <v>122084333.32</v>
      </c>
      <c r="M51" s="48">
        <f t="shared" si="0"/>
        <v>0.953833701784347</v>
      </c>
      <c r="O51" s="2"/>
    </row>
    <row r="52" spans="1:15" ht="10.5">
      <c r="A52" s="17" t="s">
        <v>145</v>
      </c>
      <c r="B52" s="14">
        <v>9571572.73</v>
      </c>
      <c r="C52" s="38">
        <v>-237280.26</v>
      </c>
      <c r="D52" s="14">
        <f t="shared" si="1"/>
        <v>9334292.47</v>
      </c>
      <c r="E52" s="14">
        <v>1611264.08</v>
      </c>
      <c r="F52" s="22">
        <v>87505.41999999993</v>
      </c>
      <c r="G52" s="70">
        <v>11287984.57421456</v>
      </c>
      <c r="H52" s="33">
        <v>-254922.604214561</v>
      </c>
      <c r="I52" s="70">
        <f>G52+H52</f>
        <v>11033061.97</v>
      </c>
      <c r="J52" s="64">
        <v>658432.09</v>
      </c>
      <c r="K52" s="14">
        <f t="shared" si="2"/>
        <v>11691494.06</v>
      </c>
      <c r="L52" s="36">
        <v>11666065.23</v>
      </c>
      <c r="M52" s="19">
        <f t="shared" si="0"/>
        <v>1.0573733077654417</v>
      </c>
      <c r="O52" s="2"/>
    </row>
    <row r="53" spans="1:15" ht="10.5">
      <c r="A53" s="17" t="s">
        <v>68</v>
      </c>
      <c r="B53" s="14">
        <v>13054606.04</v>
      </c>
      <c r="C53" s="38">
        <v>-1375715.61</v>
      </c>
      <c r="D53" s="14">
        <f t="shared" si="1"/>
        <v>11678890.43</v>
      </c>
      <c r="E53" s="14">
        <v>2736317.62</v>
      </c>
      <c r="F53" s="22">
        <v>143504.10999999987</v>
      </c>
      <c r="G53" s="70">
        <v>15958578.526955653</v>
      </c>
      <c r="H53" s="33">
        <v>-1399866.36695565</v>
      </c>
      <c r="I53" s="70">
        <f>G53+H53</f>
        <v>14558712.160000004</v>
      </c>
      <c r="J53" s="64">
        <v>3023255.13</v>
      </c>
      <c r="K53" s="14">
        <f t="shared" si="2"/>
        <v>17581967.290000003</v>
      </c>
      <c r="L53" s="36">
        <v>17423944.75</v>
      </c>
      <c r="M53" s="19">
        <f t="shared" si="0"/>
        <v>1.19680536015213</v>
      </c>
      <c r="O53" s="2"/>
    </row>
    <row r="54" spans="1:15" ht="10.5">
      <c r="A54" s="17" t="s">
        <v>113</v>
      </c>
      <c r="B54" s="14">
        <v>13085422.57</v>
      </c>
      <c r="C54" s="38">
        <v>-548015.84</v>
      </c>
      <c r="D54" s="14">
        <f t="shared" si="1"/>
        <v>12537406.73</v>
      </c>
      <c r="E54" s="14">
        <v>1946802.16</v>
      </c>
      <c r="F54" s="22">
        <v>116683.26000000001</v>
      </c>
      <c r="G54" s="70">
        <v>15171581.378493415</v>
      </c>
      <c r="H54" s="33">
        <v>-570689.228493415</v>
      </c>
      <c r="I54" s="70">
        <f>G54+H54</f>
        <v>14600892.15</v>
      </c>
      <c r="J54" s="64">
        <v>201405.73</v>
      </c>
      <c r="K54" s="14">
        <f t="shared" si="2"/>
        <v>14802297.88</v>
      </c>
      <c r="L54" s="36">
        <v>14798161.73</v>
      </c>
      <c r="M54" s="19">
        <f t="shared" si="0"/>
        <v>1.0135107894759705</v>
      </c>
      <c r="O54" s="2"/>
    </row>
    <row r="55" spans="1:15" ht="10.5">
      <c r="A55" s="25" t="s">
        <v>71</v>
      </c>
      <c r="B55" s="14">
        <v>19925844.82</v>
      </c>
      <c r="C55" s="38">
        <v>-1508138.45</v>
      </c>
      <c r="D55" s="14">
        <f t="shared" si="1"/>
        <v>18417706.37</v>
      </c>
      <c r="E55" s="14">
        <v>3069730.06</v>
      </c>
      <c r="F55" s="22">
        <v>173754.75999999978</v>
      </c>
      <c r="G55" s="70">
        <v>23207872.600806803</v>
      </c>
      <c r="H55" s="33">
        <v>-1546681.4108068</v>
      </c>
      <c r="I55" s="70">
        <f>G55+H55</f>
        <v>21661191.19</v>
      </c>
      <c r="J55" s="64">
        <v>825340.21</v>
      </c>
      <c r="K55" s="14">
        <f t="shared" si="2"/>
        <v>22486531.400000002</v>
      </c>
      <c r="L55" s="36">
        <v>22641422.95</v>
      </c>
      <c r="M55" s="19">
        <f t="shared" si="0"/>
        <v>1.045252901901929</v>
      </c>
      <c r="O55" s="2"/>
    </row>
    <row r="56" spans="3:15" ht="10.5">
      <c r="C56" s="23" t="s">
        <v>164</v>
      </c>
      <c r="D56" s="23"/>
      <c r="E56" s="23"/>
      <c r="J56" s="49"/>
      <c r="K56" s="44"/>
      <c r="L56" s="44"/>
      <c r="M56" s="44"/>
      <c r="O56" s="2"/>
    </row>
    <row r="57" spans="1:13" ht="10.5" customHeight="1">
      <c r="A57" s="4"/>
      <c r="B57" s="5"/>
      <c r="C57" s="5"/>
      <c r="D57" s="5"/>
      <c r="E57" s="57" t="s">
        <v>104</v>
      </c>
      <c r="F57" s="63"/>
      <c r="G57" s="67" t="s">
        <v>89</v>
      </c>
      <c r="H57" s="63"/>
      <c r="I57" s="67" t="s">
        <v>1</v>
      </c>
      <c r="J57" s="56" t="s">
        <v>92</v>
      </c>
      <c r="K57" s="24"/>
      <c r="L57" s="24"/>
      <c r="M57" s="24" t="s">
        <v>158</v>
      </c>
    </row>
    <row r="58" spans="1:13" ht="10.5" customHeight="1">
      <c r="A58" s="6"/>
      <c r="B58" s="7" t="s">
        <v>89</v>
      </c>
      <c r="C58" s="7"/>
      <c r="D58" s="7" t="s">
        <v>87</v>
      </c>
      <c r="E58" s="58" t="s">
        <v>105</v>
      </c>
      <c r="F58" s="9"/>
      <c r="G58" s="68" t="s">
        <v>5</v>
      </c>
      <c r="H58" s="8" t="s">
        <v>90</v>
      </c>
      <c r="I58" s="68" t="s">
        <v>4</v>
      </c>
      <c r="J58" s="41" t="s">
        <v>93</v>
      </c>
      <c r="K58" s="7"/>
      <c r="L58" s="9"/>
      <c r="M58" s="8" t="s">
        <v>3</v>
      </c>
    </row>
    <row r="59" spans="1:13" ht="10.5" customHeight="1">
      <c r="A59" s="6"/>
      <c r="B59" s="7" t="s">
        <v>5</v>
      </c>
      <c r="C59" s="7" t="s">
        <v>90</v>
      </c>
      <c r="D59" s="7" t="s">
        <v>5</v>
      </c>
      <c r="E59" s="5" t="s">
        <v>102</v>
      </c>
      <c r="F59" s="24"/>
      <c r="G59" s="68" t="s">
        <v>154</v>
      </c>
      <c r="H59" s="8" t="s">
        <v>154</v>
      </c>
      <c r="I59" s="68" t="s">
        <v>174</v>
      </c>
      <c r="J59" s="41" t="s">
        <v>177</v>
      </c>
      <c r="K59" s="7" t="s">
        <v>95</v>
      </c>
      <c r="L59" s="9" t="s">
        <v>1</v>
      </c>
      <c r="M59" s="8" t="s">
        <v>159</v>
      </c>
    </row>
    <row r="60" spans="1:13" ht="10.5" customHeight="1">
      <c r="A60" s="6"/>
      <c r="B60" s="7" t="s">
        <v>86</v>
      </c>
      <c r="C60" s="7" t="s">
        <v>86</v>
      </c>
      <c r="D60" s="7" t="s">
        <v>86</v>
      </c>
      <c r="E60" s="7" t="s">
        <v>99</v>
      </c>
      <c r="F60" s="8"/>
      <c r="G60" s="68" t="s">
        <v>155</v>
      </c>
      <c r="H60" s="8" t="s">
        <v>155</v>
      </c>
      <c r="I60" s="68" t="s">
        <v>170</v>
      </c>
      <c r="J60" s="41" t="s">
        <v>108</v>
      </c>
      <c r="K60" s="7" t="s">
        <v>91</v>
      </c>
      <c r="L60" s="9" t="s">
        <v>2</v>
      </c>
      <c r="M60" s="8" t="s">
        <v>160</v>
      </c>
    </row>
    <row r="61" spans="1:13" ht="10.5" customHeight="1">
      <c r="A61" s="6"/>
      <c r="B61" s="7" t="s">
        <v>98</v>
      </c>
      <c r="C61" s="7" t="s">
        <v>98</v>
      </c>
      <c r="D61" s="7" t="s">
        <v>98</v>
      </c>
      <c r="E61" s="7" t="s">
        <v>100</v>
      </c>
      <c r="F61" s="8"/>
      <c r="G61" s="68" t="s">
        <v>156</v>
      </c>
      <c r="H61" s="8" t="s">
        <v>156</v>
      </c>
      <c r="I61" s="68" t="s">
        <v>169</v>
      </c>
      <c r="J61" s="41" t="s">
        <v>107</v>
      </c>
      <c r="K61" s="7" t="s">
        <v>94</v>
      </c>
      <c r="L61" s="9" t="s">
        <v>3</v>
      </c>
      <c r="M61" s="8" t="s">
        <v>4</v>
      </c>
    </row>
    <row r="62" spans="1:13" ht="10.5" customHeight="1">
      <c r="A62" s="6"/>
      <c r="B62" s="7" t="s">
        <v>85</v>
      </c>
      <c r="C62" s="7" t="s">
        <v>85</v>
      </c>
      <c r="D62" s="7" t="s">
        <v>85</v>
      </c>
      <c r="E62" s="7" t="s">
        <v>101</v>
      </c>
      <c r="F62" s="8" t="s">
        <v>103</v>
      </c>
      <c r="G62" s="68" t="s">
        <v>157</v>
      </c>
      <c r="H62" s="8" t="s">
        <v>157</v>
      </c>
      <c r="I62" s="68" t="s">
        <v>171</v>
      </c>
      <c r="J62" s="41" t="s">
        <v>106</v>
      </c>
      <c r="K62" s="7" t="s">
        <v>96</v>
      </c>
      <c r="L62" s="9" t="s">
        <v>175</v>
      </c>
      <c r="M62" s="8" t="s">
        <v>176</v>
      </c>
    </row>
    <row r="63" spans="1:13" ht="10.5" customHeight="1">
      <c r="A63" s="10" t="s">
        <v>6</v>
      </c>
      <c r="B63" s="11" t="s">
        <v>7</v>
      </c>
      <c r="C63" s="11" t="s">
        <v>7</v>
      </c>
      <c r="D63" s="11" t="s">
        <v>7</v>
      </c>
      <c r="E63" s="11" t="s">
        <v>7</v>
      </c>
      <c r="F63" s="12" t="s">
        <v>7</v>
      </c>
      <c r="G63" s="69" t="s">
        <v>7</v>
      </c>
      <c r="H63" s="12" t="s">
        <v>7</v>
      </c>
      <c r="I63" s="69" t="s">
        <v>7</v>
      </c>
      <c r="J63" s="10" t="s">
        <v>7</v>
      </c>
      <c r="K63" s="11" t="s">
        <v>7</v>
      </c>
      <c r="L63" s="28" t="s">
        <v>7</v>
      </c>
      <c r="M63" s="12" t="s">
        <v>97</v>
      </c>
    </row>
    <row r="64" spans="1:13" ht="10.5" customHeight="1">
      <c r="A64" s="26" t="s">
        <v>114</v>
      </c>
      <c r="B64" s="14">
        <v>4564971.97</v>
      </c>
      <c r="C64" s="38">
        <v>-467354.89</v>
      </c>
      <c r="D64" s="14">
        <f aca="true" t="shared" si="4" ref="D64:D108">B64+C64</f>
        <v>4097617.0799999996</v>
      </c>
      <c r="E64" s="14">
        <v>827581.03</v>
      </c>
      <c r="F64" s="22">
        <v>28263.06999999995</v>
      </c>
      <c r="G64" s="70">
        <v>5426901.31312432</v>
      </c>
      <c r="H64" s="74">
        <v>-473440.13312432</v>
      </c>
      <c r="I64" s="72">
        <f>G64+H64</f>
        <v>4953461.18</v>
      </c>
      <c r="J64" s="38">
        <v>321703.11</v>
      </c>
      <c r="K64" s="18">
        <f aca="true" t="shared" si="5" ref="K64:K108">I64+J64</f>
        <v>5275164.29</v>
      </c>
      <c r="L64" s="30">
        <v>5263979.299999999</v>
      </c>
      <c r="M64" s="48">
        <f aca="true" t="shared" si="6" ref="M64:M108">L64/I64</f>
        <v>1.0626871007395275</v>
      </c>
    </row>
    <row r="65" spans="1:13" ht="10.5" customHeight="1">
      <c r="A65" s="25" t="s">
        <v>9</v>
      </c>
      <c r="B65" s="14">
        <v>3755430.24</v>
      </c>
      <c r="C65" s="38">
        <v>-95117.91</v>
      </c>
      <c r="D65" s="14">
        <f t="shared" si="4"/>
        <v>3660312.33</v>
      </c>
      <c r="E65" s="14">
        <v>912894.8200000001</v>
      </c>
      <c r="F65" s="22">
        <v>27426.48999999999</v>
      </c>
      <c r="G65" s="70">
        <v>4703632.123663561</v>
      </c>
      <c r="H65" s="74">
        <v>-102998.483663561</v>
      </c>
      <c r="I65" s="72">
        <f>G65+H65</f>
        <v>4600633.640000001</v>
      </c>
      <c r="J65" s="38">
        <v>1539952.37</v>
      </c>
      <c r="K65" s="14">
        <f t="shared" si="5"/>
        <v>6140586.010000001</v>
      </c>
      <c r="L65" s="31">
        <v>6020415.71</v>
      </c>
      <c r="M65" s="19">
        <f t="shared" si="6"/>
        <v>1.3086057663135287</v>
      </c>
    </row>
    <row r="66" spans="1:13" ht="10.5" customHeight="1">
      <c r="A66" s="25" t="s">
        <v>11</v>
      </c>
      <c r="B66" s="14">
        <v>1183677.32</v>
      </c>
      <c r="C66" s="38">
        <v>-24989.7</v>
      </c>
      <c r="D66" s="14">
        <f t="shared" si="4"/>
        <v>1158687.62</v>
      </c>
      <c r="E66" s="14">
        <v>151809.84</v>
      </c>
      <c r="F66" s="22">
        <v>47394.830000000016</v>
      </c>
      <c r="G66" s="70">
        <v>1384961.5996336392</v>
      </c>
      <c r="H66" s="74">
        <v>-27069.309633639</v>
      </c>
      <c r="I66" s="72">
        <f>G66+H66</f>
        <v>1357892.2900000003</v>
      </c>
      <c r="J66" s="38">
        <v>3629.34</v>
      </c>
      <c r="K66" s="14">
        <f t="shared" si="5"/>
        <v>1361521.6300000004</v>
      </c>
      <c r="L66" s="31">
        <v>1346118.11</v>
      </c>
      <c r="M66" s="19">
        <f t="shared" si="6"/>
        <v>0.9913290766235957</v>
      </c>
    </row>
    <row r="67" spans="1:13" ht="10.5" customHeight="1">
      <c r="A67" s="25" t="s">
        <v>13</v>
      </c>
      <c r="B67" s="14">
        <v>38341255.82</v>
      </c>
      <c r="C67" s="38">
        <v>-1790942.06</v>
      </c>
      <c r="D67" s="14">
        <f t="shared" si="4"/>
        <v>36550313.76</v>
      </c>
      <c r="E67" s="14">
        <v>4507854.98</v>
      </c>
      <c r="F67" s="22">
        <v>267044.2599999998</v>
      </c>
      <c r="G67" s="70">
        <v>43193891.231363215</v>
      </c>
      <c r="H67" s="74">
        <v>-1868678.23136322</v>
      </c>
      <c r="I67" s="72">
        <f>G67+H67</f>
        <v>41325212.99999999</v>
      </c>
      <c r="J67" s="38">
        <v>-1049098.05</v>
      </c>
      <c r="K67" s="14">
        <f t="shared" si="5"/>
        <v>40276114.949999996</v>
      </c>
      <c r="L67" s="31">
        <v>39927096.2</v>
      </c>
      <c r="M67" s="19">
        <f t="shared" si="6"/>
        <v>0.9661679469141516</v>
      </c>
    </row>
    <row r="68" spans="1:13" ht="10.5" customHeight="1">
      <c r="A68" s="25" t="s">
        <v>15</v>
      </c>
      <c r="B68" s="16">
        <v>7701005.84</v>
      </c>
      <c r="C68" s="38">
        <v>-452011.41</v>
      </c>
      <c r="D68" s="16">
        <f t="shared" si="4"/>
        <v>7248994.43</v>
      </c>
      <c r="E68" s="14">
        <v>1176705.19</v>
      </c>
      <c r="F68" s="22">
        <v>63228.40000000014</v>
      </c>
      <c r="G68" s="71">
        <v>8955821.161453797</v>
      </c>
      <c r="H68" s="74">
        <v>-466893.141453797</v>
      </c>
      <c r="I68" s="73">
        <f>G68+H68</f>
        <v>8488928.02</v>
      </c>
      <c r="J68" s="39">
        <v>225770.04</v>
      </c>
      <c r="K68" s="14">
        <f t="shared" si="5"/>
        <v>8714698.059999999</v>
      </c>
      <c r="L68" s="31">
        <v>8796764.32</v>
      </c>
      <c r="M68" s="35">
        <f t="shared" si="6"/>
        <v>1.0362632713193862</v>
      </c>
    </row>
    <row r="69" spans="1:13" ht="10.5" customHeight="1">
      <c r="A69" s="26" t="s">
        <v>17</v>
      </c>
      <c r="B69" s="14">
        <v>28251856.45</v>
      </c>
      <c r="C69" s="40">
        <v>-1510126.69</v>
      </c>
      <c r="D69" s="14">
        <f t="shared" si="4"/>
        <v>26741729.759999998</v>
      </c>
      <c r="E69" s="18">
        <v>4235077.6899999995</v>
      </c>
      <c r="F69" s="47">
        <v>215137.33000000007</v>
      </c>
      <c r="G69" s="70">
        <v>32759861.39226008</v>
      </c>
      <c r="H69" s="75">
        <v>-1567916.61226008</v>
      </c>
      <c r="I69" s="72">
        <f aca="true" t="shared" si="7" ref="I69:I103">G69+H69</f>
        <v>31191944.779999997</v>
      </c>
      <c r="J69" s="38">
        <v>1963633.48</v>
      </c>
      <c r="K69" s="18">
        <f t="shared" si="5"/>
        <v>33155578.259999998</v>
      </c>
      <c r="L69" s="30">
        <v>32974234.01</v>
      </c>
      <c r="M69" s="48">
        <f t="shared" si="6"/>
        <v>1.0571394070671345</v>
      </c>
    </row>
    <row r="70" spans="1:13" ht="10.5" customHeight="1">
      <c r="A70" s="25" t="s">
        <v>19</v>
      </c>
      <c r="B70" s="14">
        <v>639062.17</v>
      </c>
      <c r="C70" s="38">
        <v>-52935.27</v>
      </c>
      <c r="D70" s="14">
        <f t="shared" si="4"/>
        <v>586126.9</v>
      </c>
      <c r="E70" s="14">
        <v>186544.61</v>
      </c>
      <c r="F70" s="22">
        <v>4342.190000000002</v>
      </c>
      <c r="G70" s="70">
        <v>831001.206026573</v>
      </c>
      <c r="H70" s="74">
        <v>-53987.506026573</v>
      </c>
      <c r="I70" s="72">
        <f t="shared" si="7"/>
        <v>777013.7</v>
      </c>
      <c r="J70" s="38">
        <v>372358.69</v>
      </c>
      <c r="K70" s="14">
        <f t="shared" si="5"/>
        <v>1149372.39</v>
      </c>
      <c r="L70" s="31">
        <v>1078527.7799999998</v>
      </c>
      <c r="M70" s="19">
        <f t="shared" si="6"/>
        <v>1.388042167081481</v>
      </c>
    </row>
    <row r="71" spans="1:13" ht="10.5" customHeight="1">
      <c r="A71" s="25" t="s">
        <v>115</v>
      </c>
      <c r="B71" s="14">
        <v>13578602.58</v>
      </c>
      <c r="C71" s="38">
        <v>-833428.23</v>
      </c>
      <c r="D71" s="14">
        <f t="shared" si="4"/>
        <v>12745174.35</v>
      </c>
      <c r="E71" s="14">
        <v>1895240.1799999997</v>
      </c>
      <c r="F71" s="22">
        <v>92762.67000000039</v>
      </c>
      <c r="G71" s="70">
        <v>15589768.25899735</v>
      </c>
      <c r="H71" s="74">
        <v>-856591.058997352</v>
      </c>
      <c r="I71" s="72">
        <f t="shared" si="7"/>
        <v>14733177.2</v>
      </c>
      <c r="J71" s="38">
        <v>91203.94</v>
      </c>
      <c r="K71" s="14">
        <f t="shared" si="5"/>
        <v>14824381.139999999</v>
      </c>
      <c r="L71" s="31">
        <v>14591098.790000001</v>
      </c>
      <c r="M71" s="19">
        <f t="shared" si="6"/>
        <v>0.9903565668103145</v>
      </c>
    </row>
    <row r="72" spans="1:13" ht="10.5" customHeight="1">
      <c r="A72" s="25" t="s">
        <v>21</v>
      </c>
      <c r="B72" s="14">
        <v>10657768.58</v>
      </c>
      <c r="C72" s="38">
        <v>-965683.17</v>
      </c>
      <c r="D72" s="14">
        <f t="shared" si="4"/>
        <v>9692085.41</v>
      </c>
      <c r="E72" s="14">
        <v>1884294.18</v>
      </c>
      <c r="F72" s="22">
        <v>76260.17000000016</v>
      </c>
      <c r="G72" s="70">
        <v>12639016.754314538</v>
      </c>
      <c r="H72" s="74">
        <v>-986376.994314538</v>
      </c>
      <c r="I72" s="72">
        <f t="shared" si="7"/>
        <v>11652639.76</v>
      </c>
      <c r="J72" s="38">
        <v>557703.27</v>
      </c>
      <c r="K72" s="14">
        <f t="shared" si="5"/>
        <v>12210343.03</v>
      </c>
      <c r="L72" s="31">
        <v>11682181.69</v>
      </c>
      <c r="M72" s="19">
        <f t="shared" si="6"/>
        <v>1.0025352135317362</v>
      </c>
    </row>
    <row r="73" spans="1:13" ht="10.5" customHeight="1">
      <c r="A73" s="25" t="s">
        <v>23</v>
      </c>
      <c r="B73" s="14">
        <v>11234929.61</v>
      </c>
      <c r="C73" s="38">
        <v>-495607.84</v>
      </c>
      <c r="D73" s="16">
        <f t="shared" si="4"/>
        <v>10739321.77</v>
      </c>
      <c r="E73" s="16">
        <v>2157095.97</v>
      </c>
      <c r="F73" s="46">
        <v>81068.02000000002</v>
      </c>
      <c r="G73" s="71">
        <v>13495793.452507839</v>
      </c>
      <c r="H73" s="74">
        <v>-518307.692507839</v>
      </c>
      <c r="I73" s="73">
        <f t="shared" si="7"/>
        <v>12977485.76</v>
      </c>
      <c r="J73" s="38">
        <v>1283897.17</v>
      </c>
      <c r="K73" s="14">
        <f t="shared" si="5"/>
        <v>14261382.93</v>
      </c>
      <c r="L73" s="31">
        <v>14033981.38</v>
      </c>
      <c r="M73" s="35">
        <f t="shared" si="6"/>
        <v>1.081409884744886</v>
      </c>
    </row>
    <row r="74" spans="1:13" ht="10.5" customHeight="1">
      <c r="A74" s="26" t="s">
        <v>24</v>
      </c>
      <c r="B74" s="18">
        <v>8390942.3</v>
      </c>
      <c r="C74" s="40">
        <v>-513366.62</v>
      </c>
      <c r="D74" s="14">
        <f t="shared" si="4"/>
        <v>7877575.680000001</v>
      </c>
      <c r="E74" s="14">
        <v>1113745.28</v>
      </c>
      <c r="F74" s="22">
        <v>68173.03000000003</v>
      </c>
      <c r="G74" s="70">
        <v>9586837.80941234</v>
      </c>
      <c r="H74" s="75">
        <v>-527343.81941234</v>
      </c>
      <c r="I74" s="72">
        <f t="shared" si="7"/>
        <v>9059493.99</v>
      </c>
      <c r="J74" s="40">
        <v>-246464.03</v>
      </c>
      <c r="K74" s="18">
        <f t="shared" si="5"/>
        <v>8813029.96</v>
      </c>
      <c r="L74" s="30">
        <v>8715048.009999998</v>
      </c>
      <c r="M74" s="48">
        <f t="shared" si="6"/>
        <v>0.9619795564321576</v>
      </c>
    </row>
    <row r="75" spans="1:13" ht="10.5" customHeight="1">
      <c r="A75" s="25" t="s">
        <v>26</v>
      </c>
      <c r="B75" s="14">
        <v>1739734.35</v>
      </c>
      <c r="C75" s="38">
        <v>-154878.12</v>
      </c>
      <c r="D75" s="14">
        <f t="shared" si="4"/>
        <v>1584856.23</v>
      </c>
      <c r="E75" s="14">
        <v>510002.16000000003</v>
      </c>
      <c r="F75" s="22">
        <v>19725.81999999995</v>
      </c>
      <c r="G75" s="70">
        <v>2272678.543442763</v>
      </c>
      <c r="H75" s="74">
        <v>-158094.333442763</v>
      </c>
      <c r="I75" s="72">
        <f t="shared" si="7"/>
        <v>2114584.21</v>
      </c>
      <c r="J75" s="38">
        <v>667865.03</v>
      </c>
      <c r="K75" s="14">
        <f t="shared" si="5"/>
        <v>2782449.24</v>
      </c>
      <c r="L75" s="31">
        <v>2716240.28</v>
      </c>
      <c r="M75" s="19">
        <f t="shared" si="6"/>
        <v>1.2845268905133835</v>
      </c>
    </row>
    <row r="76" spans="1:13" ht="10.5" customHeight="1">
      <c r="A76" s="25" t="s">
        <v>116</v>
      </c>
      <c r="B76" s="14">
        <v>4341859.58</v>
      </c>
      <c r="C76" s="38">
        <v>-292639.9</v>
      </c>
      <c r="D76" s="14">
        <f t="shared" si="4"/>
        <v>4049219.68</v>
      </c>
      <c r="E76" s="14">
        <v>684079.5</v>
      </c>
      <c r="F76" s="22">
        <v>32720.630000000005</v>
      </c>
      <c r="G76" s="70">
        <v>5066253.831920156</v>
      </c>
      <c r="H76" s="74">
        <v>-300234.021920157</v>
      </c>
      <c r="I76" s="72">
        <f t="shared" si="7"/>
        <v>4766019.81</v>
      </c>
      <c r="J76" s="38">
        <v>312395.19</v>
      </c>
      <c r="K76" s="14">
        <f t="shared" si="5"/>
        <v>5078415</v>
      </c>
      <c r="L76" s="31">
        <v>5099054.04</v>
      </c>
      <c r="M76" s="19">
        <f t="shared" si="6"/>
        <v>1.0698768035544528</v>
      </c>
    </row>
    <row r="77" spans="1:13" ht="10.5" customHeight="1">
      <c r="A77" s="25" t="s">
        <v>28</v>
      </c>
      <c r="B77" s="14">
        <v>6149603.67</v>
      </c>
      <c r="C77" s="38">
        <v>-310062.26</v>
      </c>
      <c r="D77" s="14">
        <f t="shared" si="4"/>
        <v>5839541.41</v>
      </c>
      <c r="E77" s="14">
        <v>1313262.85</v>
      </c>
      <c r="F77" s="22">
        <v>50787.86999999988</v>
      </c>
      <c r="G77" s="70">
        <v>7525103.317130946</v>
      </c>
      <c r="H77" s="74">
        <v>-321511.187130946</v>
      </c>
      <c r="I77" s="72">
        <f t="shared" si="7"/>
        <v>7203592.13</v>
      </c>
      <c r="J77" s="38">
        <v>821512.02</v>
      </c>
      <c r="K77" s="14">
        <f t="shared" si="5"/>
        <v>8025104.15</v>
      </c>
      <c r="L77" s="31">
        <v>8249044.220000001</v>
      </c>
      <c r="M77" s="19">
        <f t="shared" si="6"/>
        <v>1.145129273164443</v>
      </c>
    </row>
    <row r="78" spans="1:13" ht="10.5" customHeight="1">
      <c r="A78" s="60" t="s">
        <v>30</v>
      </c>
      <c r="B78" s="16">
        <v>375382002.07</v>
      </c>
      <c r="C78" s="38">
        <v>-38257389.66</v>
      </c>
      <c r="D78" s="16">
        <f t="shared" si="4"/>
        <v>337124612.40999997</v>
      </c>
      <c r="E78" s="16">
        <v>27562763.09</v>
      </c>
      <c r="F78" s="46">
        <v>2108752.330000002</v>
      </c>
      <c r="G78" s="71">
        <v>405636198.7145865</v>
      </c>
      <c r="H78" s="74">
        <v>-38840070.8845866</v>
      </c>
      <c r="I78" s="73">
        <f t="shared" si="7"/>
        <v>366796127.8299999</v>
      </c>
      <c r="J78" s="39">
        <v>-20761401.62</v>
      </c>
      <c r="K78" s="14">
        <f t="shared" si="5"/>
        <v>346034726.2099999</v>
      </c>
      <c r="L78" s="32">
        <v>337144999.01</v>
      </c>
      <c r="M78" s="35">
        <f t="shared" si="6"/>
        <v>0.9191618270470335</v>
      </c>
    </row>
    <row r="79" spans="1:13" ht="10.5" customHeight="1">
      <c r="A79" s="25" t="s">
        <v>32</v>
      </c>
      <c r="B79" s="14">
        <v>2769358.71</v>
      </c>
      <c r="C79" s="40">
        <v>-195471.83</v>
      </c>
      <c r="D79" s="14">
        <f t="shared" si="4"/>
        <v>2573886.88</v>
      </c>
      <c r="E79" s="14">
        <v>502861.33999999997</v>
      </c>
      <c r="F79" s="22">
        <v>23013.410000000033</v>
      </c>
      <c r="G79" s="70">
        <v>3300210.927717521</v>
      </c>
      <c r="H79" s="75">
        <v>-200449.297717521</v>
      </c>
      <c r="I79" s="72">
        <f t="shared" si="7"/>
        <v>3099761.63</v>
      </c>
      <c r="J79" s="38">
        <v>135271.74</v>
      </c>
      <c r="K79" s="18">
        <f t="shared" si="5"/>
        <v>3235033.37</v>
      </c>
      <c r="L79" s="30">
        <v>3166968.94</v>
      </c>
      <c r="M79" s="48">
        <f t="shared" si="6"/>
        <v>1.021681444582563</v>
      </c>
    </row>
    <row r="80" spans="1:13" ht="10.5" customHeight="1">
      <c r="A80" s="25" t="s">
        <v>146</v>
      </c>
      <c r="B80" s="14">
        <v>3195658.65</v>
      </c>
      <c r="C80" s="38">
        <v>-129477.29</v>
      </c>
      <c r="D80" s="14">
        <f t="shared" si="4"/>
        <v>3066181.36</v>
      </c>
      <c r="E80" s="14">
        <v>823533.5299999999</v>
      </c>
      <c r="F80" s="22">
        <v>23809.69000000006</v>
      </c>
      <c r="G80" s="70">
        <v>4048347.7996203606</v>
      </c>
      <c r="H80" s="74">
        <v>-134823.219620361</v>
      </c>
      <c r="I80" s="72">
        <f t="shared" si="7"/>
        <v>3913524.5799999996</v>
      </c>
      <c r="J80" s="38">
        <v>722468.78</v>
      </c>
      <c r="K80" s="14">
        <f t="shared" si="5"/>
        <v>4635993.359999999</v>
      </c>
      <c r="L80" s="31">
        <v>4561144.53</v>
      </c>
      <c r="M80" s="19">
        <f t="shared" si="6"/>
        <v>1.1654825303281986</v>
      </c>
    </row>
    <row r="81" spans="1:13" ht="10.5" customHeight="1">
      <c r="A81" s="25" t="s">
        <v>34</v>
      </c>
      <c r="B81" s="14">
        <v>21210236.09</v>
      </c>
      <c r="C81" s="38">
        <v>-1304205.47</v>
      </c>
      <c r="D81" s="14">
        <f t="shared" si="4"/>
        <v>19906030.62</v>
      </c>
      <c r="E81" s="14">
        <v>2806037.64</v>
      </c>
      <c r="F81" s="22">
        <v>154534.1299999999</v>
      </c>
      <c r="G81" s="70">
        <v>24207144.640869096</v>
      </c>
      <c r="H81" s="74">
        <v>-1340542.25086909</v>
      </c>
      <c r="I81" s="72">
        <f t="shared" si="7"/>
        <v>22866602.390000004</v>
      </c>
      <c r="J81" s="38">
        <v>-509881.2</v>
      </c>
      <c r="K81" s="14">
        <f t="shared" si="5"/>
        <v>22356721.190000005</v>
      </c>
      <c r="L81" s="31">
        <v>22858043.07</v>
      </c>
      <c r="M81" s="19">
        <f t="shared" si="6"/>
        <v>0.9996256846621102</v>
      </c>
    </row>
    <row r="82" spans="1:13" ht="10.5" customHeight="1">
      <c r="A82" s="25" t="s">
        <v>36</v>
      </c>
      <c r="B82" s="14">
        <v>19461287.88</v>
      </c>
      <c r="C82" s="38">
        <v>-1895832.44</v>
      </c>
      <c r="D82" s="14">
        <f t="shared" si="4"/>
        <v>17565455.439999998</v>
      </c>
      <c r="E82" s="14">
        <v>3227113.4699999997</v>
      </c>
      <c r="F82" s="22">
        <v>133524.11000000034</v>
      </c>
      <c r="G82" s="70">
        <v>22853075.74435923</v>
      </c>
      <c r="H82" s="74">
        <v>-1926982.72435923</v>
      </c>
      <c r="I82" s="72">
        <f t="shared" si="7"/>
        <v>20926093.02</v>
      </c>
      <c r="J82" s="38">
        <v>430858.59</v>
      </c>
      <c r="K82" s="14">
        <f t="shared" si="5"/>
        <v>21356951.61</v>
      </c>
      <c r="L82" s="31">
        <v>20799913.02</v>
      </c>
      <c r="M82" s="19">
        <f t="shared" si="6"/>
        <v>0.9939702074400891</v>
      </c>
    </row>
    <row r="83" spans="1:13" ht="10.5" customHeight="1">
      <c r="A83" s="25" t="s">
        <v>117</v>
      </c>
      <c r="B83" s="14">
        <v>76054125.36</v>
      </c>
      <c r="C83" s="38">
        <v>-4200336.75</v>
      </c>
      <c r="D83" s="16">
        <f t="shared" si="4"/>
        <v>71853788.61</v>
      </c>
      <c r="E83" s="14">
        <v>6642240.59</v>
      </c>
      <c r="F83" s="22">
        <v>617237.3900000006</v>
      </c>
      <c r="G83" s="71">
        <v>83449608.32134783</v>
      </c>
      <c r="H83" s="74">
        <v>-4336341.73134783</v>
      </c>
      <c r="I83" s="73">
        <f t="shared" si="7"/>
        <v>79113266.59</v>
      </c>
      <c r="J83" s="38">
        <v>-5705312.04</v>
      </c>
      <c r="K83" s="14">
        <f t="shared" si="5"/>
        <v>73407954.55</v>
      </c>
      <c r="L83" s="31">
        <v>73890871.44</v>
      </c>
      <c r="M83" s="35">
        <f t="shared" si="6"/>
        <v>0.9339883767274486</v>
      </c>
    </row>
    <row r="84" spans="1:13" ht="10.5" customHeight="1">
      <c r="A84" s="26" t="s">
        <v>39</v>
      </c>
      <c r="B84" s="18">
        <v>1747782.27</v>
      </c>
      <c r="C84" s="40">
        <v>-81447.29</v>
      </c>
      <c r="D84" s="14">
        <f t="shared" si="4"/>
        <v>1666334.98</v>
      </c>
      <c r="E84" s="18">
        <v>376738.17</v>
      </c>
      <c r="F84" s="47">
        <v>14714.25</v>
      </c>
      <c r="G84" s="70">
        <v>2142436.472099892</v>
      </c>
      <c r="H84" s="75">
        <v>-84649.072099892</v>
      </c>
      <c r="I84" s="72">
        <f t="shared" si="7"/>
        <v>2057787.4</v>
      </c>
      <c r="J84" s="40">
        <v>685208.66</v>
      </c>
      <c r="K84" s="18">
        <f t="shared" si="5"/>
        <v>2742996.06</v>
      </c>
      <c r="L84" s="30">
        <v>2731526.69</v>
      </c>
      <c r="M84" s="48">
        <f t="shared" si="6"/>
        <v>1.3274095710761957</v>
      </c>
    </row>
    <row r="85" spans="1:13" ht="10.5" customHeight="1">
      <c r="A85" s="25" t="s">
        <v>118</v>
      </c>
      <c r="B85" s="14">
        <v>43503690.34</v>
      </c>
      <c r="C85" s="38">
        <v>-1582705.53</v>
      </c>
      <c r="D85" s="14">
        <f t="shared" si="4"/>
        <v>41920984.81</v>
      </c>
      <c r="E85" s="14">
        <v>4427869.8100000005</v>
      </c>
      <c r="F85" s="22">
        <v>306112.3799999999</v>
      </c>
      <c r="G85" s="70">
        <v>48318409.1799524</v>
      </c>
      <c r="H85" s="74">
        <v>-1663442.17995239</v>
      </c>
      <c r="I85" s="72">
        <f t="shared" si="7"/>
        <v>46654967.00000001</v>
      </c>
      <c r="J85" s="38">
        <v>-84036.1</v>
      </c>
      <c r="K85" s="14">
        <f t="shared" si="5"/>
        <v>46570930.900000006</v>
      </c>
      <c r="L85" s="31">
        <v>46784423.029999994</v>
      </c>
      <c r="M85" s="19">
        <f t="shared" si="6"/>
        <v>1.0027747534362201</v>
      </c>
    </row>
    <row r="86" spans="1:13" ht="10.5" customHeight="1">
      <c r="A86" s="25" t="s">
        <v>147</v>
      </c>
      <c r="B86" s="14">
        <v>28321621.76</v>
      </c>
      <c r="C86" s="38">
        <v>-3150521.4</v>
      </c>
      <c r="D86" s="14">
        <f t="shared" si="4"/>
        <v>25171100.360000003</v>
      </c>
      <c r="E86" s="14">
        <v>4040693.16</v>
      </c>
      <c r="F86" s="22">
        <v>181713.58000000007</v>
      </c>
      <c r="G86" s="70">
        <v>32575778.970452912</v>
      </c>
      <c r="H86" s="74">
        <v>-3182271.87045291</v>
      </c>
      <c r="I86" s="72">
        <f t="shared" si="7"/>
        <v>29393507.1</v>
      </c>
      <c r="J86" s="38">
        <v>1433964.14</v>
      </c>
      <c r="K86" s="14">
        <f t="shared" si="5"/>
        <v>30827471.240000002</v>
      </c>
      <c r="L86" s="31">
        <v>31983476.200000003</v>
      </c>
      <c r="M86" s="19">
        <f t="shared" si="6"/>
        <v>1.088113646703969</v>
      </c>
    </row>
    <row r="87" spans="1:13" ht="10.5" customHeight="1">
      <c r="A87" s="25" t="s">
        <v>43</v>
      </c>
      <c r="B87" s="14">
        <v>1528834.94</v>
      </c>
      <c r="C87" s="38">
        <v>-80949.59</v>
      </c>
      <c r="D87" s="14">
        <f t="shared" si="4"/>
        <v>1447885.3499999999</v>
      </c>
      <c r="E87" s="14">
        <v>372996.74</v>
      </c>
      <c r="F87" s="22">
        <v>9595.790000000037</v>
      </c>
      <c r="G87" s="70">
        <v>1914499.9616257988</v>
      </c>
      <c r="H87" s="74">
        <v>-84022.081625799</v>
      </c>
      <c r="I87" s="72">
        <f t="shared" si="7"/>
        <v>1830477.88</v>
      </c>
      <c r="J87" s="38">
        <v>301228.05</v>
      </c>
      <c r="K87" s="14">
        <f t="shared" si="5"/>
        <v>2131705.9299999997</v>
      </c>
      <c r="L87" s="31">
        <v>2112919.1899999995</v>
      </c>
      <c r="M87" s="19">
        <f t="shared" si="6"/>
        <v>1.1542992204855267</v>
      </c>
    </row>
    <row r="88" spans="1:13" ht="10.5" customHeight="1">
      <c r="A88" s="25" t="s">
        <v>45</v>
      </c>
      <c r="B88" s="16">
        <v>8733701.57</v>
      </c>
      <c r="C88" s="38">
        <v>-578309.61</v>
      </c>
      <c r="D88" s="16">
        <f t="shared" si="4"/>
        <v>8155391.96</v>
      </c>
      <c r="E88" s="16">
        <v>1291799.63</v>
      </c>
      <c r="F88" s="46">
        <v>60223.060000000056</v>
      </c>
      <c r="G88" s="71">
        <v>10104745.171156328</v>
      </c>
      <c r="H88" s="74">
        <v>-597330.521156328</v>
      </c>
      <c r="I88" s="73">
        <f t="shared" si="7"/>
        <v>9507414.65</v>
      </c>
      <c r="J88" s="39">
        <v>-9685.07</v>
      </c>
      <c r="K88" s="14">
        <f t="shared" si="5"/>
        <v>9497729.58</v>
      </c>
      <c r="L88" s="31">
        <v>9442365.25</v>
      </c>
      <c r="M88" s="35">
        <f t="shared" si="6"/>
        <v>0.9931580348186454</v>
      </c>
    </row>
    <row r="89" spans="1:13" ht="10.5" customHeight="1">
      <c r="A89" s="26" t="s">
        <v>46</v>
      </c>
      <c r="B89" s="14">
        <v>6636230.25</v>
      </c>
      <c r="C89" s="40">
        <v>-284842.97</v>
      </c>
      <c r="D89" s="14">
        <f t="shared" si="4"/>
        <v>6351387.28</v>
      </c>
      <c r="E89" s="14">
        <v>1285216.53</v>
      </c>
      <c r="F89" s="22">
        <v>81824.03000000003</v>
      </c>
      <c r="G89" s="70">
        <v>8016821.584058361</v>
      </c>
      <c r="H89" s="75">
        <v>-298393.74405836</v>
      </c>
      <c r="I89" s="72">
        <f t="shared" si="7"/>
        <v>7718427.840000001</v>
      </c>
      <c r="J89" s="38">
        <v>1095635.41</v>
      </c>
      <c r="K89" s="18">
        <f t="shared" si="5"/>
        <v>8814063.25</v>
      </c>
      <c r="L89" s="30">
        <v>8735851.339999998</v>
      </c>
      <c r="M89" s="48">
        <f t="shared" si="6"/>
        <v>1.1318174531252723</v>
      </c>
    </row>
    <row r="90" spans="1:13" ht="10.5" customHeight="1">
      <c r="A90" s="25" t="s">
        <v>48</v>
      </c>
      <c r="B90" s="14">
        <v>1022838.91</v>
      </c>
      <c r="C90" s="38">
        <v>-60927.24</v>
      </c>
      <c r="D90" s="14">
        <f t="shared" si="4"/>
        <v>961911.67</v>
      </c>
      <c r="E90" s="14">
        <v>322307.39</v>
      </c>
      <c r="F90" s="22">
        <v>6960.419999999984</v>
      </c>
      <c r="G90" s="70">
        <v>1354142.454724407</v>
      </c>
      <c r="H90" s="74">
        <v>-62962.974724407</v>
      </c>
      <c r="I90" s="72">
        <f t="shared" si="7"/>
        <v>1291179.48</v>
      </c>
      <c r="J90" s="38">
        <v>440057.62</v>
      </c>
      <c r="K90" s="14">
        <f t="shared" si="5"/>
        <v>1731237.1</v>
      </c>
      <c r="L90" s="31">
        <v>1776869.2</v>
      </c>
      <c r="M90" s="19">
        <f t="shared" si="6"/>
        <v>1.376159726454141</v>
      </c>
    </row>
    <row r="91" spans="1:13" ht="10.5" customHeight="1">
      <c r="A91" s="25" t="s">
        <v>50</v>
      </c>
      <c r="B91" s="14">
        <v>5744383.62</v>
      </c>
      <c r="C91" s="38">
        <v>-166939.63</v>
      </c>
      <c r="D91" s="14">
        <f t="shared" si="4"/>
        <v>5577443.99</v>
      </c>
      <c r="E91" s="14">
        <v>1137476.26</v>
      </c>
      <c r="F91" s="22">
        <v>42324</v>
      </c>
      <c r="G91" s="70">
        <v>6935788.908289245</v>
      </c>
      <c r="H91" s="74">
        <v>-178544.658289245</v>
      </c>
      <c r="I91" s="72">
        <f t="shared" si="7"/>
        <v>6757244.25</v>
      </c>
      <c r="J91" s="38">
        <v>598800.61</v>
      </c>
      <c r="K91" s="14">
        <f t="shared" si="5"/>
        <v>7356044.86</v>
      </c>
      <c r="L91" s="31">
        <v>7317546.609999999</v>
      </c>
      <c r="M91" s="19">
        <f t="shared" si="6"/>
        <v>1.082918766773896</v>
      </c>
    </row>
    <row r="92" spans="1:13" ht="10.5" customHeight="1">
      <c r="A92" s="25" t="s">
        <v>119</v>
      </c>
      <c r="B92" s="14">
        <v>44031257.58</v>
      </c>
      <c r="C92" s="38">
        <v>-6724150.31</v>
      </c>
      <c r="D92" s="14">
        <f t="shared" si="4"/>
        <v>37307107.269999996</v>
      </c>
      <c r="E92" s="14">
        <v>4742030.01</v>
      </c>
      <c r="F92" s="22">
        <v>159454.9500000002</v>
      </c>
      <c r="G92" s="70">
        <v>48992781.67978018</v>
      </c>
      <c r="H92" s="74">
        <v>-6784189.44978018</v>
      </c>
      <c r="I92" s="72">
        <f t="shared" si="7"/>
        <v>42208592.23</v>
      </c>
      <c r="J92" s="38">
        <v>178289.44</v>
      </c>
      <c r="K92" s="14">
        <f t="shared" si="5"/>
        <v>42386881.669999994</v>
      </c>
      <c r="L92" s="31">
        <v>42919730.75</v>
      </c>
      <c r="M92" s="19">
        <f t="shared" si="6"/>
        <v>1.0168481932807643</v>
      </c>
    </row>
    <row r="93" spans="1:13" ht="10.5" customHeight="1">
      <c r="A93" s="60" t="s">
        <v>53</v>
      </c>
      <c r="B93" s="14">
        <v>1877280.76</v>
      </c>
      <c r="C93" s="38">
        <v>-217436.78</v>
      </c>
      <c r="D93" s="16">
        <f t="shared" si="4"/>
        <v>1659843.98</v>
      </c>
      <c r="E93" s="16">
        <v>534932.8999999999</v>
      </c>
      <c r="F93" s="46">
        <v>12275.410000000149</v>
      </c>
      <c r="G93" s="71">
        <v>2427978.009629076</v>
      </c>
      <c r="H93" s="74">
        <v>-220925.719629076</v>
      </c>
      <c r="I93" s="73">
        <f t="shared" si="7"/>
        <v>2207052.29</v>
      </c>
      <c r="J93" s="38">
        <v>614787.46</v>
      </c>
      <c r="K93" s="14">
        <f t="shared" si="5"/>
        <v>2821839.75</v>
      </c>
      <c r="L93" s="32">
        <v>2809885.17</v>
      </c>
      <c r="M93" s="35">
        <f t="shared" si="6"/>
        <v>1.2731393736031509</v>
      </c>
    </row>
    <row r="94" spans="1:13" ht="10.5" customHeight="1">
      <c r="A94" s="25" t="s">
        <v>120</v>
      </c>
      <c r="B94" s="18">
        <v>20144925.19</v>
      </c>
      <c r="C94" s="40">
        <v>-1374916.77</v>
      </c>
      <c r="D94" s="14">
        <f t="shared" si="4"/>
        <v>18770008.42</v>
      </c>
      <c r="E94" s="14">
        <v>3928937.38</v>
      </c>
      <c r="F94" s="22">
        <v>145445.06000000006</v>
      </c>
      <c r="G94" s="70">
        <v>24253038.04190757</v>
      </c>
      <c r="H94" s="75">
        <v>-1408647.18190757</v>
      </c>
      <c r="I94" s="72">
        <f t="shared" si="7"/>
        <v>22844390.86</v>
      </c>
      <c r="J94" s="40">
        <v>3006535.32</v>
      </c>
      <c r="K94" s="18">
        <f t="shared" si="5"/>
        <v>25850926.18</v>
      </c>
      <c r="L94" s="31">
        <v>25634996.610000003</v>
      </c>
      <c r="M94" s="48">
        <f t="shared" si="6"/>
        <v>1.122157153022902</v>
      </c>
    </row>
    <row r="95" spans="1:13" ht="10.5" customHeight="1">
      <c r="A95" s="25" t="s">
        <v>54</v>
      </c>
      <c r="B95" s="14">
        <v>6699238.98</v>
      </c>
      <c r="C95" s="38">
        <v>-290355.83</v>
      </c>
      <c r="D95" s="14">
        <f t="shared" si="4"/>
        <v>6408883.15</v>
      </c>
      <c r="E95" s="14">
        <v>1366195.83</v>
      </c>
      <c r="F95" s="22">
        <v>45226.56999999983</v>
      </c>
      <c r="G95" s="70">
        <v>8123193.26424755</v>
      </c>
      <c r="H95" s="74">
        <v>-302887.714247549</v>
      </c>
      <c r="I95" s="72">
        <f t="shared" si="7"/>
        <v>7820305.550000001</v>
      </c>
      <c r="J95" s="38">
        <v>734238.03</v>
      </c>
      <c r="K95" s="14">
        <f t="shared" si="5"/>
        <v>8554543.58</v>
      </c>
      <c r="L95" s="31">
        <v>8781181.68</v>
      </c>
      <c r="M95" s="19">
        <f t="shared" si="6"/>
        <v>1.1228693845600444</v>
      </c>
    </row>
    <row r="96" spans="1:13" ht="10.5" customHeight="1">
      <c r="A96" s="25" t="s">
        <v>121</v>
      </c>
      <c r="B96" s="14">
        <v>20046614.48</v>
      </c>
      <c r="C96" s="38">
        <v>-1126696.6</v>
      </c>
      <c r="D96" s="14">
        <f t="shared" si="4"/>
        <v>18919917.88</v>
      </c>
      <c r="E96" s="14">
        <v>3590660.08</v>
      </c>
      <c r="F96" s="22">
        <v>139679.8799999999</v>
      </c>
      <c r="G96" s="70">
        <v>23813148.25209922</v>
      </c>
      <c r="H96" s="74">
        <v>-1162890.41209922</v>
      </c>
      <c r="I96" s="72">
        <f t="shared" si="7"/>
        <v>22650257.84</v>
      </c>
      <c r="J96" s="38">
        <v>2559368.55</v>
      </c>
      <c r="K96" s="14">
        <f t="shared" si="5"/>
        <v>25209626.39</v>
      </c>
      <c r="L96" s="31">
        <v>25434744.51</v>
      </c>
      <c r="M96" s="19">
        <f t="shared" si="6"/>
        <v>1.122933994379642</v>
      </c>
    </row>
    <row r="97" spans="1:13" ht="10.5" customHeight="1">
      <c r="A97" s="25" t="s">
        <v>56</v>
      </c>
      <c r="B97" s="14">
        <v>12650870.15</v>
      </c>
      <c r="C97" s="38">
        <v>-673049.78</v>
      </c>
      <c r="D97" s="14">
        <f t="shared" si="4"/>
        <v>11977820.370000001</v>
      </c>
      <c r="E97" s="14">
        <v>2913867.63</v>
      </c>
      <c r="F97" s="22">
        <v>89863.37000000011</v>
      </c>
      <c r="G97" s="70">
        <v>15679134.89060062</v>
      </c>
      <c r="H97" s="74">
        <v>-697583.520600618</v>
      </c>
      <c r="I97" s="72">
        <f t="shared" si="7"/>
        <v>14981551.370000001</v>
      </c>
      <c r="J97" s="38">
        <v>1709463.51</v>
      </c>
      <c r="K97" s="14">
        <f t="shared" si="5"/>
        <v>16691014.88</v>
      </c>
      <c r="L97" s="31">
        <v>16667504.74</v>
      </c>
      <c r="M97" s="19">
        <f t="shared" si="6"/>
        <v>1.1125352994734616</v>
      </c>
    </row>
    <row r="98" spans="1:13" ht="10.5" customHeight="1">
      <c r="A98" s="60" t="s">
        <v>122</v>
      </c>
      <c r="B98" s="16">
        <v>22069792.03</v>
      </c>
      <c r="C98" s="38">
        <v>-954584.84</v>
      </c>
      <c r="D98" s="16">
        <f t="shared" si="4"/>
        <v>21115207.19</v>
      </c>
      <c r="E98" s="16">
        <v>3883930.5900000003</v>
      </c>
      <c r="F98" s="46">
        <v>157130.5299999998</v>
      </c>
      <c r="G98" s="71">
        <v>26151381.33760923</v>
      </c>
      <c r="H98" s="74">
        <v>-995113.027609228</v>
      </c>
      <c r="I98" s="73">
        <f t="shared" si="7"/>
        <v>25156268.310000002</v>
      </c>
      <c r="J98" s="39">
        <v>2255568.78</v>
      </c>
      <c r="K98" s="14">
        <f t="shared" si="5"/>
        <v>27411837.090000004</v>
      </c>
      <c r="L98" s="32">
        <v>26557035.42</v>
      </c>
      <c r="M98" s="35">
        <f t="shared" si="6"/>
        <v>1.055682627198056</v>
      </c>
    </row>
    <row r="99" spans="1:13" ht="10.5" customHeight="1">
      <c r="A99" s="25" t="s">
        <v>59</v>
      </c>
      <c r="B99" s="14">
        <v>10047680.37</v>
      </c>
      <c r="C99" s="40">
        <v>-604094.48</v>
      </c>
      <c r="D99" s="14">
        <f t="shared" si="4"/>
        <v>9443585.889999999</v>
      </c>
      <c r="E99" s="14">
        <v>1983486.3399999999</v>
      </c>
      <c r="F99" s="22">
        <v>82369.78000000026</v>
      </c>
      <c r="G99" s="70">
        <v>12132539.422145106</v>
      </c>
      <c r="H99" s="75">
        <v>-623097.412145108</v>
      </c>
      <c r="I99" s="72">
        <f t="shared" si="7"/>
        <v>11509442.009999998</v>
      </c>
      <c r="J99" s="38">
        <v>1072474.29</v>
      </c>
      <c r="K99" s="18">
        <f t="shared" si="5"/>
        <v>12581916.299999997</v>
      </c>
      <c r="L99" s="31">
        <v>12427968.62</v>
      </c>
      <c r="M99" s="48">
        <f t="shared" si="6"/>
        <v>1.0798063545740912</v>
      </c>
    </row>
    <row r="100" spans="1:13" ht="10.5" customHeight="1">
      <c r="A100" s="25" t="s">
        <v>123</v>
      </c>
      <c r="B100" s="14">
        <v>8737757.75</v>
      </c>
      <c r="C100" s="38">
        <v>-362949.96</v>
      </c>
      <c r="D100" s="14">
        <f t="shared" si="4"/>
        <v>8374807.79</v>
      </c>
      <c r="E100" s="14">
        <v>1710150.17</v>
      </c>
      <c r="F100" s="22">
        <v>62091.69000000018</v>
      </c>
      <c r="G100" s="70">
        <v>10524942.93653282</v>
      </c>
      <c r="H100" s="74">
        <v>-377893.286532819</v>
      </c>
      <c r="I100" s="72">
        <f t="shared" si="7"/>
        <v>10147049.65</v>
      </c>
      <c r="J100" s="38">
        <v>1341366.57</v>
      </c>
      <c r="K100" s="14">
        <f t="shared" si="5"/>
        <v>11488416.22</v>
      </c>
      <c r="L100" s="31">
        <v>11268285.27</v>
      </c>
      <c r="M100" s="19">
        <f t="shared" si="6"/>
        <v>1.1104986827377945</v>
      </c>
    </row>
    <row r="101" spans="1:13" ht="10.5" customHeight="1">
      <c r="A101" s="25" t="s">
        <v>62</v>
      </c>
      <c r="B101" s="14">
        <v>5234173.98</v>
      </c>
      <c r="C101" s="38">
        <v>-424673.13</v>
      </c>
      <c r="D101" s="14">
        <f t="shared" si="4"/>
        <v>4809500.850000001</v>
      </c>
      <c r="E101" s="14">
        <v>1146193.29</v>
      </c>
      <c r="F101" s="22">
        <v>41987.70999999996</v>
      </c>
      <c r="G101" s="70">
        <v>6431199.777854539</v>
      </c>
      <c r="H101" s="74">
        <v>-433517.927854539</v>
      </c>
      <c r="I101" s="72">
        <f t="shared" si="7"/>
        <v>5997681.850000001</v>
      </c>
      <c r="J101" s="38">
        <v>609617.18</v>
      </c>
      <c r="K101" s="14">
        <f t="shared" si="5"/>
        <v>6607299.03</v>
      </c>
      <c r="L101" s="31">
        <v>6526848.74</v>
      </c>
      <c r="M101" s="19">
        <f t="shared" si="6"/>
        <v>1.0882285695097347</v>
      </c>
    </row>
    <row r="102" spans="1:13" ht="10.5" customHeight="1">
      <c r="A102" s="25" t="s">
        <v>64</v>
      </c>
      <c r="B102" s="14">
        <v>9897480.43</v>
      </c>
      <c r="C102" s="38">
        <v>-462531.03</v>
      </c>
      <c r="D102" s="14">
        <f t="shared" si="4"/>
        <v>9434949.4</v>
      </c>
      <c r="E102" s="14">
        <v>1930227.9299999997</v>
      </c>
      <c r="F102" s="22">
        <v>73201.29000000027</v>
      </c>
      <c r="G102" s="70">
        <v>11921317.572131136</v>
      </c>
      <c r="H102" s="74">
        <v>-482938.952131135</v>
      </c>
      <c r="I102" s="72">
        <f t="shared" si="7"/>
        <v>11438378.620000001</v>
      </c>
      <c r="J102" s="38">
        <v>699478.31</v>
      </c>
      <c r="K102" s="14">
        <f t="shared" si="5"/>
        <v>12137856.930000002</v>
      </c>
      <c r="L102" s="31">
        <v>12033038.23</v>
      </c>
      <c r="M102" s="19">
        <f t="shared" si="6"/>
        <v>1.0519881033628522</v>
      </c>
    </row>
    <row r="103" spans="1:13" ht="10.5" customHeight="1">
      <c r="A103" s="25" t="s">
        <v>65</v>
      </c>
      <c r="B103" s="14">
        <v>3650794.61</v>
      </c>
      <c r="C103" s="38">
        <v>-225455.07</v>
      </c>
      <c r="D103" s="16">
        <f t="shared" si="4"/>
        <v>3425339.54</v>
      </c>
      <c r="E103" s="16">
        <v>1111740.73</v>
      </c>
      <c r="F103" s="46">
        <v>27390.850000000093</v>
      </c>
      <c r="G103" s="71">
        <v>4796784.740365488</v>
      </c>
      <c r="H103" s="74">
        <v>-232313.620365489</v>
      </c>
      <c r="I103" s="73">
        <f t="shared" si="7"/>
        <v>4564471.119999999</v>
      </c>
      <c r="J103" s="38">
        <v>1537513.36</v>
      </c>
      <c r="K103" s="14">
        <f t="shared" si="5"/>
        <v>6101984.4799999995</v>
      </c>
      <c r="L103" s="31">
        <v>6108086.540000001</v>
      </c>
      <c r="M103" s="35">
        <f t="shared" si="6"/>
        <v>1.3381805644987852</v>
      </c>
    </row>
    <row r="104" spans="1:13" ht="10.5" customHeight="1">
      <c r="A104" s="26" t="s">
        <v>124</v>
      </c>
      <c r="B104" s="18">
        <v>17198677.99</v>
      </c>
      <c r="C104" s="40">
        <v>-852709.22</v>
      </c>
      <c r="D104" s="14">
        <f t="shared" si="4"/>
        <v>16345968.769999998</v>
      </c>
      <c r="E104" s="14">
        <v>2606482.61</v>
      </c>
      <c r="F104" s="22">
        <v>123733.81000000006</v>
      </c>
      <c r="G104" s="70">
        <v>19957872.158333145</v>
      </c>
      <c r="H104" s="75">
        <v>-881686.968333146</v>
      </c>
      <c r="I104" s="72">
        <f>G104+H104</f>
        <v>19076185.189999998</v>
      </c>
      <c r="J104" s="40">
        <v>56719.13</v>
      </c>
      <c r="K104" s="18">
        <f t="shared" si="5"/>
        <v>19132904.319999997</v>
      </c>
      <c r="L104" s="30">
        <v>19265441.110000003</v>
      </c>
      <c r="M104" s="48">
        <f t="shared" si="6"/>
        <v>1.0099210569678898</v>
      </c>
    </row>
    <row r="105" spans="1:13" ht="10.5" customHeight="1">
      <c r="A105" s="25" t="s">
        <v>67</v>
      </c>
      <c r="B105" s="14">
        <v>1945351.83</v>
      </c>
      <c r="C105" s="38">
        <v>-59783.71</v>
      </c>
      <c r="D105" s="14">
        <f t="shared" si="4"/>
        <v>1885568.12</v>
      </c>
      <c r="E105" s="14">
        <v>410415.85</v>
      </c>
      <c r="F105" s="22">
        <v>18609.5</v>
      </c>
      <c r="G105" s="70">
        <v>2378164.7649705373</v>
      </c>
      <c r="H105" s="74">
        <v>-63571.294970537</v>
      </c>
      <c r="I105" s="72">
        <f>G105+H105</f>
        <v>2314593.47</v>
      </c>
      <c r="J105" s="38">
        <v>243223.58</v>
      </c>
      <c r="K105" s="14">
        <f t="shared" si="5"/>
        <v>2557817.0500000003</v>
      </c>
      <c r="L105" s="31">
        <v>2563113.5500000003</v>
      </c>
      <c r="M105" s="19">
        <f t="shared" si="6"/>
        <v>1.1073709414724997</v>
      </c>
    </row>
    <row r="106" spans="1:13" ht="10.5" customHeight="1">
      <c r="A106" s="25" t="s">
        <v>69</v>
      </c>
      <c r="B106" s="14">
        <v>5624846.33</v>
      </c>
      <c r="C106" s="38">
        <v>-483158.27</v>
      </c>
      <c r="D106" s="14">
        <f t="shared" si="4"/>
        <v>5141688.0600000005</v>
      </c>
      <c r="E106" s="14">
        <v>1022429.6200000001</v>
      </c>
      <c r="F106" s="22">
        <v>51903.35999999987</v>
      </c>
      <c r="G106" s="70">
        <v>6709349.551749645</v>
      </c>
      <c r="H106" s="74">
        <v>-493328.511749644</v>
      </c>
      <c r="I106" s="72">
        <f>G106+H106</f>
        <v>6216021.040000001</v>
      </c>
      <c r="J106" s="38">
        <v>386307.41</v>
      </c>
      <c r="K106" s="14">
        <f t="shared" si="5"/>
        <v>6602328.450000001</v>
      </c>
      <c r="L106" s="31">
        <v>6782190.9</v>
      </c>
      <c r="M106" s="19">
        <f t="shared" si="6"/>
        <v>1.0910823590133794</v>
      </c>
    </row>
    <row r="107" spans="1:13" ht="10.5" customHeight="1">
      <c r="A107" s="25" t="s">
        <v>70</v>
      </c>
      <c r="B107" s="14">
        <v>422286.22</v>
      </c>
      <c r="C107" s="38">
        <v>-28281.65</v>
      </c>
      <c r="D107" s="14">
        <f t="shared" si="4"/>
        <v>394004.56999999995</v>
      </c>
      <c r="E107" s="14">
        <v>101589.66</v>
      </c>
      <c r="F107" s="22">
        <v>2835.9899999999907</v>
      </c>
      <c r="G107" s="70">
        <v>527469.535412284</v>
      </c>
      <c r="H107" s="74">
        <v>-29039.315412284</v>
      </c>
      <c r="I107" s="72">
        <f>G107+H107</f>
        <v>498430.22</v>
      </c>
      <c r="J107" s="38">
        <v>120666.37</v>
      </c>
      <c r="K107" s="14">
        <f t="shared" si="5"/>
        <v>619096.59</v>
      </c>
      <c r="L107" s="31">
        <v>613517.35</v>
      </c>
      <c r="M107" s="19">
        <f t="shared" si="6"/>
        <v>1.230899181835323</v>
      </c>
    </row>
    <row r="108" spans="1:13" ht="10.5" customHeight="1">
      <c r="A108" s="25" t="s">
        <v>72</v>
      </c>
      <c r="B108" s="14">
        <v>30485888.66</v>
      </c>
      <c r="C108" s="38">
        <v>-2210086.47</v>
      </c>
      <c r="D108" s="14">
        <f t="shared" si="4"/>
        <v>28275802.19</v>
      </c>
      <c r="E108" s="14">
        <v>4647300.35</v>
      </c>
      <c r="F108" s="22">
        <v>219595.2000000002</v>
      </c>
      <c r="G108" s="70">
        <v>35412823.82223797</v>
      </c>
      <c r="H108" s="74">
        <v>-2270126.08223797</v>
      </c>
      <c r="I108" s="72">
        <f>G108+H108</f>
        <v>33142697.74</v>
      </c>
      <c r="J108" s="38">
        <v>3241305.04</v>
      </c>
      <c r="K108" s="14">
        <f t="shared" si="5"/>
        <v>36384002.78</v>
      </c>
      <c r="L108" s="31">
        <v>36325373.42</v>
      </c>
      <c r="M108" s="19">
        <f t="shared" si="6"/>
        <v>1.096029469446563</v>
      </c>
    </row>
    <row r="109" spans="3:13" ht="10.5" customHeight="1">
      <c r="C109" s="23" t="s">
        <v>164</v>
      </c>
      <c r="D109" s="23"/>
      <c r="E109" s="23"/>
      <c r="J109" s="49"/>
      <c r="K109" s="44"/>
      <c r="L109" s="44"/>
      <c r="M109" s="44"/>
    </row>
    <row r="110" spans="1:13" ht="10.5" customHeight="1">
      <c r="A110" s="4"/>
      <c r="B110" s="5"/>
      <c r="C110" s="5"/>
      <c r="D110" s="5"/>
      <c r="E110" s="57" t="s">
        <v>104</v>
      </c>
      <c r="F110" s="63"/>
      <c r="G110" s="67" t="s">
        <v>89</v>
      </c>
      <c r="H110" s="63"/>
      <c r="I110" s="67" t="s">
        <v>1</v>
      </c>
      <c r="J110" s="56" t="s">
        <v>92</v>
      </c>
      <c r="K110" s="24"/>
      <c r="L110" s="24"/>
      <c r="M110" s="24" t="s">
        <v>158</v>
      </c>
    </row>
    <row r="111" spans="1:13" ht="10.5" customHeight="1">
      <c r="A111" s="6"/>
      <c r="B111" s="7" t="s">
        <v>89</v>
      </c>
      <c r="C111" s="7"/>
      <c r="D111" s="7" t="s">
        <v>87</v>
      </c>
      <c r="E111" s="58" t="s">
        <v>105</v>
      </c>
      <c r="F111" s="9"/>
      <c r="G111" s="68" t="s">
        <v>5</v>
      </c>
      <c r="H111" s="8" t="s">
        <v>90</v>
      </c>
      <c r="I111" s="68" t="s">
        <v>4</v>
      </c>
      <c r="J111" s="41" t="s">
        <v>93</v>
      </c>
      <c r="K111" s="7"/>
      <c r="L111" s="9"/>
      <c r="M111" s="8" t="s">
        <v>3</v>
      </c>
    </row>
    <row r="112" spans="1:13" ht="10.5" customHeight="1">
      <c r="A112" s="6"/>
      <c r="B112" s="7" t="s">
        <v>5</v>
      </c>
      <c r="C112" s="7" t="s">
        <v>90</v>
      </c>
      <c r="D112" s="7" t="s">
        <v>5</v>
      </c>
      <c r="E112" s="5" t="s">
        <v>102</v>
      </c>
      <c r="F112" s="24"/>
      <c r="G112" s="68" t="s">
        <v>154</v>
      </c>
      <c r="H112" s="8" t="s">
        <v>154</v>
      </c>
      <c r="I112" s="68" t="s">
        <v>174</v>
      </c>
      <c r="J112" s="41" t="s">
        <v>177</v>
      </c>
      <c r="K112" s="7" t="s">
        <v>95</v>
      </c>
      <c r="L112" s="9" t="s">
        <v>1</v>
      </c>
      <c r="M112" s="8" t="s">
        <v>159</v>
      </c>
    </row>
    <row r="113" spans="1:13" ht="10.5" customHeight="1">
      <c r="A113" s="6"/>
      <c r="B113" s="7" t="s">
        <v>86</v>
      </c>
      <c r="C113" s="7" t="s">
        <v>86</v>
      </c>
      <c r="D113" s="7" t="s">
        <v>86</v>
      </c>
      <c r="E113" s="7" t="s">
        <v>99</v>
      </c>
      <c r="F113" s="8"/>
      <c r="G113" s="68" t="s">
        <v>155</v>
      </c>
      <c r="H113" s="8" t="s">
        <v>155</v>
      </c>
      <c r="I113" s="68" t="s">
        <v>170</v>
      </c>
      <c r="J113" s="41" t="s">
        <v>108</v>
      </c>
      <c r="K113" s="7" t="s">
        <v>91</v>
      </c>
      <c r="L113" s="9" t="s">
        <v>2</v>
      </c>
      <c r="M113" s="8" t="s">
        <v>160</v>
      </c>
    </row>
    <row r="114" spans="1:13" ht="10.5" customHeight="1">
      <c r="A114" s="6"/>
      <c r="B114" s="7" t="s">
        <v>98</v>
      </c>
      <c r="C114" s="7" t="s">
        <v>98</v>
      </c>
      <c r="D114" s="7" t="s">
        <v>98</v>
      </c>
      <c r="E114" s="7" t="s">
        <v>100</v>
      </c>
      <c r="F114" s="8"/>
      <c r="G114" s="68" t="s">
        <v>156</v>
      </c>
      <c r="H114" s="8" t="s">
        <v>156</v>
      </c>
      <c r="I114" s="68" t="s">
        <v>169</v>
      </c>
      <c r="J114" s="41" t="s">
        <v>107</v>
      </c>
      <c r="K114" s="7" t="s">
        <v>94</v>
      </c>
      <c r="L114" s="9" t="s">
        <v>3</v>
      </c>
      <c r="M114" s="8" t="s">
        <v>4</v>
      </c>
    </row>
    <row r="115" spans="1:13" ht="10.5" customHeight="1">
      <c r="A115" s="6"/>
      <c r="B115" s="7" t="s">
        <v>85</v>
      </c>
      <c r="C115" s="7" t="s">
        <v>85</v>
      </c>
      <c r="D115" s="7" t="s">
        <v>85</v>
      </c>
      <c r="E115" s="7" t="s">
        <v>101</v>
      </c>
      <c r="F115" s="8" t="s">
        <v>103</v>
      </c>
      <c r="G115" s="68" t="s">
        <v>157</v>
      </c>
      <c r="H115" s="8" t="s">
        <v>157</v>
      </c>
      <c r="I115" s="68" t="s">
        <v>171</v>
      </c>
      <c r="J115" s="41" t="s">
        <v>106</v>
      </c>
      <c r="K115" s="7" t="s">
        <v>96</v>
      </c>
      <c r="L115" s="9" t="s">
        <v>175</v>
      </c>
      <c r="M115" s="8" t="s">
        <v>176</v>
      </c>
    </row>
    <row r="116" spans="1:13" ht="10.5" customHeight="1">
      <c r="A116" s="10" t="s">
        <v>6</v>
      </c>
      <c r="B116" s="11" t="s">
        <v>7</v>
      </c>
      <c r="C116" s="11" t="s">
        <v>7</v>
      </c>
      <c r="D116" s="11" t="s">
        <v>7</v>
      </c>
      <c r="E116" s="11" t="s">
        <v>7</v>
      </c>
      <c r="F116" s="12" t="s">
        <v>7</v>
      </c>
      <c r="G116" s="69" t="s">
        <v>7</v>
      </c>
      <c r="H116" s="12" t="s">
        <v>7</v>
      </c>
      <c r="I116" s="69" t="s">
        <v>7</v>
      </c>
      <c r="J116" s="10" t="s">
        <v>7</v>
      </c>
      <c r="K116" s="11" t="s">
        <v>7</v>
      </c>
      <c r="L116" s="28" t="s">
        <v>7</v>
      </c>
      <c r="M116" s="12" t="s">
        <v>97</v>
      </c>
    </row>
    <row r="117" spans="1:13" ht="10.5">
      <c r="A117" s="25" t="s">
        <v>73</v>
      </c>
      <c r="B117" s="14">
        <v>7814723.93</v>
      </c>
      <c r="C117" s="38">
        <v>-388972.56</v>
      </c>
      <c r="D117" s="14">
        <f aca="true" t="shared" si="8" ref="D117:D126">B117+C117</f>
        <v>7425751.37</v>
      </c>
      <c r="E117" s="14">
        <v>1480051.74</v>
      </c>
      <c r="F117" s="22">
        <v>56280.429999999935</v>
      </c>
      <c r="G117" s="70">
        <v>9366513.180858927</v>
      </c>
      <c r="H117" s="74">
        <v>-404429.640858928</v>
      </c>
      <c r="I117" s="72">
        <f aca="true" t="shared" si="9" ref="I117:I126">G117+H117</f>
        <v>8962083.54</v>
      </c>
      <c r="J117" s="40">
        <v>430376.4</v>
      </c>
      <c r="K117" s="18">
        <f aca="true" t="shared" si="10" ref="K117:K126">I117+J117</f>
        <v>9392459.94</v>
      </c>
      <c r="L117" s="14">
        <v>9459125.72</v>
      </c>
      <c r="M117" s="48">
        <f aca="true" t="shared" si="11" ref="M117:M127">L117/I117</f>
        <v>1.0554605609043455</v>
      </c>
    </row>
    <row r="118" spans="1:13" ht="10.5">
      <c r="A118" s="25" t="s">
        <v>74</v>
      </c>
      <c r="B118" s="14">
        <v>255954480.74</v>
      </c>
      <c r="C118" s="38">
        <v>-18744259.96</v>
      </c>
      <c r="D118" s="14">
        <f t="shared" si="8"/>
        <v>237210220.78</v>
      </c>
      <c r="E118" s="14">
        <v>25903049.54</v>
      </c>
      <c r="F118" s="22">
        <v>1524679.7300000004</v>
      </c>
      <c r="G118" s="70">
        <v>283885731.9022559</v>
      </c>
      <c r="H118" s="74">
        <v>-19247781.8522559</v>
      </c>
      <c r="I118" s="72">
        <f t="shared" si="9"/>
        <v>264637950.04999998</v>
      </c>
      <c r="J118" s="38">
        <v>-13168063.42</v>
      </c>
      <c r="K118" s="14">
        <f t="shared" si="10"/>
        <v>251469886.63</v>
      </c>
      <c r="L118" s="14">
        <v>247500474.35</v>
      </c>
      <c r="M118" s="19">
        <f t="shared" si="11"/>
        <v>0.9352418060343874</v>
      </c>
    </row>
    <row r="119" spans="1:13" ht="10.5">
      <c r="A119" s="25" t="s">
        <v>75</v>
      </c>
      <c r="B119" s="14">
        <v>1540512.93</v>
      </c>
      <c r="C119" s="38">
        <v>-85500.99</v>
      </c>
      <c r="D119" s="14">
        <f t="shared" si="8"/>
        <v>1455011.94</v>
      </c>
      <c r="E119" s="14">
        <v>489667.99</v>
      </c>
      <c r="F119" s="22">
        <v>12172.290000000037</v>
      </c>
      <c r="G119" s="70">
        <v>2044898.582208055</v>
      </c>
      <c r="H119" s="74">
        <v>-88046.362208055</v>
      </c>
      <c r="I119" s="72">
        <f t="shared" si="9"/>
        <v>1956852.22</v>
      </c>
      <c r="J119" s="38">
        <v>689160.52</v>
      </c>
      <c r="K119" s="14">
        <f t="shared" si="10"/>
        <v>2646012.74</v>
      </c>
      <c r="L119" s="14">
        <v>2594850.58</v>
      </c>
      <c r="M119" s="19">
        <f t="shared" si="11"/>
        <v>1.3260329796391064</v>
      </c>
    </row>
    <row r="120" spans="1:13" ht="10.5">
      <c r="A120" s="25" t="s">
        <v>76</v>
      </c>
      <c r="B120" s="14">
        <v>1514063.32</v>
      </c>
      <c r="C120" s="38">
        <v>-100807.68</v>
      </c>
      <c r="D120" s="14">
        <f t="shared" si="8"/>
        <v>1413255.6400000001</v>
      </c>
      <c r="E120" s="14">
        <v>408173.31</v>
      </c>
      <c r="F120" s="22">
        <v>18388.400000000023</v>
      </c>
      <c r="G120" s="70">
        <v>1943201.9161400031</v>
      </c>
      <c r="H120" s="74">
        <v>-103384.566140003</v>
      </c>
      <c r="I120" s="72">
        <f t="shared" si="9"/>
        <v>1839817.35</v>
      </c>
      <c r="J120" s="38">
        <v>304228.39</v>
      </c>
      <c r="K120" s="14">
        <f t="shared" si="10"/>
        <v>2144045.74</v>
      </c>
      <c r="L120" s="14">
        <v>2167824.1</v>
      </c>
      <c r="M120" s="19">
        <f t="shared" si="11"/>
        <v>1.1782822354621234</v>
      </c>
    </row>
    <row r="121" spans="1:13" ht="10.5">
      <c r="A121" s="25" t="s">
        <v>77</v>
      </c>
      <c r="B121" s="14">
        <v>14127129.11</v>
      </c>
      <c r="C121" s="38">
        <v>-1544350.81</v>
      </c>
      <c r="D121" s="16">
        <f t="shared" si="8"/>
        <v>12582778.299999999</v>
      </c>
      <c r="E121" s="14">
        <v>1573390.98</v>
      </c>
      <c r="F121" s="22">
        <v>77382.88000000012</v>
      </c>
      <c r="G121" s="70">
        <v>15805125.457614522</v>
      </c>
      <c r="H121" s="74">
        <v>-1571573.29761452</v>
      </c>
      <c r="I121" s="73">
        <f t="shared" si="9"/>
        <v>14233552.160000002</v>
      </c>
      <c r="J121" s="39">
        <v>-542329.38</v>
      </c>
      <c r="K121" s="14">
        <f t="shared" si="10"/>
        <v>13691222.780000001</v>
      </c>
      <c r="L121" s="14">
        <v>13808721.28</v>
      </c>
      <c r="M121" s="35">
        <f t="shared" si="11"/>
        <v>0.970152856066816</v>
      </c>
    </row>
    <row r="122" spans="1:13" ht="10.5">
      <c r="A122" s="26" t="s">
        <v>78</v>
      </c>
      <c r="B122" s="18">
        <v>22090893.6</v>
      </c>
      <c r="C122" s="40">
        <v>-1254181.49</v>
      </c>
      <c r="D122" s="14">
        <f t="shared" si="8"/>
        <v>20836712.110000003</v>
      </c>
      <c r="E122" s="18">
        <v>3556365.78</v>
      </c>
      <c r="F122" s="47">
        <v>152996.6000000001</v>
      </c>
      <c r="G122" s="77">
        <v>25845272.010712158</v>
      </c>
      <c r="H122" s="75">
        <v>-1299197.52071215</v>
      </c>
      <c r="I122" s="72">
        <f t="shared" si="9"/>
        <v>24546074.49000001</v>
      </c>
      <c r="J122" s="38">
        <v>992004.68</v>
      </c>
      <c r="K122" s="18">
        <f t="shared" si="10"/>
        <v>25538079.17000001</v>
      </c>
      <c r="L122" s="18">
        <v>25075702.130000003</v>
      </c>
      <c r="M122" s="48">
        <f t="shared" si="11"/>
        <v>1.0215768774031775</v>
      </c>
    </row>
    <row r="123" spans="1:13" ht="10.5">
      <c r="A123" s="25" t="s">
        <v>125</v>
      </c>
      <c r="B123" s="14">
        <v>11081201.43</v>
      </c>
      <c r="C123" s="38">
        <v>-851654.6</v>
      </c>
      <c r="D123" s="14">
        <f t="shared" si="8"/>
        <v>10229546.83</v>
      </c>
      <c r="E123" s="14">
        <v>2022898.2000000002</v>
      </c>
      <c r="F123" s="22">
        <v>77399.10999999987</v>
      </c>
      <c r="G123" s="70">
        <v>13202969.365332635</v>
      </c>
      <c r="H123" s="74">
        <v>-873125.225332635</v>
      </c>
      <c r="I123" s="72">
        <f t="shared" si="9"/>
        <v>12329844.14</v>
      </c>
      <c r="J123" s="38">
        <v>1227849.52</v>
      </c>
      <c r="K123" s="14">
        <f t="shared" si="10"/>
        <v>13557693.66</v>
      </c>
      <c r="L123" s="14">
        <v>13580824.739999998</v>
      </c>
      <c r="M123" s="19">
        <f t="shared" si="11"/>
        <v>1.1014595631376731</v>
      </c>
    </row>
    <row r="124" spans="1:13" ht="10.5">
      <c r="A124" s="25" t="s">
        <v>79</v>
      </c>
      <c r="B124" s="14">
        <v>17706030.13</v>
      </c>
      <c r="C124" s="38">
        <v>-1191877.94</v>
      </c>
      <c r="D124" s="14">
        <f t="shared" si="8"/>
        <v>16514152.19</v>
      </c>
      <c r="E124" s="14">
        <v>2556160.73</v>
      </c>
      <c r="F124" s="22">
        <v>113578.91999999993</v>
      </c>
      <c r="G124" s="70">
        <v>20412643.628037028</v>
      </c>
      <c r="H124" s="74">
        <v>-1228751.78803703</v>
      </c>
      <c r="I124" s="72">
        <f t="shared" si="9"/>
        <v>19183891.839999996</v>
      </c>
      <c r="J124" s="38">
        <v>-48632.09</v>
      </c>
      <c r="K124" s="14">
        <f t="shared" si="10"/>
        <v>19135259.749999996</v>
      </c>
      <c r="L124" s="14">
        <v>18917771.2</v>
      </c>
      <c r="M124" s="19">
        <f t="shared" si="11"/>
        <v>0.9861279117803868</v>
      </c>
    </row>
    <row r="125" spans="1:13" ht="10.5">
      <c r="A125" s="25" t="s">
        <v>80</v>
      </c>
      <c r="B125" s="14">
        <v>3661343.57</v>
      </c>
      <c r="C125" s="38">
        <v>-205513.32</v>
      </c>
      <c r="D125" s="14">
        <f t="shared" si="8"/>
        <v>3455830.25</v>
      </c>
      <c r="E125" s="14">
        <v>1010628.14</v>
      </c>
      <c r="F125" s="22">
        <v>25997.939999999944</v>
      </c>
      <c r="G125" s="70">
        <v>4704810.8038427895</v>
      </c>
      <c r="H125" s="74">
        <v>-212354.473842789</v>
      </c>
      <c r="I125" s="72">
        <f t="shared" si="9"/>
        <v>4492456.33</v>
      </c>
      <c r="J125" s="38">
        <v>1070596.97</v>
      </c>
      <c r="K125" s="14">
        <f t="shared" si="10"/>
        <v>5563053.3</v>
      </c>
      <c r="L125" s="14">
        <v>5538431.79</v>
      </c>
      <c r="M125" s="19">
        <f t="shared" si="11"/>
        <v>1.2328292994224832</v>
      </c>
    </row>
    <row r="126" spans="1:13" ht="10.5">
      <c r="A126" s="25" t="s">
        <v>81</v>
      </c>
      <c r="B126" s="14">
        <v>2151457.34</v>
      </c>
      <c r="C126" s="38">
        <v>-100874.84</v>
      </c>
      <c r="D126" s="16">
        <f t="shared" si="8"/>
        <v>2050582.4999999998</v>
      </c>
      <c r="E126" s="14">
        <v>524134.95</v>
      </c>
      <c r="F126" s="22">
        <v>22870.679999999993</v>
      </c>
      <c r="G126" s="70">
        <v>2702304.649331775</v>
      </c>
      <c r="H126" s="74">
        <v>-104716.519331775</v>
      </c>
      <c r="I126" s="73">
        <f t="shared" si="9"/>
        <v>2597588.13</v>
      </c>
      <c r="J126" s="38">
        <v>394235.19</v>
      </c>
      <c r="K126" s="14">
        <f t="shared" si="10"/>
        <v>2991823.32</v>
      </c>
      <c r="L126" s="14">
        <v>2988996.2399999998</v>
      </c>
      <c r="M126" s="19">
        <f t="shared" si="11"/>
        <v>1.15068135917298</v>
      </c>
    </row>
    <row r="127" spans="1:13" ht="10.5">
      <c r="A127" s="26" t="s">
        <v>82</v>
      </c>
      <c r="B127" s="21">
        <f>SUM(B11:B55)+SUM(B64:B108)+SUM(B117:B126)</f>
        <v>2266993358.76</v>
      </c>
      <c r="C127" s="50">
        <f aca="true" t="shared" si="12" ref="C127:K127">SUM(C11:C55)+SUM(C64:C108)+SUM(C117:C126)</f>
        <v>-185574421.71999997</v>
      </c>
      <c r="D127" s="21">
        <f t="shared" si="12"/>
        <v>2081418937.04</v>
      </c>
      <c r="E127" s="21">
        <f t="shared" si="12"/>
        <v>279080133.82</v>
      </c>
      <c r="F127" s="45">
        <f>SUM(F11:F55)+SUM(F64:F108)+SUM(F117:F126)</f>
        <v>15099026.400000006</v>
      </c>
      <c r="G127" s="78">
        <f>SUM(G11:G55)+SUM(G64:G108)+SUM(G117:G126)</f>
        <v>2565227204.41</v>
      </c>
      <c r="H127" s="79">
        <f>SUM(H11:H55)+SUM(H64:H108)+SUM(H117:H126)</f>
        <v>-189629107.15000004</v>
      </c>
      <c r="I127" s="76">
        <f t="shared" si="12"/>
        <v>2375598097.26</v>
      </c>
      <c r="J127" s="59">
        <f t="shared" si="12"/>
        <v>0</v>
      </c>
      <c r="K127" s="21">
        <f t="shared" si="12"/>
        <v>2375598097.26</v>
      </c>
      <c r="L127" s="45">
        <f>SUM(L11:L55)+SUM(L64:L108)+SUM(L117:L126)</f>
        <v>2360021944.67</v>
      </c>
      <c r="M127" s="51">
        <f t="shared" si="11"/>
        <v>0.9934432711459209</v>
      </c>
    </row>
    <row r="128" spans="1:13" ht="10.5">
      <c r="A128" s="29" t="s">
        <v>88</v>
      </c>
      <c r="B128" s="34"/>
      <c r="C128" s="36"/>
      <c r="D128" s="36"/>
      <c r="E128" s="36"/>
      <c r="I128" s="61"/>
      <c r="J128" s="52"/>
      <c r="K128" s="54"/>
      <c r="L128" s="55"/>
      <c r="M128" s="42"/>
    </row>
    <row r="129" spans="1:13" ht="10.5">
      <c r="A129" s="6" t="s">
        <v>165</v>
      </c>
      <c r="B129" s="33"/>
      <c r="C129" s="37"/>
      <c r="D129" s="37"/>
      <c r="E129" s="37"/>
      <c r="I129" s="33">
        <v>-7662615.6</v>
      </c>
      <c r="J129" s="53"/>
      <c r="K129" s="29"/>
      <c r="L129" s="43"/>
      <c r="M129" s="43"/>
    </row>
    <row r="130" spans="1:13" ht="10.5">
      <c r="A130" s="6" t="s">
        <v>166</v>
      </c>
      <c r="B130" s="33"/>
      <c r="C130" s="37"/>
      <c r="D130" s="37"/>
      <c r="E130" s="37"/>
      <c r="I130" s="33">
        <v>-7480470.82</v>
      </c>
      <c r="J130" s="53"/>
      <c r="K130" s="29"/>
      <c r="L130" s="43"/>
      <c r="M130" s="43"/>
    </row>
    <row r="131" spans="1:13" ht="10.5">
      <c r="A131" s="6" t="s">
        <v>167</v>
      </c>
      <c r="B131" s="33"/>
      <c r="C131" s="37"/>
      <c r="D131" s="37"/>
      <c r="E131" s="37"/>
      <c r="I131" s="33">
        <v>-433066.17</v>
      </c>
      <c r="J131" s="53"/>
      <c r="K131" s="29"/>
      <c r="L131" s="43"/>
      <c r="M131" s="43"/>
    </row>
    <row r="132" spans="1:13" ht="10.5">
      <c r="A132" s="27" t="s">
        <v>168</v>
      </c>
      <c r="B132" s="16"/>
      <c r="C132" s="16"/>
      <c r="D132" s="16"/>
      <c r="E132" s="46"/>
      <c r="F132" s="62"/>
      <c r="G132" s="62"/>
      <c r="H132" s="62"/>
      <c r="I132" s="21">
        <f>I127+(I129+I130+I131)</f>
        <v>2360021944.67</v>
      </c>
      <c r="J132" s="22"/>
      <c r="K132" s="36"/>
      <c r="L132" s="36"/>
      <c r="M132" s="36"/>
    </row>
    <row r="133" ht="6" customHeight="1"/>
    <row r="134" spans="1:10" ht="10.5">
      <c r="A134" s="1" t="s">
        <v>140</v>
      </c>
      <c r="J134" s="2"/>
    </row>
    <row r="135" ht="10.5">
      <c r="A135" s="1" t="s">
        <v>139</v>
      </c>
    </row>
    <row r="136" ht="10.5">
      <c r="A136" s="1" t="s">
        <v>138</v>
      </c>
    </row>
    <row r="137" ht="6" customHeight="1"/>
    <row r="138" ht="10.5">
      <c r="A138" s="1" t="s">
        <v>172</v>
      </c>
    </row>
    <row r="139" ht="10.5">
      <c r="A139" s="1" t="s">
        <v>137</v>
      </c>
    </row>
    <row r="140" ht="6" customHeight="1"/>
    <row r="141" ht="10.5">
      <c r="A141" s="1" t="s">
        <v>148</v>
      </c>
    </row>
    <row r="142" ht="10.5">
      <c r="A142" s="1" t="s">
        <v>136</v>
      </c>
    </row>
    <row r="143" ht="10.5">
      <c r="A143" s="1" t="s">
        <v>149</v>
      </c>
    </row>
    <row r="144" ht="6" customHeight="1">
      <c r="A144" s="1" t="s">
        <v>0</v>
      </c>
    </row>
    <row r="145" spans="1:10" ht="10.5">
      <c r="A145" s="29" t="s">
        <v>135</v>
      </c>
      <c r="J145" s="2"/>
    </row>
    <row r="146" spans="1:10" ht="11.25">
      <c r="A146" s="29" t="s">
        <v>134</v>
      </c>
      <c r="J146" s="2"/>
    </row>
    <row r="147" spans="1:10" ht="6" customHeight="1">
      <c r="A147" s="29"/>
      <c r="J147" s="2"/>
    </row>
    <row r="148" spans="1:10" ht="10.5">
      <c r="A148" s="29" t="s">
        <v>133</v>
      </c>
      <c r="J148" s="2"/>
    </row>
    <row r="149" spans="1:10" ht="10.5">
      <c r="A149" s="29" t="s">
        <v>132</v>
      </c>
      <c r="J149" s="2"/>
    </row>
    <row r="150" spans="1:10" ht="10.5">
      <c r="A150" s="29" t="s">
        <v>152</v>
      </c>
      <c r="J150" s="2"/>
    </row>
    <row r="151" spans="1:10" ht="10.5">
      <c r="A151" s="29" t="s">
        <v>153</v>
      </c>
      <c r="J151" s="2"/>
    </row>
    <row r="152" spans="1:10" ht="11.25">
      <c r="A152" s="29" t="s">
        <v>131</v>
      </c>
      <c r="J152" s="2"/>
    </row>
    <row r="153" ht="11.25">
      <c r="A153" s="1" t="s">
        <v>173</v>
      </c>
    </row>
    <row r="154" ht="10.5">
      <c r="A154" s="1" t="s">
        <v>141</v>
      </c>
    </row>
    <row r="155" ht="6" customHeight="1"/>
    <row r="156" ht="10.5">
      <c r="A156" s="29" t="s">
        <v>130</v>
      </c>
    </row>
    <row r="157" spans="1:13" ht="10.5">
      <c r="A157" s="29" t="s">
        <v>129</v>
      </c>
      <c r="E157" s="29"/>
      <c r="M157" s="2"/>
    </row>
    <row r="158" spans="1:13" ht="10.5">
      <c r="A158" s="1" t="s">
        <v>128</v>
      </c>
      <c r="M158" s="2"/>
    </row>
    <row r="159" spans="1:13" ht="11.25">
      <c r="A159" s="29" t="s">
        <v>127</v>
      </c>
      <c r="M159" s="2"/>
    </row>
    <row r="160" spans="5:13" ht="6" customHeight="1">
      <c r="E160" s="29" t="s">
        <v>83</v>
      </c>
      <c r="M160" s="2"/>
    </row>
    <row r="161" spans="1:13" ht="11.25">
      <c r="A161" s="29" t="s">
        <v>178</v>
      </c>
      <c r="E161" s="29"/>
      <c r="M161" s="2"/>
    </row>
    <row r="162" spans="5:13" ht="6" customHeight="1">
      <c r="E162" s="29" t="s">
        <v>83</v>
      </c>
      <c r="M162" s="2"/>
    </row>
    <row r="163" spans="1:13" ht="11.25">
      <c r="A163" s="29" t="s">
        <v>126</v>
      </c>
      <c r="M163" s="2"/>
    </row>
    <row r="164" spans="5:13" ht="6" customHeight="1">
      <c r="E164" s="29"/>
      <c r="M164" s="2"/>
    </row>
    <row r="165" spans="1:13" ht="11.25">
      <c r="A165" s="29" t="s">
        <v>179</v>
      </c>
      <c r="M165" s="2"/>
    </row>
    <row r="166" spans="5:13" ht="6" customHeight="1">
      <c r="E166" s="29" t="s">
        <v>83</v>
      </c>
      <c r="M166" s="2"/>
    </row>
    <row r="167" spans="1:13" ht="11.25">
      <c r="A167" s="29" t="s">
        <v>180</v>
      </c>
      <c r="E167" s="29"/>
      <c r="M167" s="2"/>
    </row>
    <row r="168" ht="10.5">
      <c r="M168" s="2"/>
    </row>
    <row r="169" spans="5:13" ht="10.5">
      <c r="E169" s="29" t="s">
        <v>83</v>
      </c>
      <c r="M169" s="2"/>
    </row>
    <row r="170" spans="5:13" ht="10.5">
      <c r="E170" s="29"/>
      <c r="M170" s="2"/>
    </row>
    <row r="171" ht="10.5">
      <c r="M171" s="2"/>
    </row>
    <row r="172" spans="5:13" ht="10.5">
      <c r="E172" s="29" t="s">
        <v>83</v>
      </c>
      <c r="M172" s="2"/>
    </row>
    <row r="173" spans="5:13" ht="10.5">
      <c r="E173" s="29"/>
      <c r="M173" s="2"/>
    </row>
    <row r="176" spans="1:10" ht="10.5">
      <c r="A176" s="29"/>
      <c r="J176" s="2"/>
    </row>
  </sheetData>
  <sheetProtection/>
  <printOptions horizontalCentered="1"/>
  <pageMargins left="0" right="0" top="0.4" bottom="0" header="0" footer="0"/>
  <pageSetup horizontalDpi="600" verticalDpi="600" orientation="landscape" r:id="rId1"/>
  <rowBreaks count="2" manualBreakCount="2">
    <brk id="55" max="11" man="1"/>
    <brk id="1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2014-12-17T14:38:55Z</cp:lastPrinted>
  <dcterms:created xsi:type="dcterms:W3CDTF">2004-09-10T20:30:00Z</dcterms:created>
  <dcterms:modified xsi:type="dcterms:W3CDTF">2015-01-23T18:31:11Z</dcterms:modified>
  <cp:category/>
  <cp:version/>
  <cp:contentType/>
  <cp:contentStatus/>
</cp:coreProperties>
</file>