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922" activeTab="0"/>
  </bookViews>
  <sheets>
    <sheet name="Summary Resident" sheetId="1" r:id="rId1"/>
  </sheets>
  <definedNames>
    <definedName name="_xlnm.Print_Area" localSheetId="0">'Summary Resident'!$A$1:$X$70</definedName>
  </definedNames>
  <calcPr fullCalcOnLoad="1"/>
</workbook>
</file>

<file path=xl/sharedStrings.xml><?xml version="1.0" encoding="utf-8"?>
<sst xmlns="http://schemas.openxmlformats.org/spreadsheetml/2006/main" count="172" uniqueCount="99">
  <si>
    <t>Total</t>
  </si>
  <si>
    <t>No Taxable Income</t>
  </si>
  <si>
    <t>TOTAL</t>
  </si>
  <si>
    <t>[$]</t>
  </si>
  <si>
    <t>$          1 -      2,000</t>
  </si>
  <si>
    <t xml:space="preserve">     2,001 -      4,000</t>
  </si>
  <si>
    <t xml:space="preserve">     4,001 -      6,000</t>
  </si>
  <si>
    <t xml:space="preserve"> 200,001 or more</t>
  </si>
  <si>
    <t>Non-Positive AGI</t>
  </si>
  <si>
    <t>Tax</t>
  </si>
  <si>
    <t>Net</t>
  </si>
  <si>
    <t>Number</t>
  </si>
  <si>
    <t>[%]</t>
  </si>
  <si>
    <t xml:space="preserve"> 1,000,000 or more</t>
  </si>
  <si>
    <t xml:space="preserve">                      Single</t>
  </si>
  <si>
    <t>[#]</t>
  </si>
  <si>
    <t xml:space="preserve"> </t>
  </si>
  <si>
    <t xml:space="preserve">of </t>
  </si>
  <si>
    <t>Returns</t>
  </si>
  <si>
    <t>Avg</t>
  </si>
  <si>
    <t>Bracket</t>
  </si>
  <si>
    <t xml:space="preserve">                     Married Filing Jointly/</t>
  </si>
  <si>
    <t xml:space="preserve">% of </t>
  </si>
  <si>
    <t xml:space="preserve">                Married Filing Separately </t>
  </si>
  <si>
    <t xml:space="preserve">                      Head of Household</t>
  </si>
  <si>
    <t>Amount</t>
  </si>
  <si>
    <t xml:space="preserve">    Returns Filed</t>
  </si>
  <si>
    <t xml:space="preserve">   Returns Filed</t>
  </si>
  <si>
    <t xml:space="preserve">                                                                                                       FILING STATUS</t>
  </si>
  <si>
    <t>$          1 -      3,999</t>
  </si>
  <si>
    <t xml:space="preserve">     4,000 -      9,999</t>
  </si>
  <si>
    <t xml:space="preserve">   10,000 -   14,999</t>
  </si>
  <si>
    <t xml:space="preserve">     6,001 -   10,000</t>
  </si>
  <si>
    <t xml:space="preserve">   10,001 -   10,625</t>
  </si>
  <si>
    <t xml:space="preserve">   10,626 -   12,750</t>
  </si>
  <si>
    <t xml:space="preserve">   12,751 -   15,000</t>
  </si>
  <si>
    <t xml:space="preserve">   15,001 -   17,000</t>
  </si>
  <si>
    <t xml:space="preserve">   17,001 -   20,000</t>
  </si>
  <si>
    <t xml:space="preserve">   20,001 -   21,250 </t>
  </si>
  <si>
    <t xml:space="preserve">   21,251 -   25,000</t>
  </si>
  <si>
    <t xml:space="preserve">   25,001 -   30,000</t>
  </si>
  <si>
    <t xml:space="preserve">   30,001 -   40,000</t>
  </si>
  <si>
    <t xml:space="preserve">   40,001 -   50,000</t>
  </si>
  <si>
    <t xml:space="preserve">   50,001 -   60,000</t>
  </si>
  <si>
    <t xml:space="preserve">   60,001 -   75,000</t>
  </si>
  <si>
    <t xml:space="preserve">   75,001 -   80,000</t>
  </si>
  <si>
    <t xml:space="preserve">   80,001 - 100,000</t>
  </si>
  <si>
    <t xml:space="preserve"> 100,001 - 120,000</t>
  </si>
  <si>
    <t xml:space="preserve"> 120,001 - 160,000</t>
  </si>
  <si>
    <t xml:space="preserve"> 160,001 - 200,000</t>
  </si>
  <si>
    <t xml:space="preserve">   15,000 -   19,999</t>
  </si>
  <si>
    <t xml:space="preserve">   20,000 -   24,999</t>
  </si>
  <si>
    <t xml:space="preserve">   25,000 -   29,999</t>
  </si>
  <si>
    <t xml:space="preserve">   30,000 -   39,999</t>
  </si>
  <si>
    <t xml:space="preserve">   40,000 -   49,999</t>
  </si>
  <si>
    <t xml:space="preserve">   50,000 -   59,999</t>
  </si>
  <si>
    <t xml:space="preserve">   60,000 -   69,999</t>
  </si>
  <si>
    <t xml:space="preserve">   70,000 -   79,999</t>
  </si>
  <si>
    <t xml:space="preserve">   80,000 -   89,999</t>
  </si>
  <si>
    <t xml:space="preserve">   90,000 -   99,999</t>
  </si>
  <si>
    <t xml:space="preserve"> 100,000 - 149,999</t>
  </si>
  <si>
    <t xml:space="preserve"> 150,000 - 199,999</t>
  </si>
  <si>
    <t xml:space="preserve"> 200,000 - 499,999</t>
  </si>
  <si>
    <t xml:space="preserve"> 500,000 - 999,999</t>
  </si>
  <si>
    <t>No</t>
  </si>
  <si>
    <t>Liability</t>
  </si>
  <si>
    <t>Income Level</t>
  </si>
  <si>
    <t xml:space="preserve">[after </t>
  </si>
  <si>
    <t>application</t>
  </si>
  <si>
    <t>of credits]</t>
  </si>
  <si>
    <t xml:space="preserve">        Number</t>
  </si>
  <si>
    <t xml:space="preserve">             of</t>
  </si>
  <si>
    <t xml:space="preserve">        Returns</t>
  </si>
  <si>
    <t xml:space="preserve">          Filed</t>
  </si>
  <si>
    <t>NCTI Level</t>
  </si>
  <si>
    <t>FAGI Level</t>
  </si>
  <si>
    <t xml:space="preserve">           RESIDENT RETURNS</t>
  </si>
  <si>
    <t xml:space="preserve">          Net Tax Liability</t>
  </si>
  <si>
    <t xml:space="preserve">            Net Tax Liability</t>
  </si>
  <si>
    <t xml:space="preserve">         Net Tax Liability</t>
  </si>
  <si>
    <t xml:space="preserve">      Combined Filing Statuses</t>
  </si>
  <si>
    <t xml:space="preserve">TABLE  B.  TAX YEAR 2014 INDIVIDUAL INCOME TAX:  DISTRIBUTION OF NUMBER OF RETURNS FILED AND NET TAX LIABILITY FOR RESIDENT RETURNS BY FILING STATUS BY INCOME LEVEL </t>
  </si>
  <si>
    <t xml:space="preserve">                         Surviving Spouse</t>
  </si>
  <si>
    <t xml:space="preserve">              A.  BY SIZE OF NC TAXABLE INCOME</t>
  </si>
  <si>
    <t>B.  BY SIZE OF FEDERAL ADJUSTED GROSS INCOME</t>
  </si>
  <si>
    <t>Resident returns=returns filed by individuals who reportedly maintained permanent residence in North Carolina for the entire calendar year 2014</t>
  </si>
  <si>
    <t xml:space="preserve">Source: 2014 individual income tax extract.   Statistical summaries are compiled from personal income tax information extracted from tax year 2014 D-400, D-400Sch S, and D-400TC forms processed within the DOR </t>
  </si>
  <si>
    <r>
      <t xml:space="preserve">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</t>
    </r>
  </si>
  <si>
    <t/>
  </si>
  <si>
    <t xml:space="preserve">bracket system (utilized tax rates of 6%, 7%, and 7.75% with breaking points delineated according to filing status and taxable income); increases the NC standard deduction amount; redefines and limits allowable </t>
  </si>
  <si>
    <t xml:space="preserve">itemized deductions; eliminates the personal exemption allowance provision; increases the allowable child tax credit for certain taxpayers; and either eliminates or allows to sunset other tax credits applicable to the </t>
  </si>
  <si>
    <t xml:space="preserve">personal income tax.  </t>
  </si>
  <si>
    <t xml:space="preserve">Claiming itemized deductions on the federal return 1040 Sch A is a prerequisite for claiming itemized deductions on the NC D-400 Sch S return.  Allowable itemized deductions provisions for NC tax purposes (no longer </t>
  </si>
  <si>
    <t xml:space="preserve">identical to allowable federal itemized deductions) include deductions for the following: qualified home mortgage interest and real estate property taxes (the sum of these deductions not to exceed $20,000), repayment </t>
  </si>
  <si>
    <t xml:space="preserve">and dental expenses reinstated for tax year 2015). </t>
  </si>
  <si>
    <t>dynamic integrated tax system during 2015; the extract is a composite database consisting of both audited and unaudited (edited and unedited) data that is subject to and may include inconsistencies resultant of</t>
  </si>
  <si>
    <t>taxpayer and/or processing error.</t>
  </si>
  <si>
    <t xml:space="preserve">of claim of right income, and charitable contributions as allowed under the Code.  NC does not allow a deduction for state and local taxes and foreign income taxes, or for medical and dental expenses (deduction for medical </t>
  </si>
  <si>
    <t xml:space="preserve">Basic standard deduction allowances vary according to filing status: S=$7,500; MFJ/SS=$15,000; MFS=$7,500; and HH=$12,000.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</si>
</sst>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%"/>
    <numFmt numFmtId="168" formatCode="_(* #,##0_);_(* \(#,##0\);_(* &quot;-&quot;??_);_(@_)"/>
    <numFmt numFmtId="169" formatCode="[$-409]dddd\,\ mmmm\ dd\,\ yyyy"/>
    <numFmt numFmtId="170" formatCode="_(* #,##0.0_);_(* \(#,##0.0\);_(* &quot;-&quot;?_);_(@_)"/>
    <numFmt numFmtId="171" formatCode="0.0"/>
    <numFmt numFmtId="172" formatCode="#,##0.0_);\(#,##0.0\)"/>
    <numFmt numFmtId="173" formatCode="_(* #,##0.0_);_(* \(#,##0.0\);_(* &quot;-&quot;??_);_(@_)"/>
    <numFmt numFmtId="174" formatCode="_(* #,##0.000_);_(* \(#,##0.000\);_(* &quot;-&quot;??_);_(@_)"/>
  </numFmts>
  <fonts count="43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8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37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41" fontId="1" fillId="33" borderId="0" xfId="0" applyNumberFormat="1" applyFont="1" applyFill="1" applyAlignment="1">
      <alignment/>
    </xf>
    <xf numFmtId="3" fontId="1" fillId="33" borderId="1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8" fontId="1" fillId="33" borderId="15" xfId="0" applyNumberFormat="1" applyFont="1" applyFill="1" applyBorder="1" applyAlignment="1">
      <alignment horizontal="center"/>
    </xf>
    <xf numFmtId="168" fontId="1" fillId="33" borderId="14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37" fontId="1" fillId="33" borderId="0" xfId="57" applyFont="1" applyFill="1" applyBorder="1" applyAlignment="1">
      <alignment horizontal="centerContinuous"/>
      <protection/>
    </xf>
    <xf numFmtId="168" fontId="1" fillId="33" borderId="0" xfId="57" applyNumberFormat="1" applyFont="1" applyFill="1" applyBorder="1" applyAlignment="1">
      <alignment horizontal="centerContinuous"/>
      <protection/>
    </xf>
    <xf numFmtId="168" fontId="1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4" borderId="13" xfId="0" applyNumberFormat="1" applyFont="1" applyFill="1" applyBorder="1" applyAlignment="1">
      <alignment/>
    </xf>
    <xf numFmtId="37" fontId="1" fillId="33" borderId="0" xfId="57" applyFont="1" applyFill="1" applyBorder="1" applyAlignment="1">
      <alignment horizontal="left"/>
      <protection/>
    </xf>
    <xf numFmtId="168" fontId="1" fillId="33" borderId="19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/>
    </xf>
    <xf numFmtId="41" fontId="1" fillId="33" borderId="2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41" fontId="1" fillId="33" borderId="18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67" fontId="1" fillId="33" borderId="18" xfId="0" applyNumberFormat="1" applyFont="1" applyFill="1" applyBorder="1" applyAlignment="1">
      <alignment horizontal="right"/>
    </xf>
    <xf numFmtId="167" fontId="1" fillId="33" borderId="13" xfId="0" applyNumberFormat="1" applyFont="1" applyFill="1" applyBorder="1" applyAlignment="1">
      <alignment horizontal="right"/>
    </xf>
    <xf numFmtId="167" fontId="1" fillId="33" borderId="17" xfId="0" applyNumberFormat="1" applyFont="1" applyFill="1" applyBorder="1" applyAlignment="1">
      <alignment horizontal="right"/>
    </xf>
    <xf numFmtId="167" fontId="1" fillId="34" borderId="13" xfId="0" applyNumberFormat="1" applyFont="1" applyFill="1" applyBorder="1" applyAlignment="1">
      <alignment/>
    </xf>
    <xf numFmtId="167" fontId="1" fillId="34" borderId="17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0" xfId="0" applyFont="1" applyFill="1" applyAlignment="1">
      <alignment horizontal="centerContinuous"/>
    </xf>
    <xf numFmtId="168" fontId="1" fillId="35" borderId="26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horizontal="left"/>
    </xf>
    <xf numFmtId="168" fontId="1" fillId="35" borderId="25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25" xfId="0" applyFill="1" applyBorder="1" applyAlignment="1">
      <alignment/>
    </xf>
    <xf numFmtId="168" fontId="1" fillId="35" borderId="0" xfId="0" applyNumberFormat="1" applyFont="1" applyFill="1" applyBorder="1" applyAlignment="1">
      <alignment horizontal="center"/>
    </xf>
    <xf numFmtId="0" fontId="1" fillId="35" borderId="25" xfId="0" applyFont="1" applyFill="1" applyBorder="1" applyAlignment="1">
      <alignment horizontal="left"/>
    </xf>
    <xf numFmtId="0" fontId="1" fillId="35" borderId="25" xfId="0" applyFont="1" applyFill="1" applyBorder="1" applyAlignment="1">
      <alignment horizontal="centerContinuous"/>
    </xf>
    <xf numFmtId="168" fontId="1" fillId="35" borderId="25" xfId="0" applyNumberFormat="1" applyFont="1" applyFill="1" applyBorder="1" applyAlignment="1">
      <alignment horizontal="centerContinuous"/>
    </xf>
    <xf numFmtId="0" fontId="1" fillId="35" borderId="0" xfId="0" applyFont="1" applyFill="1" applyAlignment="1">
      <alignment/>
    </xf>
    <xf numFmtId="0" fontId="0" fillId="35" borderId="16" xfId="0" applyFill="1" applyBorder="1" applyAlignment="1">
      <alignment/>
    </xf>
    <xf numFmtId="37" fontId="1" fillId="35" borderId="16" xfId="0" applyNumberFormat="1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7" xfId="0" applyFill="1" applyBorder="1" applyAlignment="1">
      <alignment/>
    </xf>
    <xf numFmtId="168" fontId="1" fillId="33" borderId="27" xfId="0" applyNumberFormat="1" applyFont="1" applyFill="1" applyBorder="1" applyAlignment="1">
      <alignment horizontal="centerContinuous"/>
    </xf>
    <xf numFmtId="0" fontId="1" fillId="33" borderId="27" xfId="0" applyFont="1" applyFill="1" applyBorder="1" applyAlignment="1">
      <alignment horizontal="centerContinuous"/>
    </xf>
    <xf numFmtId="0" fontId="1" fillId="33" borderId="27" xfId="0" applyFont="1" applyFill="1" applyBorder="1" applyAlignment="1">
      <alignment/>
    </xf>
    <xf numFmtId="0" fontId="1" fillId="35" borderId="26" xfId="0" applyFont="1" applyFill="1" applyBorder="1" applyAlignment="1">
      <alignment horizontal="center"/>
    </xf>
    <xf numFmtId="168" fontId="1" fillId="33" borderId="28" xfId="0" applyNumberFormat="1" applyFont="1" applyFill="1" applyBorder="1" applyAlignment="1">
      <alignment horizontal="center"/>
    </xf>
    <xf numFmtId="168" fontId="1" fillId="33" borderId="28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3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167" fontId="1" fillId="33" borderId="13" xfId="0" applyNumberFormat="1" applyFont="1" applyFill="1" applyBorder="1" applyAlignment="1">
      <alignment/>
    </xf>
    <xf numFmtId="167" fontId="1" fillId="33" borderId="17" xfId="0" applyNumberFormat="1" applyFont="1" applyFill="1" applyBorder="1" applyAlignment="1">
      <alignment/>
    </xf>
    <xf numFmtId="167" fontId="1" fillId="33" borderId="11" xfId="0" applyNumberFormat="1" applyFont="1" applyFill="1" applyBorder="1" applyAlignment="1">
      <alignment/>
    </xf>
    <xf numFmtId="167" fontId="1" fillId="33" borderId="0" xfId="0" applyNumberFormat="1" applyFont="1" applyFill="1" applyAlignment="1">
      <alignment/>
    </xf>
    <xf numFmtId="3" fontId="1" fillId="33" borderId="13" xfId="0" applyNumberFormat="1" applyFont="1" applyFill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41" fontId="1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1" fillId="33" borderId="26" xfId="0" applyFont="1" applyFill="1" applyBorder="1" applyAlignment="1">
      <alignment horizontal="center"/>
    </xf>
    <xf numFmtId="37" fontId="1" fillId="35" borderId="25" xfId="0" applyNumberFormat="1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right"/>
    </xf>
    <xf numFmtId="3" fontId="1" fillId="33" borderId="39" xfId="0" applyNumberFormat="1" applyFont="1" applyFill="1" applyBorder="1" applyAlignment="1">
      <alignment/>
    </xf>
    <xf numFmtId="41" fontId="1" fillId="33" borderId="40" xfId="0" applyNumberFormat="1" applyFont="1" applyFill="1" applyBorder="1" applyAlignment="1">
      <alignment/>
    </xf>
    <xf numFmtId="3" fontId="1" fillId="33" borderId="41" xfId="0" applyNumberFormat="1" applyFont="1" applyFill="1" applyBorder="1" applyAlignment="1">
      <alignment/>
    </xf>
    <xf numFmtId="3" fontId="1" fillId="33" borderId="42" xfId="0" applyNumberFormat="1" applyFont="1" applyFill="1" applyBorder="1" applyAlignment="1">
      <alignment/>
    </xf>
    <xf numFmtId="3" fontId="1" fillId="33" borderId="43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4" borderId="40" xfId="0" applyNumberFormat="1" applyFont="1" applyFill="1" applyBorder="1" applyAlignment="1">
      <alignment/>
    </xf>
    <xf numFmtId="3" fontId="1" fillId="34" borderId="41" xfId="0" applyNumberFormat="1" applyFont="1" applyFill="1" applyBorder="1" applyAlignment="1">
      <alignment/>
    </xf>
    <xf numFmtId="41" fontId="1" fillId="33" borderId="37" xfId="0" applyNumberFormat="1" applyFont="1" applyFill="1" applyBorder="1" applyAlignment="1">
      <alignment horizontal="right"/>
    </xf>
    <xf numFmtId="3" fontId="1" fillId="33" borderId="33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168" fontId="1" fillId="33" borderId="41" xfId="0" applyNumberFormat="1" applyFont="1" applyFill="1" applyBorder="1" applyAlignment="1">
      <alignment horizontal="center"/>
    </xf>
    <xf numFmtId="168" fontId="1" fillId="33" borderId="44" xfId="0" applyNumberFormat="1" applyFont="1" applyFill="1" applyBorder="1" applyAlignment="1">
      <alignment horizontal="center"/>
    </xf>
    <xf numFmtId="3" fontId="1" fillId="33" borderId="45" xfId="0" applyNumberFormat="1" applyFont="1" applyFill="1" applyBorder="1" applyAlignment="1">
      <alignment horizontal="right"/>
    </xf>
    <xf numFmtId="3" fontId="1" fillId="33" borderId="46" xfId="0" applyNumberFormat="1" applyFont="1" applyFill="1" applyBorder="1" applyAlignment="1">
      <alignment/>
    </xf>
    <xf numFmtId="3" fontId="1" fillId="33" borderId="47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3" fontId="1" fillId="34" borderId="46" xfId="0" applyNumberFormat="1" applyFont="1" applyFill="1" applyBorder="1" applyAlignment="1">
      <alignment/>
    </xf>
    <xf numFmtId="168" fontId="1" fillId="33" borderId="48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/>
    </xf>
    <xf numFmtId="168" fontId="1" fillId="33" borderId="50" xfId="0" applyNumberFormat="1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3" fontId="1" fillId="34" borderId="53" xfId="0" applyNumberFormat="1" applyFont="1" applyFill="1" applyBorder="1" applyAlignment="1">
      <alignment/>
    </xf>
    <xf numFmtId="167" fontId="1" fillId="33" borderId="26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167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right"/>
    </xf>
    <xf numFmtId="167" fontId="1" fillId="33" borderId="0" xfId="0" applyNumberFormat="1" applyFont="1" applyFill="1" applyBorder="1" applyAlignment="1">
      <alignment horizontal="right"/>
    </xf>
    <xf numFmtId="167" fontId="1" fillId="33" borderId="0" xfId="0" applyNumberFormat="1" applyFont="1" applyFill="1" applyBorder="1" applyAlignment="1">
      <alignment/>
    </xf>
    <xf numFmtId="0" fontId="6" fillId="33" borderId="0" xfId="0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7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10" fontId="6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0fsd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workbookViewId="0" topLeftCell="A1">
      <selection activeCell="X58" sqref="X58"/>
    </sheetView>
  </sheetViews>
  <sheetFormatPr defaultColWidth="9.140625" defaultRowHeight="10.5" customHeight="1"/>
  <cols>
    <col min="1" max="1" width="13.00390625" style="13" customWidth="1"/>
    <col min="2" max="2" width="6.57421875" style="13" customWidth="1"/>
    <col min="3" max="3" width="6.28125" style="13" customWidth="1"/>
    <col min="4" max="4" width="10.00390625" style="13" customWidth="1"/>
    <col min="5" max="5" width="6.57421875" style="13" customWidth="1"/>
    <col min="6" max="6" width="5.57421875" style="13" customWidth="1"/>
    <col min="7" max="7" width="9.140625" style="13" customWidth="1"/>
    <col min="8" max="8" width="5.140625" style="13" customWidth="1"/>
    <col min="9" max="9" width="5.421875" style="13" customWidth="1"/>
    <col min="10" max="10" width="6.57421875" style="13" customWidth="1"/>
    <col min="11" max="11" width="5.7109375" style="13" customWidth="1"/>
    <col min="12" max="12" width="10.421875" style="13" customWidth="1"/>
    <col min="13" max="13" width="5.7109375" style="13" customWidth="1"/>
    <col min="14" max="14" width="5.421875" style="13" customWidth="1"/>
    <col min="15" max="15" width="5.7109375" style="13" customWidth="1"/>
    <col min="16" max="16" width="5.421875" style="13" customWidth="1"/>
    <col min="17" max="17" width="8.00390625" style="13" customWidth="1"/>
    <col min="18" max="18" width="5.7109375" style="13" customWidth="1"/>
    <col min="19" max="19" width="5.421875" style="13" customWidth="1"/>
    <col min="20" max="20" width="5.8515625" style="13" customWidth="1"/>
    <col min="21" max="21" width="5.421875" style="13" customWidth="1"/>
    <col min="22" max="22" width="8.28125" style="13" customWidth="1"/>
    <col min="23" max="23" width="5.7109375" style="13" customWidth="1"/>
    <col min="24" max="25" width="5.421875" style="13" customWidth="1"/>
    <col min="26" max="16384" width="9.140625" style="13" customWidth="1"/>
  </cols>
  <sheetData>
    <row r="1" spans="1:25" ht="10.5" customHeight="1">
      <c r="A1" s="32" t="s">
        <v>81</v>
      </c>
      <c r="B1" s="32"/>
      <c r="C1" s="32"/>
      <c r="D1" s="32"/>
      <c r="E1" s="25"/>
      <c r="G1" s="26"/>
      <c r="H1" s="26"/>
      <c r="I1" s="25"/>
      <c r="J1" s="25"/>
      <c r="K1" s="25"/>
      <c r="L1" s="26"/>
      <c r="M1" s="26"/>
      <c r="N1" s="26"/>
      <c r="O1" s="26"/>
      <c r="P1" s="26"/>
      <c r="Q1" s="3"/>
      <c r="R1" s="3"/>
      <c r="S1" s="3"/>
      <c r="T1" s="3"/>
      <c r="U1" s="3"/>
      <c r="X1" s="18"/>
      <c r="Y1" s="18"/>
    </row>
    <row r="2" spans="1:25" ht="3.75" customHeight="1">
      <c r="A2" s="2"/>
      <c r="B2" s="2"/>
      <c r="C2" s="2"/>
      <c r="D2" s="2"/>
      <c r="E2" s="2"/>
      <c r="F2" s="2"/>
      <c r="G2" s="27"/>
      <c r="H2" s="27"/>
      <c r="I2" s="2"/>
      <c r="J2" s="2"/>
      <c r="K2" s="2"/>
      <c r="L2" s="27"/>
      <c r="M2" s="27"/>
      <c r="N2" s="27"/>
      <c r="O2" s="27"/>
      <c r="P2" s="8"/>
      <c r="Q2" s="2"/>
      <c r="R2" s="2"/>
      <c r="S2" s="2"/>
      <c r="T2" s="2"/>
      <c r="U2" s="2"/>
      <c r="X2" s="18"/>
      <c r="Y2" s="18"/>
    </row>
    <row r="3" spans="1:25" ht="13.5" customHeight="1" thickBot="1">
      <c r="A3" s="2"/>
      <c r="B3" s="2"/>
      <c r="C3" s="2"/>
      <c r="D3" s="2"/>
      <c r="E3" s="2"/>
      <c r="F3" s="2"/>
      <c r="G3" s="27"/>
      <c r="H3" s="27"/>
      <c r="I3" s="2"/>
      <c r="J3" s="2"/>
      <c r="K3" s="27" t="s">
        <v>76</v>
      </c>
      <c r="L3" s="27"/>
      <c r="M3" s="27"/>
      <c r="N3" s="27"/>
      <c r="O3" s="27"/>
      <c r="P3" s="8"/>
      <c r="Q3" s="2"/>
      <c r="R3" s="2"/>
      <c r="S3" s="2"/>
      <c r="T3" s="2"/>
      <c r="U3" s="2"/>
      <c r="X3" s="18"/>
      <c r="Y3" s="18"/>
    </row>
    <row r="4" spans="1:25" ht="10.5" customHeight="1">
      <c r="A4" s="90" t="s">
        <v>16</v>
      </c>
      <c r="B4" s="99" t="s">
        <v>80</v>
      </c>
      <c r="C4" s="91"/>
      <c r="D4" s="122"/>
      <c r="E4" s="93" t="s">
        <v>16</v>
      </c>
      <c r="F4" s="64"/>
      <c r="G4" s="65"/>
      <c r="H4" s="65"/>
      <c r="I4" s="66" t="s">
        <v>28</v>
      </c>
      <c r="J4" s="65"/>
      <c r="K4" s="65"/>
      <c r="L4" s="64"/>
      <c r="M4" s="64"/>
      <c r="N4" s="64"/>
      <c r="O4" s="65"/>
      <c r="P4" s="65"/>
      <c r="Q4" s="67"/>
      <c r="R4" s="67"/>
      <c r="S4" s="67"/>
      <c r="T4" s="67"/>
      <c r="U4" s="67"/>
      <c r="V4" s="64"/>
      <c r="W4" s="64"/>
      <c r="X4" s="64"/>
      <c r="Y4" s="18"/>
    </row>
    <row r="5" spans="1:25" ht="10.5" customHeight="1">
      <c r="A5" s="3"/>
      <c r="B5" s="123" t="s">
        <v>70</v>
      </c>
      <c r="C5" s="124"/>
      <c r="D5" s="125" t="s">
        <v>10</v>
      </c>
      <c r="E5" s="94"/>
      <c r="F5" s="18"/>
      <c r="G5" s="18"/>
      <c r="H5" s="18"/>
      <c r="I5" s="63"/>
      <c r="J5" s="12" t="s">
        <v>21</v>
      </c>
      <c r="K5" s="9"/>
      <c r="L5" s="10"/>
      <c r="M5" s="10"/>
      <c r="N5" s="33"/>
      <c r="O5" s="28"/>
      <c r="P5" s="18"/>
      <c r="Q5" s="18"/>
      <c r="R5" s="18"/>
      <c r="S5" s="63"/>
      <c r="T5" s="28"/>
      <c r="U5" s="18"/>
      <c r="V5" s="18"/>
      <c r="W5" s="18"/>
      <c r="X5" s="18"/>
      <c r="Y5" s="18"/>
    </row>
    <row r="6" spans="1:25" ht="10.5" customHeight="1">
      <c r="A6" s="2"/>
      <c r="B6" s="100" t="s">
        <v>71</v>
      </c>
      <c r="C6" s="88"/>
      <c r="D6" s="115" t="s">
        <v>9</v>
      </c>
      <c r="E6" s="95"/>
      <c r="F6" s="9" t="s">
        <v>14</v>
      </c>
      <c r="G6" s="10"/>
      <c r="H6" s="10"/>
      <c r="I6" s="33"/>
      <c r="J6" s="12" t="s">
        <v>82</v>
      </c>
      <c r="K6" s="9"/>
      <c r="L6" s="10"/>
      <c r="M6" s="10"/>
      <c r="N6" s="33"/>
      <c r="O6" s="12" t="s">
        <v>23</v>
      </c>
      <c r="P6" s="11"/>
      <c r="Q6" s="10"/>
      <c r="R6" s="10"/>
      <c r="S6" s="33"/>
      <c r="T6" s="12" t="s">
        <v>24</v>
      </c>
      <c r="U6" s="11"/>
      <c r="V6" s="10"/>
      <c r="W6" s="10"/>
      <c r="X6" s="10"/>
      <c r="Y6" s="10"/>
    </row>
    <row r="7" spans="1:25" ht="10.5" customHeight="1">
      <c r="A7" s="2"/>
      <c r="B7" s="100" t="s">
        <v>72</v>
      </c>
      <c r="C7" s="9"/>
      <c r="D7" s="115" t="s">
        <v>65</v>
      </c>
      <c r="E7" s="96" t="s">
        <v>26</v>
      </c>
      <c r="F7" s="46"/>
      <c r="G7" s="70" t="s">
        <v>77</v>
      </c>
      <c r="H7" s="69"/>
      <c r="I7" s="46"/>
      <c r="J7" s="45" t="s">
        <v>27</v>
      </c>
      <c r="K7" s="46"/>
      <c r="L7" s="70" t="s">
        <v>78</v>
      </c>
      <c r="M7" s="69"/>
      <c r="N7" s="46"/>
      <c r="O7" s="45" t="s">
        <v>27</v>
      </c>
      <c r="P7" s="46"/>
      <c r="Q7" s="70" t="s">
        <v>77</v>
      </c>
      <c r="R7" s="69"/>
      <c r="S7" s="46"/>
      <c r="T7" s="45" t="s">
        <v>27</v>
      </c>
      <c r="U7" s="46"/>
      <c r="V7" s="70" t="s">
        <v>79</v>
      </c>
      <c r="W7" s="69"/>
      <c r="X7" s="72"/>
      <c r="Y7" s="9"/>
    </row>
    <row r="8" spans="1:25" ht="10.5" customHeight="1">
      <c r="A8" s="2"/>
      <c r="B8" s="100" t="s">
        <v>73</v>
      </c>
      <c r="C8" s="9"/>
      <c r="D8" s="115" t="s">
        <v>67</v>
      </c>
      <c r="E8" s="95" t="s">
        <v>11</v>
      </c>
      <c r="F8" s="19" t="s">
        <v>22</v>
      </c>
      <c r="G8" s="71"/>
      <c r="H8" s="4" t="s">
        <v>22</v>
      </c>
      <c r="I8" s="19" t="s">
        <v>19</v>
      </c>
      <c r="J8" s="5" t="s">
        <v>11</v>
      </c>
      <c r="K8" s="19" t="s">
        <v>22</v>
      </c>
      <c r="L8" s="71"/>
      <c r="M8" s="4" t="s">
        <v>22</v>
      </c>
      <c r="N8" s="19" t="s">
        <v>19</v>
      </c>
      <c r="O8" s="5" t="s">
        <v>11</v>
      </c>
      <c r="P8" s="19" t="s">
        <v>22</v>
      </c>
      <c r="Q8" s="71"/>
      <c r="R8" s="4" t="s">
        <v>22</v>
      </c>
      <c r="S8" s="19" t="s">
        <v>19</v>
      </c>
      <c r="T8" s="5" t="s">
        <v>11</v>
      </c>
      <c r="U8" s="19" t="s">
        <v>22</v>
      </c>
      <c r="V8" s="71"/>
      <c r="W8" s="4" t="s">
        <v>22</v>
      </c>
      <c r="X8" s="5" t="s">
        <v>19</v>
      </c>
      <c r="Y8" s="9"/>
    </row>
    <row r="9" spans="1:25" ht="10.5" customHeight="1">
      <c r="A9" s="2"/>
      <c r="B9" s="126"/>
      <c r="C9" s="127" t="s">
        <v>64</v>
      </c>
      <c r="D9" s="115" t="s">
        <v>68</v>
      </c>
      <c r="E9" s="97" t="s">
        <v>17</v>
      </c>
      <c r="F9" s="5" t="s">
        <v>20</v>
      </c>
      <c r="G9" s="20"/>
      <c r="H9" s="5" t="s">
        <v>20</v>
      </c>
      <c r="I9" s="5" t="s">
        <v>10</v>
      </c>
      <c r="J9" s="19" t="s">
        <v>17</v>
      </c>
      <c r="K9" s="5" t="s">
        <v>20</v>
      </c>
      <c r="L9" s="20"/>
      <c r="M9" s="5" t="s">
        <v>20</v>
      </c>
      <c r="N9" s="5" t="s">
        <v>10</v>
      </c>
      <c r="O9" s="19" t="s">
        <v>17</v>
      </c>
      <c r="P9" s="5" t="s">
        <v>20</v>
      </c>
      <c r="Q9" s="20"/>
      <c r="R9" s="5" t="s">
        <v>20</v>
      </c>
      <c r="S9" s="5" t="s">
        <v>10</v>
      </c>
      <c r="T9" s="19" t="s">
        <v>17</v>
      </c>
      <c r="U9" s="5" t="s">
        <v>20</v>
      </c>
      <c r="V9" s="20"/>
      <c r="W9" s="5" t="s">
        <v>20</v>
      </c>
      <c r="X9" s="5" t="s">
        <v>10</v>
      </c>
      <c r="Y9" s="9"/>
    </row>
    <row r="10" spans="1:25" ht="10.5" customHeight="1">
      <c r="A10" s="2"/>
      <c r="B10" s="97" t="s">
        <v>9</v>
      </c>
      <c r="C10" s="9" t="s">
        <v>9</v>
      </c>
      <c r="D10" s="115" t="s">
        <v>69</v>
      </c>
      <c r="E10" s="95" t="s">
        <v>18</v>
      </c>
      <c r="F10" s="5" t="s">
        <v>0</v>
      </c>
      <c r="G10" s="5" t="s">
        <v>25</v>
      </c>
      <c r="H10" s="5" t="s">
        <v>0</v>
      </c>
      <c r="I10" s="5" t="s">
        <v>9</v>
      </c>
      <c r="J10" s="5" t="s">
        <v>18</v>
      </c>
      <c r="K10" s="5" t="s">
        <v>0</v>
      </c>
      <c r="L10" s="5" t="s">
        <v>25</v>
      </c>
      <c r="M10" s="5" t="s">
        <v>0</v>
      </c>
      <c r="N10" s="5" t="s">
        <v>9</v>
      </c>
      <c r="O10" s="5" t="s">
        <v>18</v>
      </c>
      <c r="P10" s="5" t="s">
        <v>0</v>
      </c>
      <c r="Q10" s="5" t="s">
        <v>25</v>
      </c>
      <c r="R10" s="5" t="s">
        <v>0</v>
      </c>
      <c r="S10" s="5" t="s">
        <v>9</v>
      </c>
      <c r="T10" s="5" t="s">
        <v>18</v>
      </c>
      <c r="U10" s="5" t="s">
        <v>0</v>
      </c>
      <c r="V10" s="5" t="s">
        <v>25</v>
      </c>
      <c r="W10" s="5" t="s">
        <v>0</v>
      </c>
      <c r="X10" s="5" t="s">
        <v>9</v>
      </c>
      <c r="Y10" s="9"/>
    </row>
    <row r="11" spans="1:25" ht="10.5" customHeight="1" thickBot="1">
      <c r="A11" s="89" t="s">
        <v>66</v>
      </c>
      <c r="B11" s="101" t="s">
        <v>65</v>
      </c>
      <c r="C11" s="89" t="s">
        <v>65</v>
      </c>
      <c r="D11" s="116" t="s">
        <v>3</v>
      </c>
      <c r="E11" s="98" t="s">
        <v>15</v>
      </c>
      <c r="F11" s="21" t="s">
        <v>12</v>
      </c>
      <c r="G11" s="21" t="s">
        <v>3</v>
      </c>
      <c r="H11" s="21" t="s">
        <v>12</v>
      </c>
      <c r="I11" s="22" t="s">
        <v>3</v>
      </c>
      <c r="J11" s="21" t="s">
        <v>15</v>
      </c>
      <c r="K11" s="21" t="s">
        <v>12</v>
      </c>
      <c r="L11" s="21" t="s">
        <v>3</v>
      </c>
      <c r="M11" s="21" t="s">
        <v>12</v>
      </c>
      <c r="N11" s="22" t="s">
        <v>3</v>
      </c>
      <c r="O11" s="21" t="s">
        <v>15</v>
      </c>
      <c r="P11" s="21" t="s">
        <v>12</v>
      </c>
      <c r="Q11" s="21" t="s">
        <v>3</v>
      </c>
      <c r="R11" s="21" t="s">
        <v>12</v>
      </c>
      <c r="S11" s="22" t="s">
        <v>3</v>
      </c>
      <c r="T11" s="21" t="s">
        <v>15</v>
      </c>
      <c r="U11" s="21" t="s">
        <v>12</v>
      </c>
      <c r="V11" s="21" t="s">
        <v>3</v>
      </c>
      <c r="W11" s="21" t="s">
        <v>12</v>
      </c>
      <c r="X11" s="23" t="s">
        <v>3</v>
      </c>
      <c r="Y11" s="10"/>
    </row>
    <row r="12" spans="1:25" ht="11.25" customHeight="1" thickBot="1">
      <c r="A12" s="47" t="s">
        <v>74</v>
      </c>
      <c r="B12" s="48"/>
      <c r="C12" s="48"/>
      <c r="D12" s="51"/>
      <c r="E12" s="48"/>
      <c r="F12" s="48"/>
      <c r="G12" s="47"/>
      <c r="H12" s="68"/>
      <c r="I12" s="49"/>
      <c r="J12" s="50" t="s">
        <v>83</v>
      </c>
      <c r="K12" s="49"/>
      <c r="L12" s="51"/>
      <c r="M12" s="51"/>
      <c r="N12" s="53"/>
      <c r="O12" s="53"/>
      <c r="P12" s="51"/>
      <c r="Q12" s="51"/>
      <c r="R12" s="51"/>
      <c r="S12" s="49"/>
      <c r="T12" s="54"/>
      <c r="U12" s="58"/>
      <c r="V12" s="52"/>
      <c r="W12" s="52"/>
      <c r="X12" s="59"/>
      <c r="Y12" s="128"/>
    </row>
    <row r="13" spans="1:25" ht="10.5" customHeight="1">
      <c r="A13" s="2" t="s">
        <v>1</v>
      </c>
      <c r="B13" s="111">
        <v>0</v>
      </c>
      <c r="C13" s="117">
        <v>722828</v>
      </c>
      <c r="D13" s="104">
        <v>0</v>
      </c>
      <c r="E13" s="102">
        <v>418224</v>
      </c>
      <c r="F13" s="40">
        <f>E13/(C13+B13)</f>
        <v>0.5785940777058997</v>
      </c>
      <c r="G13" s="37">
        <v>0</v>
      </c>
      <c r="H13" s="37">
        <v>0</v>
      </c>
      <c r="I13" s="37">
        <f>G13/E13</f>
        <v>0</v>
      </c>
      <c r="J13" s="30">
        <v>169998</v>
      </c>
      <c r="K13" s="40">
        <f>J13/(B13+C13)</f>
        <v>0.23518458056411762</v>
      </c>
      <c r="L13" s="16">
        <v>0</v>
      </c>
      <c r="M13" s="37">
        <v>0</v>
      </c>
      <c r="N13" s="73">
        <f>L13/J13</f>
        <v>0</v>
      </c>
      <c r="O13" s="15">
        <v>10341</v>
      </c>
      <c r="P13" s="40">
        <f>O13/(B13+C13)</f>
        <v>0.014306308001350252</v>
      </c>
      <c r="Q13" s="16">
        <v>0</v>
      </c>
      <c r="R13" s="37">
        <v>0</v>
      </c>
      <c r="S13" s="37">
        <f>Q13/O13</f>
        <v>0</v>
      </c>
      <c r="T13" s="38">
        <v>124265</v>
      </c>
      <c r="U13" s="40">
        <f>T13/(B13+C13)</f>
        <v>0.17191503372863254</v>
      </c>
      <c r="V13" s="35">
        <v>0</v>
      </c>
      <c r="W13" s="37">
        <v>0</v>
      </c>
      <c r="X13" s="74">
        <f aca="true" t="shared" si="0" ref="X13:X36">V13/T13</f>
        <v>0</v>
      </c>
      <c r="Y13" s="86">
        <v>0</v>
      </c>
    </row>
    <row r="14" spans="1:25" ht="10.5" customHeight="1">
      <c r="A14" s="2" t="s">
        <v>4</v>
      </c>
      <c r="B14" s="112">
        <v>116435</v>
      </c>
      <c r="C14" s="118">
        <v>51027</v>
      </c>
      <c r="D14" s="105">
        <v>6706877</v>
      </c>
      <c r="E14" s="76">
        <v>94700</v>
      </c>
      <c r="F14" s="41">
        <f aca="true" t="shared" si="1" ref="F14:F36">E14/(C14+B14)</f>
        <v>0.565501427189452</v>
      </c>
      <c r="G14" s="17">
        <v>5096605</v>
      </c>
      <c r="H14" s="79">
        <f aca="true" t="shared" si="2" ref="H14:H36">G14/D14</f>
        <v>0.7599073309380804</v>
      </c>
      <c r="I14" s="83">
        <f>G14/E14</f>
        <v>53.81842661034847</v>
      </c>
      <c r="J14" s="83">
        <v>26064</v>
      </c>
      <c r="K14" s="41">
        <f aca="true" t="shared" si="3" ref="K14:K36">J14/(B14+C14)</f>
        <v>0.15564127981273362</v>
      </c>
      <c r="L14" s="17">
        <v>1049703</v>
      </c>
      <c r="M14" s="79">
        <f aca="true" t="shared" si="4" ref="M14:M36">L14/D14</f>
        <v>0.15651144340353937</v>
      </c>
      <c r="N14" s="83">
        <f>L14/J14</f>
        <v>40.274056169429095</v>
      </c>
      <c r="O14" s="15">
        <v>2323</v>
      </c>
      <c r="P14" s="41">
        <f aca="true" t="shared" si="5" ref="P14:P36">O14/(B14+C14)</f>
        <v>0.013871803752493103</v>
      </c>
      <c r="Q14" s="15">
        <v>115250</v>
      </c>
      <c r="R14" s="81">
        <f aca="true" t="shared" si="6" ref="R14:R36">Q14/D14</f>
        <v>0.01718385472105721</v>
      </c>
      <c r="S14" s="83">
        <f>Q14/O14</f>
        <v>49.61256995264744</v>
      </c>
      <c r="T14" s="75">
        <v>44375</v>
      </c>
      <c r="U14" s="41">
        <f aca="true" t="shared" si="7" ref="U14:U36">T14/(B14+C14)</f>
        <v>0.26498548924532134</v>
      </c>
      <c r="V14" s="76">
        <v>445319</v>
      </c>
      <c r="W14" s="82">
        <f aca="true" t="shared" si="8" ref="W14:W36">V14/D14</f>
        <v>0.066397370937323</v>
      </c>
      <c r="X14" s="6">
        <f>V14/T14</f>
        <v>10.035357746478873</v>
      </c>
      <c r="Y14" s="75"/>
    </row>
    <row r="15" spans="1:25" ht="10.5" customHeight="1">
      <c r="A15" s="2" t="s">
        <v>5</v>
      </c>
      <c r="B15" s="112">
        <v>132621</v>
      </c>
      <c r="C15" s="118">
        <v>30283</v>
      </c>
      <c r="D15" s="105">
        <v>20076510</v>
      </c>
      <c r="E15" s="76">
        <v>88601</v>
      </c>
      <c r="F15" s="41">
        <f t="shared" si="1"/>
        <v>0.5438847419338997</v>
      </c>
      <c r="G15" s="17">
        <v>14265611</v>
      </c>
      <c r="H15" s="79">
        <f t="shared" si="2"/>
        <v>0.7105622939445153</v>
      </c>
      <c r="I15" s="83">
        <f>G15/E15</f>
        <v>161.00959357117864</v>
      </c>
      <c r="J15" s="83">
        <v>26200</v>
      </c>
      <c r="K15" s="41">
        <f t="shared" si="3"/>
        <v>0.1608309188233561</v>
      </c>
      <c r="L15" s="17">
        <v>3310582</v>
      </c>
      <c r="M15" s="79">
        <f t="shared" si="4"/>
        <v>0.16489828162364872</v>
      </c>
      <c r="N15" s="83">
        <f>L15/J15</f>
        <v>126.35809160305344</v>
      </c>
      <c r="O15" s="15">
        <v>2297</v>
      </c>
      <c r="P15" s="41">
        <f t="shared" si="5"/>
        <v>0.014100329028139272</v>
      </c>
      <c r="Q15" s="15">
        <v>366272</v>
      </c>
      <c r="R15" s="81">
        <f t="shared" si="6"/>
        <v>0.018243808311305103</v>
      </c>
      <c r="S15" s="83">
        <f>Q15/O15</f>
        <v>159.45668262951676</v>
      </c>
      <c r="T15" s="75">
        <v>45806</v>
      </c>
      <c r="U15" s="41">
        <f t="shared" si="7"/>
        <v>0.28118401021460493</v>
      </c>
      <c r="V15" s="76">
        <v>2134045</v>
      </c>
      <c r="W15" s="82">
        <f t="shared" si="8"/>
        <v>0.10629561612053091</v>
      </c>
      <c r="X15" s="6">
        <f>V15/T15</f>
        <v>46.588765663886825</v>
      </c>
      <c r="Y15" s="75"/>
    </row>
    <row r="16" spans="1:25" ht="10.5" customHeight="1">
      <c r="A16" s="2" t="s">
        <v>6</v>
      </c>
      <c r="B16" s="112">
        <v>140831</v>
      </c>
      <c r="C16" s="118">
        <v>10980</v>
      </c>
      <c r="D16" s="105">
        <v>34070201</v>
      </c>
      <c r="E16" s="76">
        <v>79990</v>
      </c>
      <c r="F16" s="41">
        <f t="shared" si="1"/>
        <v>0.52690516497487</v>
      </c>
      <c r="G16" s="17">
        <v>22020199</v>
      </c>
      <c r="H16" s="79">
        <f t="shared" si="2"/>
        <v>0.6463184352801441</v>
      </c>
      <c r="I16" s="83">
        <f>G16/E16</f>
        <v>275.2868983622953</v>
      </c>
      <c r="J16" s="83">
        <v>27058</v>
      </c>
      <c r="K16" s="41">
        <f t="shared" si="3"/>
        <v>0.1782347787709718</v>
      </c>
      <c r="L16" s="17">
        <v>5970245</v>
      </c>
      <c r="M16" s="79">
        <f t="shared" si="4"/>
        <v>0.17523363011565443</v>
      </c>
      <c r="N16" s="83">
        <f>L16/J16</f>
        <v>220.64620444970063</v>
      </c>
      <c r="O16" s="15">
        <v>2283</v>
      </c>
      <c r="P16" s="41">
        <f t="shared" si="5"/>
        <v>0.0150384359499641</v>
      </c>
      <c r="Q16" s="15">
        <v>614182</v>
      </c>
      <c r="R16" s="81">
        <f t="shared" si="6"/>
        <v>0.018026955579158455</v>
      </c>
      <c r="S16" s="83">
        <f>Q16/O16</f>
        <v>269.024091108191</v>
      </c>
      <c r="T16" s="75">
        <v>42480</v>
      </c>
      <c r="U16" s="41">
        <f t="shared" si="7"/>
        <v>0.27982162030419405</v>
      </c>
      <c r="V16" s="76">
        <v>5465575</v>
      </c>
      <c r="W16" s="82">
        <f t="shared" si="8"/>
        <v>0.16042097902504301</v>
      </c>
      <c r="X16" s="6">
        <f>V16/T16</f>
        <v>128.66231167608285</v>
      </c>
      <c r="Y16" s="75"/>
    </row>
    <row r="17" spans="1:25" ht="10.5" customHeight="1">
      <c r="A17" s="2" t="s">
        <v>32</v>
      </c>
      <c r="B17" s="112">
        <v>268470</v>
      </c>
      <c r="C17" s="118">
        <v>3963</v>
      </c>
      <c r="D17" s="105">
        <v>106508911</v>
      </c>
      <c r="E17" s="76">
        <v>137376</v>
      </c>
      <c r="F17" s="41">
        <f t="shared" si="1"/>
        <v>0.5042560923236172</v>
      </c>
      <c r="G17" s="17">
        <v>61051460</v>
      </c>
      <c r="H17" s="79">
        <f t="shared" si="2"/>
        <v>0.5732051846816836</v>
      </c>
      <c r="I17" s="83">
        <f>G17/E17</f>
        <v>444.41139645935243</v>
      </c>
      <c r="J17" s="83">
        <v>55550</v>
      </c>
      <c r="K17" s="41">
        <f t="shared" si="3"/>
        <v>0.20390334504263433</v>
      </c>
      <c r="L17" s="17">
        <v>21010029</v>
      </c>
      <c r="M17" s="79">
        <f t="shared" si="4"/>
        <v>0.197260762529062</v>
      </c>
      <c r="N17" s="83">
        <f>L17/J17</f>
        <v>378.21834383438346</v>
      </c>
      <c r="O17" s="15">
        <v>4891</v>
      </c>
      <c r="P17" s="41">
        <f t="shared" si="5"/>
        <v>0.01795303799466291</v>
      </c>
      <c r="Q17" s="15">
        <v>2145803</v>
      </c>
      <c r="R17" s="81">
        <f t="shared" si="6"/>
        <v>0.020146699274767723</v>
      </c>
      <c r="S17" s="83">
        <f>Q17/O17</f>
        <v>438.72480065426294</v>
      </c>
      <c r="T17" s="75">
        <v>74616</v>
      </c>
      <c r="U17" s="41">
        <f t="shared" si="7"/>
        <v>0.27388752463908556</v>
      </c>
      <c r="V17" s="76">
        <v>22301619</v>
      </c>
      <c r="W17" s="82">
        <f t="shared" si="8"/>
        <v>0.2093873535144867</v>
      </c>
      <c r="X17" s="6">
        <f>V17/T17</f>
        <v>298.885212286909</v>
      </c>
      <c r="Y17" s="75"/>
    </row>
    <row r="18" spans="1:25" ht="10.5" customHeight="1">
      <c r="A18" s="2" t="s">
        <v>33</v>
      </c>
      <c r="B18" s="112">
        <v>39813</v>
      </c>
      <c r="C18" s="118">
        <v>167</v>
      </c>
      <c r="D18" s="105">
        <v>21017751</v>
      </c>
      <c r="E18" s="76">
        <v>19605</v>
      </c>
      <c r="F18" s="41">
        <f t="shared" si="1"/>
        <v>0.49037018509254626</v>
      </c>
      <c r="G18" s="17">
        <v>11418920</v>
      </c>
      <c r="H18" s="79">
        <f t="shared" si="2"/>
        <v>0.5432988524795065</v>
      </c>
      <c r="I18" s="83">
        <f>G18/E18</f>
        <v>582.4493751593981</v>
      </c>
      <c r="J18" s="83">
        <v>8679</v>
      </c>
      <c r="K18" s="41">
        <f t="shared" si="3"/>
        <v>0.21708354177088543</v>
      </c>
      <c r="L18" s="17">
        <v>4405934</v>
      </c>
      <c r="M18" s="79">
        <f t="shared" si="4"/>
        <v>0.20962918439751238</v>
      </c>
      <c r="N18" s="83">
        <f>L18/J18</f>
        <v>507.65456849867496</v>
      </c>
      <c r="O18" s="15">
        <v>814</v>
      </c>
      <c r="P18" s="41">
        <f t="shared" si="5"/>
        <v>0.020360180090045022</v>
      </c>
      <c r="Q18" s="15">
        <v>459920</v>
      </c>
      <c r="R18" s="81">
        <f t="shared" si="6"/>
        <v>0.021882455453963653</v>
      </c>
      <c r="S18" s="83">
        <f>Q18/O18</f>
        <v>565.012285012285</v>
      </c>
      <c r="T18" s="75">
        <v>10882</v>
      </c>
      <c r="U18" s="41">
        <f t="shared" si="7"/>
        <v>0.27218609304652325</v>
      </c>
      <c r="V18" s="76">
        <v>4732977</v>
      </c>
      <c r="W18" s="82">
        <f t="shared" si="8"/>
        <v>0.2251895076690175</v>
      </c>
      <c r="X18" s="6">
        <f>V18/T18</f>
        <v>434.9363168535196</v>
      </c>
      <c r="Y18" s="75"/>
    </row>
    <row r="19" spans="1:25" ht="10.5" customHeight="1">
      <c r="A19" s="2" t="s">
        <v>34</v>
      </c>
      <c r="B19" s="112">
        <v>131334</v>
      </c>
      <c r="C19" s="118">
        <v>371</v>
      </c>
      <c r="D19" s="105">
        <v>79615227</v>
      </c>
      <c r="E19" s="76">
        <v>63582</v>
      </c>
      <c r="F19" s="41">
        <f t="shared" si="1"/>
        <v>0.48276071523480507</v>
      </c>
      <c r="G19" s="17">
        <v>42145505</v>
      </c>
      <c r="H19" s="79">
        <f t="shared" si="2"/>
        <v>0.5293648789068955</v>
      </c>
      <c r="I19" s="83">
        <f>G19/E19</f>
        <v>662.8527727973326</v>
      </c>
      <c r="J19" s="83">
        <v>29262</v>
      </c>
      <c r="K19" s="41">
        <f t="shared" si="3"/>
        <v>0.2221783531376941</v>
      </c>
      <c r="L19" s="17">
        <v>17122477</v>
      </c>
      <c r="M19" s="79">
        <f t="shared" si="4"/>
        <v>0.21506535426947912</v>
      </c>
      <c r="N19" s="83">
        <f>L19/J19</f>
        <v>585.1437700772333</v>
      </c>
      <c r="O19" s="15">
        <v>2871</v>
      </c>
      <c r="P19" s="41">
        <f t="shared" si="5"/>
        <v>0.021798716829277552</v>
      </c>
      <c r="Q19" s="15">
        <v>1852615</v>
      </c>
      <c r="R19" s="81">
        <f t="shared" si="6"/>
        <v>0.023269606453549394</v>
      </c>
      <c r="S19" s="83">
        <f>Q19/O19</f>
        <v>645.2856147683734</v>
      </c>
      <c r="T19" s="75">
        <v>35990</v>
      </c>
      <c r="U19" s="41">
        <f t="shared" si="7"/>
        <v>0.2732622147982233</v>
      </c>
      <c r="V19" s="76">
        <v>18494630</v>
      </c>
      <c r="W19" s="82">
        <f t="shared" si="8"/>
        <v>0.23230016037007595</v>
      </c>
      <c r="X19" s="6">
        <f>V19/T19</f>
        <v>513.8824673520422</v>
      </c>
      <c r="Y19" s="75"/>
    </row>
    <row r="20" spans="1:25" ht="10.5" customHeight="1">
      <c r="A20" s="2" t="s">
        <v>35</v>
      </c>
      <c r="B20" s="112">
        <v>133555</v>
      </c>
      <c r="C20" s="118">
        <v>335</v>
      </c>
      <c r="D20" s="105">
        <v>97698059</v>
      </c>
      <c r="E20" s="76">
        <v>63206</v>
      </c>
      <c r="F20" s="41">
        <f t="shared" si="1"/>
        <v>0.47207409067144673</v>
      </c>
      <c r="G20" s="17">
        <v>49925881</v>
      </c>
      <c r="H20" s="79">
        <f t="shared" si="2"/>
        <v>0.5110222404725564</v>
      </c>
      <c r="I20" s="83">
        <f>G20/E20</f>
        <v>789.891481821346</v>
      </c>
      <c r="J20" s="83">
        <v>31128</v>
      </c>
      <c r="K20" s="41">
        <f t="shared" si="3"/>
        <v>0.23248935693479722</v>
      </c>
      <c r="L20" s="17">
        <v>22010951</v>
      </c>
      <c r="M20" s="79">
        <f t="shared" si="4"/>
        <v>0.22529568371465802</v>
      </c>
      <c r="N20" s="83">
        <f>L20/J20</f>
        <v>707.1109933179131</v>
      </c>
      <c r="O20" s="15">
        <v>3175</v>
      </c>
      <c r="P20" s="41">
        <f t="shared" si="5"/>
        <v>0.023713496153558892</v>
      </c>
      <c r="Q20" s="15">
        <v>2469252</v>
      </c>
      <c r="R20" s="81">
        <f t="shared" si="6"/>
        <v>0.02527431993300911</v>
      </c>
      <c r="S20" s="83">
        <f>Q20/O20</f>
        <v>777.7171653543307</v>
      </c>
      <c r="T20" s="75">
        <v>36381</v>
      </c>
      <c r="U20" s="41">
        <f t="shared" si="7"/>
        <v>0.27172305624019716</v>
      </c>
      <c r="V20" s="76">
        <v>23291975</v>
      </c>
      <c r="W20" s="82">
        <f t="shared" si="8"/>
        <v>0.23840775587977647</v>
      </c>
      <c r="X20" s="6">
        <f>V20/T20</f>
        <v>640.2236057282647</v>
      </c>
      <c r="Y20" s="75"/>
    </row>
    <row r="21" spans="1:25" ht="10.5" customHeight="1">
      <c r="A21" s="2" t="s">
        <v>36</v>
      </c>
      <c r="B21" s="112">
        <v>111862</v>
      </c>
      <c r="C21" s="118">
        <v>272</v>
      </c>
      <c r="D21" s="105">
        <v>95531949</v>
      </c>
      <c r="E21" s="76">
        <v>51802</v>
      </c>
      <c r="F21" s="41">
        <f t="shared" si="1"/>
        <v>0.46196514883978096</v>
      </c>
      <c r="G21" s="17">
        <v>47262650</v>
      </c>
      <c r="H21" s="79">
        <f t="shared" si="2"/>
        <v>0.4947313489856676</v>
      </c>
      <c r="I21" s="83">
        <f>G21/E21</f>
        <v>912.3711439712753</v>
      </c>
      <c r="J21" s="83">
        <v>27717</v>
      </c>
      <c r="K21" s="41">
        <f t="shared" si="3"/>
        <v>0.2471774840815453</v>
      </c>
      <c r="L21" s="17">
        <v>22968135</v>
      </c>
      <c r="M21" s="79">
        <f t="shared" si="4"/>
        <v>0.24042359902026075</v>
      </c>
      <c r="N21" s="83">
        <f>L21/J21</f>
        <v>828.6659811667929</v>
      </c>
      <c r="O21" s="15">
        <v>2848</v>
      </c>
      <c r="P21" s="41">
        <f t="shared" si="5"/>
        <v>0.025398184315194323</v>
      </c>
      <c r="Q21" s="15">
        <v>2557086</v>
      </c>
      <c r="R21" s="81">
        <f t="shared" si="6"/>
        <v>0.02676681494271618</v>
      </c>
      <c r="S21" s="83">
        <f>Q21/O21</f>
        <v>897.8532303370787</v>
      </c>
      <c r="T21" s="75">
        <v>29767</v>
      </c>
      <c r="U21" s="41">
        <f t="shared" si="7"/>
        <v>0.2654591827634794</v>
      </c>
      <c r="V21" s="76">
        <v>22744078</v>
      </c>
      <c r="W21" s="82">
        <f t="shared" si="8"/>
        <v>0.23807823705135545</v>
      </c>
      <c r="X21" s="6">
        <f>V21/T21</f>
        <v>764.070211979709</v>
      </c>
      <c r="Y21" s="75"/>
    </row>
    <row r="22" spans="1:25" ht="10.5" customHeight="1">
      <c r="A22" s="2" t="s">
        <v>37</v>
      </c>
      <c r="B22" s="112">
        <v>157337</v>
      </c>
      <c r="C22" s="118">
        <v>397</v>
      </c>
      <c r="D22" s="105">
        <v>156874915</v>
      </c>
      <c r="E22" s="76">
        <v>72337</v>
      </c>
      <c r="F22" s="41">
        <f t="shared" si="1"/>
        <v>0.4586011893440856</v>
      </c>
      <c r="G22" s="17">
        <v>76240970</v>
      </c>
      <c r="H22" s="79">
        <f t="shared" si="2"/>
        <v>0.4859984784692951</v>
      </c>
      <c r="I22" s="83">
        <f>G22/E22</f>
        <v>1053.9691997179866</v>
      </c>
      <c r="J22" s="83">
        <v>41002</v>
      </c>
      <c r="K22" s="41">
        <f t="shared" si="3"/>
        <v>0.2599439562808272</v>
      </c>
      <c r="L22" s="17">
        <v>39728575</v>
      </c>
      <c r="M22" s="79">
        <f t="shared" si="4"/>
        <v>0.2532500176972207</v>
      </c>
      <c r="N22" s="83">
        <f>L22/J22</f>
        <v>968.9423686649432</v>
      </c>
      <c r="O22" s="15">
        <v>4378</v>
      </c>
      <c r="P22" s="41">
        <f t="shared" si="5"/>
        <v>0.027755588522449186</v>
      </c>
      <c r="Q22" s="15">
        <v>4548908</v>
      </c>
      <c r="R22" s="81">
        <f t="shared" si="6"/>
        <v>0.028997038819112666</v>
      </c>
      <c r="S22" s="83">
        <f>Q22/O22</f>
        <v>1039.0379168570123</v>
      </c>
      <c r="T22" s="75">
        <v>40017</v>
      </c>
      <c r="U22" s="41">
        <f t="shared" si="7"/>
        <v>0.25369926585263797</v>
      </c>
      <c r="V22" s="76">
        <v>36356462</v>
      </c>
      <c r="W22" s="82">
        <f t="shared" si="8"/>
        <v>0.23175446501437147</v>
      </c>
      <c r="X22" s="6">
        <f>V22/T22</f>
        <v>908.5254266936552</v>
      </c>
      <c r="Y22" s="75"/>
    </row>
    <row r="23" spans="1:25" ht="10.5" customHeight="1">
      <c r="A23" s="2" t="s">
        <v>38</v>
      </c>
      <c r="B23" s="112">
        <v>61936</v>
      </c>
      <c r="C23" s="118">
        <v>134</v>
      </c>
      <c r="D23" s="105">
        <v>69912881</v>
      </c>
      <c r="E23" s="76">
        <v>28499</v>
      </c>
      <c r="F23" s="41">
        <f t="shared" si="1"/>
        <v>0.459142903173836</v>
      </c>
      <c r="G23" s="17">
        <v>33578038</v>
      </c>
      <c r="H23" s="79">
        <f t="shared" si="2"/>
        <v>0.4802839980231969</v>
      </c>
      <c r="I23" s="83">
        <f>G23/E23</f>
        <v>1178.2181129162427</v>
      </c>
      <c r="J23" s="83">
        <v>17069</v>
      </c>
      <c r="K23" s="41">
        <f t="shared" si="3"/>
        <v>0.27499597228935074</v>
      </c>
      <c r="L23" s="17">
        <v>18607091</v>
      </c>
      <c r="M23" s="79">
        <f t="shared" si="4"/>
        <v>0.2661468206409631</v>
      </c>
      <c r="N23" s="83">
        <f>L23/J23</f>
        <v>1090.1101997773742</v>
      </c>
      <c r="O23" s="15">
        <v>1742</v>
      </c>
      <c r="P23" s="41">
        <f t="shared" si="5"/>
        <v>0.028065087804092153</v>
      </c>
      <c r="Q23" s="15">
        <v>2021953</v>
      </c>
      <c r="R23" s="81">
        <f t="shared" si="6"/>
        <v>0.028921036739996454</v>
      </c>
      <c r="S23" s="83">
        <f>Q23/O23</f>
        <v>1160.7078071182548</v>
      </c>
      <c r="T23" s="75">
        <v>14760</v>
      </c>
      <c r="U23" s="41">
        <f t="shared" si="7"/>
        <v>0.23779603673272112</v>
      </c>
      <c r="V23" s="76">
        <v>15705799</v>
      </c>
      <c r="W23" s="82">
        <f t="shared" si="8"/>
        <v>0.2246481445958435</v>
      </c>
      <c r="X23" s="6">
        <f>V23/T23</f>
        <v>1064.0785230352303</v>
      </c>
      <c r="Y23" s="75"/>
    </row>
    <row r="24" spans="1:25" ht="10.5" customHeight="1">
      <c r="A24" s="2" t="s">
        <v>39</v>
      </c>
      <c r="B24" s="112">
        <v>172092</v>
      </c>
      <c r="C24" s="118">
        <v>421</v>
      </c>
      <c r="D24" s="105">
        <v>218994867</v>
      </c>
      <c r="E24" s="76">
        <v>80722</v>
      </c>
      <c r="F24" s="41">
        <f t="shared" si="1"/>
        <v>0.467918359775785</v>
      </c>
      <c r="G24" s="17">
        <v>106524064</v>
      </c>
      <c r="H24" s="79">
        <f t="shared" si="2"/>
        <v>0.4864226520889186</v>
      </c>
      <c r="I24" s="83">
        <f>G24/E24</f>
        <v>1319.6410396174524</v>
      </c>
      <c r="J24" s="83">
        <v>49371</v>
      </c>
      <c r="K24" s="41">
        <f t="shared" si="3"/>
        <v>0.28618712792659107</v>
      </c>
      <c r="L24" s="17">
        <v>60797867</v>
      </c>
      <c r="M24" s="79">
        <f t="shared" si="4"/>
        <v>0.27762233806146697</v>
      </c>
      <c r="N24" s="83">
        <f>L24/J24</f>
        <v>1231.448968017662</v>
      </c>
      <c r="O24" s="15">
        <v>5469</v>
      </c>
      <c r="P24" s="41">
        <f t="shared" si="5"/>
        <v>0.03170195869296807</v>
      </c>
      <c r="Q24" s="15">
        <v>7102532</v>
      </c>
      <c r="R24" s="81">
        <f t="shared" si="6"/>
        <v>0.032432413130486754</v>
      </c>
      <c r="S24" s="83">
        <f>Q24/O24</f>
        <v>1298.6893399158896</v>
      </c>
      <c r="T24" s="75">
        <v>36951</v>
      </c>
      <c r="U24" s="41">
        <f t="shared" si="7"/>
        <v>0.2141925536046559</v>
      </c>
      <c r="V24" s="76">
        <v>44570404</v>
      </c>
      <c r="W24" s="82">
        <f t="shared" si="8"/>
        <v>0.20352259671912767</v>
      </c>
      <c r="X24" s="6">
        <f>V24/T24</f>
        <v>1206.202917377067</v>
      </c>
      <c r="Y24" s="75"/>
    </row>
    <row r="25" spans="1:25" ht="10.5" customHeight="1">
      <c r="A25" s="2" t="s">
        <v>40</v>
      </c>
      <c r="B25" s="112">
        <v>197863</v>
      </c>
      <c r="C25" s="118">
        <v>443</v>
      </c>
      <c r="D25" s="105">
        <v>302270342</v>
      </c>
      <c r="E25" s="76">
        <v>92201</v>
      </c>
      <c r="F25" s="41">
        <f t="shared" si="1"/>
        <v>0.4649430677841316</v>
      </c>
      <c r="G25" s="17">
        <v>144395503</v>
      </c>
      <c r="H25" s="79">
        <f t="shared" si="2"/>
        <v>0.4777031780378903</v>
      </c>
      <c r="I25" s="83">
        <f>G25/E25</f>
        <v>1566.0947603605166</v>
      </c>
      <c r="J25" s="83">
        <v>63209</v>
      </c>
      <c r="K25" s="41">
        <f t="shared" si="3"/>
        <v>0.31874476818654</v>
      </c>
      <c r="L25" s="17">
        <v>94761654</v>
      </c>
      <c r="M25" s="79">
        <f t="shared" si="4"/>
        <v>0.3134996750690149</v>
      </c>
      <c r="N25" s="83">
        <f>L25/J25</f>
        <v>1499.1797687038238</v>
      </c>
      <c r="O25" s="15">
        <v>6906</v>
      </c>
      <c r="P25" s="41">
        <f t="shared" si="5"/>
        <v>0.03482496747450909</v>
      </c>
      <c r="Q25" s="15">
        <v>10679661</v>
      </c>
      <c r="R25" s="81">
        <f t="shared" si="6"/>
        <v>0.03533148812859715</v>
      </c>
      <c r="S25" s="83">
        <f>Q25/O25</f>
        <v>1546.4322328410078</v>
      </c>
      <c r="T25" s="75">
        <v>35990</v>
      </c>
      <c r="U25" s="41">
        <f t="shared" si="7"/>
        <v>0.18148719655481932</v>
      </c>
      <c r="V25" s="76">
        <v>52433524</v>
      </c>
      <c r="W25" s="82">
        <f t="shared" si="8"/>
        <v>0.17346565876449765</v>
      </c>
      <c r="X25" s="6">
        <f>V25/T25</f>
        <v>1456.891469852737</v>
      </c>
      <c r="Y25" s="75"/>
    </row>
    <row r="26" spans="1:25" ht="10.5" customHeight="1">
      <c r="A26" s="2" t="s">
        <v>41</v>
      </c>
      <c r="B26" s="112">
        <v>306276</v>
      </c>
      <c r="C26" s="118">
        <v>786</v>
      </c>
      <c r="D26" s="105">
        <v>595844686</v>
      </c>
      <c r="E26" s="76">
        <v>133112</v>
      </c>
      <c r="F26" s="41">
        <f t="shared" si="1"/>
        <v>0.43350202890621437</v>
      </c>
      <c r="G26" s="17">
        <v>262974090</v>
      </c>
      <c r="H26" s="79">
        <f t="shared" si="2"/>
        <v>0.4413467069168424</v>
      </c>
      <c r="I26" s="83">
        <f>G26/E26</f>
        <v>1975.5851463429292</v>
      </c>
      <c r="J26" s="83">
        <v>117941</v>
      </c>
      <c r="K26" s="41">
        <f t="shared" si="3"/>
        <v>0.38409506874833094</v>
      </c>
      <c r="L26" s="17">
        <v>227021789</v>
      </c>
      <c r="M26" s="79">
        <f t="shared" si="4"/>
        <v>0.3810083304158225</v>
      </c>
      <c r="N26" s="83">
        <f>L26/J26</f>
        <v>1924.8759040537218</v>
      </c>
      <c r="O26" s="15">
        <v>10957</v>
      </c>
      <c r="P26" s="41">
        <f t="shared" si="5"/>
        <v>0.03568334733701989</v>
      </c>
      <c r="Q26" s="15">
        <v>21461778</v>
      </c>
      <c r="R26" s="81">
        <f t="shared" si="6"/>
        <v>0.03601908098581247</v>
      </c>
      <c r="S26" s="83">
        <f>Q26/O26</f>
        <v>1958.7275714155335</v>
      </c>
      <c r="T26" s="75">
        <v>45052</v>
      </c>
      <c r="U26" s="41">
        <f t="shared" si="7"/>
        <v>0.14671955500843478</v>
      </c>
      <c r="V26" s="76">
        <v>84387029</v>
      </c>
      <c r="W26" s="82">
        <f t="shared" si="8"/>
        <v>0.14162588168152263</v>
      </c>
      <c r="X26" s="6">
        <f t="shared" si="0"/>
        <v>1873.1028367220101</v>
      </c>
      <c r="Y26" s="75"/>
    </row>
    <row r="27" spans="1:25" ht="10.5" customHeight="1">
      <c r="A27" s="2" t="s">
        <v>42</v>
      </c>
      <c r="B27" s="112">
        <v>228268</v>
      </c>
      <c r="C27" s="118">
        <v>561</v>
      </c>
      <c r="D27" s="105">
        <v>573232486</v>
      </c>
      <c r="E27" s="76">
        <v>83730</v>
      </c>
      <c r="F27" s="41">
        <f t="shared" si="1"/>
        <v>0.36590641920385963</v>
      </c>
      <c r="G27" s="17">
        <v>212157184</v>
      </c>
      <c r="H27" s="79">
        <f t="shared" si="2"/>
        <v>0.3701067004775441</v>
      </c>
      <c r="I27" s="83">
        <f>G27/E27</f>
        <v>2533.825200047773</v>
      </c>
      <c r="J27" s="83">
        <v>112034</v>
      </c>
      <c r="K27" s="41">
        <f t="shared" si="3"/>
        <v>0.48959703534080035</v>
      </c>
      <c r="L27" s="17">
        <v>279569046</v>
      </c>
      <c r="M27" s="79">
        <f t="shared" si="4"/>
        <v>0.48770621489166616</v>
      </c>
      <c r="N27" s="83">
        <f>L27/J27</f>
        <v>2495.394665904993</v>
      </c>
      <c r="O27" s="15">
        <v>7358</v>
      </c>
      <c r="P27" s="41">
        <f t="shared" si="5"/>
        <v>0.032155015317114524</v>
      </c>
      <c r="Q27" s="15">
        <v>18535736</v>
      </c>
      <c r="R27" s="81">
        <f t="shared" si="6"/>
        <v>0.03233545978760178</v>
      </c>
      <c r="S27" s="83">
        <f>Q27/O27</f>
        <v>2519.126936667573</v>
      </c>
      <c r="T27" s="75">
        <v>25707</v>
      </c>
      <c r="U27" s="41">
        <f t="shared" si="7"/>
        <v>0.11234153013822548</v>
      </c>
      <c r="V27" s="76">
        <v>62970520</v>
      </c>
      <c r="W27" s="82">
        <f t="shared" si="8"/>
        <v>0.10985162484318797</v>
      </c>
      <c r="X27" s="6">
        <f>V27/T27</f>
        <v>2449.5475940405336</v>
      </c>
      <c r="Y27" s="75"/>
    </row>
    <row r="28" spans="1:25" ht="10.5" customHeight="1">
      <c r="A28" s="2" t="s">
        <v>43</v>
      </c>
      <c r="B28" s="112">
        <v>175144</v>
      </c>
      <c r="C28" s="118">
        <v>461</v>
      </c>
      <c r="D28" s="105">
        <v>539005115</v>
      </c>
      <c r="E28" s="76">
        <v>51386</v>
      </c>
      <c r="F28" s="41">
        <f t="shared" si="1"/>
        <v>0.29262264741892313</v>
      </c>
      <c r="G28" s="17">
        <v>159337200</v>
      </c>
      <c r="H28" s="79">
        <f t="shared" si="2"/>
        <v>0.29561352121862516</v>
      </c>
      <c r="I28" s="83">
        <f>G28/E28</f>
        <v>3100.7900984704006</v>
      </c>
      <c r="J28" s="83">
        <v>104895</v>
      </c>
      <c r="K28" s="41">
        <f t="shared" si="3"/>
        <v>0.5973349278209619</v>
      </c>
      <c r="L28" s="17">
        <v>320986172</v>
      </c>
      <c r="M28" s="79">
        <f t="shared" si="4"/>
        <v>0.5955160035911718</v>
      </c>
      <c r="N28" s="83">
        <f>L28/J28</f>
        <v>3060.0712331379</v>
      </c>
      <c r="O28" s="15">
        <v>4276</v>
      </c>
      <c r="P28" s="41">
        <f t="shared" si="5"/>
        <v>0.024350103926425785</v>
      </c>
      <c r="Q28" s="15">
        <v>13224965</v>
      </c>
      <c r="R28" s="81">
        <f t="shared" si="6"/>
        <v>0.024535880332044714</v>
      </c>
      <c r="S28" s="83">
        <f>Q28/O28</f>
        <v>3092.8355940130964</v>
      </c>
      <c r="T28" s="75">
        <v>15048</v>
      </c>
      <c r="U28" s="41">
        <f t="shared" si="7"/>
        <v>0.08569232083368925</v>
      </c>
      <c r="V28" s="76">
        <v>45456778</v>
      </c>
      <c r="W28" s="82">
        <f t="shared" si="8"/>
        <v>0.08433459485815825</v>
      </c>
      <c r="X28" s="6">
        <f>V28/T28</f>
        <v>3020.7853535353534</v>
      </c>
      <c r="Y28" s="75"/>
    </row>
    <row r="29" spans="1:25" ht="10.5" customHeight="1">
      <c r="A29" s="2" t="s">
        <v>44</v>
      </c>
      <c r="B29" s="112">
        <v>197119</v>
      </c>
      <c r="C29" s="118">
        <v>551</v>
      </c>
      <c r="D29" s="105">
        <v>742208826</v>
      </c>
      <c r="E29" s="76">
        <v>43854</v>
      </c>
      <c r="F29" s="41">
        <f t="shared" si="1"/>
        <v>0.2218546061617848</v>
      </c>
      <c r="G29" s="17">
        <v>165325720</v>
      </c>
      <c r="H29" s="79">
        <f t="shared" si="2"/>
        <v>0.22274825387215214</v>
      </c>
      <c r="I29" s="83">
        <f>G29/E29</f>
        <v>3769.9119806631093</v>
      </c>
      <c r="J29" s="83">
        <v>137897</v>
      </c>
      <c r="K29" s="41">
        <f t="shared" si="3"/>
        <v>0.6976121819193606</v>
      </c>
      <c r="L29" s="17">
        <v>517340713</v>
      </c>
      <c r="M29" s="79">
        <f t="shared" si="4"/>
        <v>0.6970285112184855</v>
      </c>
      <c r="N29" s="83">
        <f>L29/J29</f>
        <v>3751.6458878728326</v>
      </c>
      <c r="O29" s="15">
        <v>3547</v>
      </c>
      <c r="P29" s="41">
        <f t="shared" si="5"/>
        <v>0.01794404816107654</v>
      </c>
      <c r="Q29" s="15">
        <v>13324525</v>
      </c>
      <c r="R29" s="81">
        <f t="shared" si="6"/>
        <v>0.017952528362954284</v>
      </c>
      <c r="S29" s="83">
        <f>Q29/O29</f>
        <v>3756.5618832816463</v>
      </c>
      <c r="T29" s="75">
        <v>12372</v>
      </c>
      <c r="U29" s="41">
        <f t="shared" si="7"/>
        <v>0.06258916375777812</v>
      </c>
      <c r="V29" s="76">
        <v>46217868</v>
      </c>
      <c r="W29" s="82">
        <f t="shared" si="8"/>
        <v>0.062270706546408004</v>
      </c>
      <c r="X29" s="6">
        <f>V29/T29</f>
        <v>3735.682832201746</v>
      </c>
      <c r="Y29" s="75"/>
    </row>
    <row r="30" spans="1:25" ht="10.5" customHeight="1">
      <c r="A30" s="2" t="s">
        <v>45</v>
      </c>
      <c r="B30" s="112">
        <v>52911</v>
      </c>
      <c r="C30" s="118">
        <v>127</v>
      </c>
      <c r="D30" s="105">
        <v>230160972</v>
      </c>
      <c r="E30" s="76">
        <v>9658</v>
      </c>
      <c r="F30" s="41">
        <f t="shared" si="1"/>
        <v>0.1820958558015008</v>
      </c>
      <c r="G30" s="17">
        <v>42183280</v>
      </c>
      <c r="H30" s="79">
        <f t="shared" si="2"/>
        <v>0.18327729342401283</v>
      </c>
      <c r="I30" s="83">
        <f>G30/E30</f>
        <v>4367.703458272935</v>
      </c>
      <c r="J30" s="83">
        <v>40054</v>
      </c>
      <c r="K30" s="41">
        <f t="shared" si="3"/>
        <v>0.7551943889286926</v>
      </c>
      <c r="L30" s="17">
        <v>173396431</v>
      </c>
      <c r="M30" s="79">
        <f t="shared" si="4"/>
        <v>0.7533702586205623</v>
      </c>
      <c r="N30" s="83">
        <f>L30/J30</f>
        <v>4329.066535177511</v>
      </c>
      <c r="O30" s="15">
        <v>781</v>
      </c>
      <c r="P30" s="41">
        <f t="shared" si="5"/>
        <v>0.014725291300576945</v>
      </c>
      <c r="Q30" s="15">
        <v>3409178</v>
      </c>
      <c r="R30" s="81">
        <f t="shared" si="6"/>
        <v>0.014812146344255098</v>
      </c>
      <c r="S30" s="83">
        <f>Q30/O30</f>
        <v>4365.144686299616</v>
      </c>
      <c r="T30" s="75">
        <v>2545</v>
      </c>
      <c r="U30" s="41">
        <f t="shared" si="7"/>
        <v>0.04798446396922961</v>
      </c>
      <c r="V30" s="76">
        <v>11172083</v>
      </c>
      <c r="W30" s="82">
        <f t="shared" si="8"/>
        <v>0.04854030161116977</v>
      </c>
      <c r="X30" s="6">
        <f>V30/T30</f>
        <v>4389.816502946955</v>
      </c>
      <c r="Y30" s="75"/>
    </row>
    <row r="31" spans="1:25" ht="10.5" customHeight="1">
      <c r="A31" s="2" t="s">
        <v>46</v>
      </c>
      <c r="B31" s="112">
        <v>160509</v>
      </c>
      <c r="C31" s="118">
        <v>381</v>
      </c>
      <c r="D31" s="105">
        <v>811376239</v>
      </c>
      <c r="E31" s="76">
        <v>24827</v>
      </c>
      <c r="F31" s="41">
        <f t="shared" si="1"/>
        <v>0.15431039840885077</v>
      </c>
      <c r="G31" s="17">
        <v>124452840</v>
      </c>
      <c r="H31" s="79">
        <f t="shared" si="2"/>
        <v>0.1533848713062942</v>
      </c>
      <c r="I31" s="83">
        <f>G31/E31</f>
        <v>5012.802191162847</v>
      </c>
      <c r="J31" s="83">
        <v>127811</v>
      </c>
      <c r="K31" s="41">
        <f t="shared" si="3"/>
        <v>0.794399900553173</v>
      </c>
      <c r="L31" s="17">
        <v>645444494</v>
      </c>
      <c r="M31" s="79">
        <f t="shared" si="4"/>
        <v>0.7954934628052375</v>
      </c>
      <c r="N31" s="83">
        <f>L31/J31</f>
        <v>5049.991737800346</v>
      </c>
      <c r="O31" s="15">
        <v>1990</v>
      </c>
      <c r="P31" s="41">
        <f t="shared" si="5"/>
        <v>0.012368699111193983</v>
      </c>
      <c r="Q31" s="15">
        <v>9930449</v>
      </c>
      <c r="R31" s="81">
        <f t="shared" si="6"/>
        <v>0.012239018747010657</v>
      </c>
      <c r="S31" s="83">
        <f>Q31/O31</f>
        <v>4990.175376884422</v>
      </c>
      <c r="T31" s="75">
        <v>6262</v>
      </c>
      <c r="U31" s="41">
        <f t="shared" si="7"/>
        <v>0.03892100192678227</v>
      </c>
      <c r="V31" s="76">
        <v>31548456</v>
      </c>
      <c r="W31" s="82">
        <f t="shared" si="8"/>
        <v>0.03888264714145764</v>
      </c>
      <c r="X31" s="6">
        <f>V31/T31</f>
        <v>5038.079846694347</v>
      </c>
      <c r="Y31" s="75"/>
    </row>
    <row r="32" spans="1:25" ht="10.5" customHeight="1">
      <c r="A32" s="1" t="s">
        <v>47</v>
      </c>
      <c r="B32" s="112">
        <v>100440</v>
      </c>
      <c r="C32" s="118">
        <v>233</v>
      </c>
      <c r="D32" s="105">
        <v>621982678</v>
      </c>
      <c r="E32" s="76">
        <v>12400</v>
      </c>
      <c r="F32" s="41">
        <f t="shared" si="1"/>
        <v>0.12317105877444796</v>
      </c>
      <c r="G32" s="17">
        <v>76147733</v>
      </c>
      <c r="H32" s="79">
        <f t="shared" si="2"/>
        <v>0.12242741750438266</v>
      </c>
      <c r="I32" s="83">
        <f>G32/E32</f>
        <v>6140.94620967742</v>
      </c>
      <c r="J32" s="83">
        <v>84118</v>
      </c>
      <c r="K32" s="41">
        <f t="shared" si="3"/>
        <v>0.8355567033862108</v>
      </c>
      <c r="L32" s="17">
        <v>520312924</v>
      </c>
      <c r="M32" s="79">
        <f t="shared" si="4"/>
        <v>0.8365392516606387</v>
      </c>
      <c r="N32" s="83">
        <f>L32/J32</f>
        <v>6185.512304144178</v>
      </c>
      <c r="O32" s="15">
        <v>978</v>
      </c>
      <c r="P32" s="41">
        <f t="shared" si="5"/>
        <v>0.009714620603339524</v>
      </c>
      <c r="Q32" s="15">
        <v>5959480</v>
      </c>
      <c r="R32" s="81">
        <f t="shared" si="6"/>
        <v>0.009581424388156352</v>
      </c>
      <c r="S32" s="83">
        <f>Q32/O32</f>
        <v>6093.537832310839</v>
      </c>
      <c r="T32" s="75">
        <v>3177</v>
      </c>
      <c r="U32" s="41">
        <f t="shared" si="7"/>
        <v>0.03155761723600171</v>
      </c>
      <c r="V32" s="76">
        <v>19562541</v>
      </c>
      <c r="W32" s="82">
        <f t="shared" si="8"/>
        <v>0.0314519064468223</v>
      </c>
      <c r="X32" s="6">
        <f>V32/T32</f>
        <v>6157.551463644948</v>
      </c>
      <c r="Y32" s="75"/>
    </row>
    <row r="33" spans="1:25" ht="10.5" customHeight="1">
      <c r="A33" s="2" t="s">
        <v>48</v>
      </c>
      <c r="B33" s="112">
        <v>109470</v>
      </c>
      <c r="C33" s="118">
        <v>275</v>
      </c>
      <c r="D33" s="105">
        <v>851553680</v>
      </c>
      <c r="E33" s="76">
        <v>11579</v>
      </c>
      <c r="F33" s="41">
        <f t="shared" si="1"/>
        <v>0.10550822360927604</v>
      </c>
      <c r="G33" s="17">
        <v>88695681</v>
      </c>
      <c r="H33" s="79">
        <f t="shared" si="2"/>
        <v>0.10415747484057611</v>
      </c>
      <c r="I33" s="83">
        <f>G33/E33</f>
        <v>7660.046722514898</v>
      </c>
      <c r="J33" s="83">
        <v>94365</v>
      </c>
      <c r="K33" s="41">
        <f t="shared" si="3"/>
        <v>0.8598569410907103</v>
      </c>
      <c r="L33" s="17">
        <v>733658114</v>
      </c>
      <c r="M33" s="79">
        <f t="shared" si="4"/>
        <v>0.8615523967907696</v>
      </c>
      <c r="N33" s="83">
        <f>L33/J33</f>
        <v>7774.684618237694</v>
      </c>
      <c r="O33" s="15">
        <v>874</v>
      </c>
      <c r="P33" s="41">
        <f t="shared" si="5"/>
        <v>0.007963916351542212</v>
      </c>
      <c r="Q33" s="15">
        <v>6683974</v>
      </c>
      <c r="R33" s="81">
        <f t="shared" si="6"/>
        <v>0.007849151682369571</v>
      </c>
      <c r="S33" s="83">
        <f>Q33/O33</f>
        <v>7647.567505720824</v>
      </c>
      <c r="T33" s="75">
        <v>2927</v>
      </c>
      <c r="U33" s="41">
        <f t="shared" si="7"/>
        <v>0.026670918948471456</v>
      </c>
      <c r="V33" s="76">
        <v>22515911</v>
      </c>
      <c r="W33" s="82">
        <f t="shared" si="8"/>
        <v>0.02644097668628477</v>
      </c>
      <c r="X33" s="6">
        <f>V33/T33</f>
        <v>7692.48752989409</v>
      </c>
      <c r="Y33" s="75"/>
    </row>
    <row r="34" spans="1:25" ht="10.5" customHeight="1">
      <c r="A34" s="2" t="s">
        <v>49</v>
      </c>
      <c r="B34" s="112">
        <v>54331</v>
      </c>
      <c r="C34" s="118">
        <v>146</v>
      </c>
      <c r="D34" s="105">
        <v>544950140</v>
      </c>
      <c r="E34" s="76">
        <v>5030</v>
      </c>
      <c r="F34" s="41">
        <f t="shared" si="1"/>
        <v>0.09233254400939846</v>
      </c>
      <c r="G34" s="17">
        <v>49749127</v>
      </c>
      <c r="H34" s="79">
        <f t="shared" si="2"/>
        <v>0.09129115371912741</v>
      </c>
      <c r="I34" s="83">
        <f>G34/E34</f>
        <v>9890.48250497018</v>
      </c>
      <c r="J34" s="83">
        <v>47790</v>
      </c>
      <c r="K34" s="41">
        <f t="shared" si="3"/>
        <v>0.8772509499421774</v>
      </c>
      <c r="L34" s="17">
        <v>478662596</v>
      </c>
      <c r="M34" s="79">
        <f t="shared" si="4"/>
        <v>0.8783603505450975</v>
      </c>
      <c r="N34" s="83">
        <f>L34/J34</f>
        <v>10015.95722954593</v>
      </c>
      <c r="O34" s="15">
        <v>388</v>
      </c>
      <c r="P34" s="41">
        <f t="shared" si="5"/>
        <v>0.007122271784422784</v>
      </c>
      <c r="Q34" s="15">
        <v>3799107</v>
      </c>
      <c r="R34" s="81">
        <f t="shared" si="6"/>
        <v>0.006971476326256196</v>
      </c>
      <c r="S34" s="83">
        <f>Q34/O34</f>
        <v>9791.512886597939</v>
      </c>
      <c r="T34" s="75">
        <v>1269</v>
      </c>
      <c r="U34" s="41">
        <f t="shared" si="7"/>
        <v>0.02329423426400132</v>
      </c>
      <c r="V34" s="76">
        <v>12739310</v>
      </c>
      <c r="W34" s="82">
        <f t="shared" si="8"/>
        <v>0.023377019409518824</v>
      </c>
      <c r="X34" s="6">
        <f>V34/T34</f>
        <v>10038.857368006304</v>
      </c>
      <c r="Y34" s="75"/>
    </row>
    <row r="35" spans="1:25" ht="10.5" customHeight="1">
      <c r="A35" s="7" t="s">
        <v>7</v>
      </c>
      <c r="B35" s="112">
        <v>108747</v>
      </c>
      <c r="C35" s="119">
        <v>458</v>
      </c>
      <c r="D35" s="105">
        <v>2852515942</v>
      </c>
      <c r="E35" s="76">
        <v>9706</v>
      </c>
      <c r="F35" s="41">
        <f t="shared" si="1"/>
        <v>0.08887871434458129</v>
      </c>
      <c r="G35" s="17">
        <v>248045304</v>
      </c>
      <c r="H35" s="79">
        <f t="shared" si="2"/>
        <v>0.08695667580602079</v>
      </c>
      <c r="I35" s="83">
        <f>G35/E35</f>
        <v>25555.873068205234</v>
      </c>
      <c r="J35" s="83">
        <v>96415</v>
      </c>
      <c r="K35" s="41">
        <f t="shared" si="3"/>
        <v>0.882880820475253</v>
      </c>
      <c r="L35" s="17">
        <v>2518386553</v>
      </c>
      <c r="M35" s="79">
        <f t="shared" si="4"/>
        <v>0.8828650230905528</v>
      </c>
      <c r="N35" s="83">
        <f>L35/J35</f>
        <v>26120.27747757092</v>
      </c>
      <c r="O35" s="15">
        <v>832</v>
      </c>
      <c r="P35" s="41">
        <f t="shared" si="5"/>
        <v>0.007618698777528502</v>
      </c>
      <c r="Q35" s="15">
        <v>32073645</v>
      </c>
      <c r="R35" s="81">
        <f t="shared" si="6"/>
        <v>0.011243984486730696</v>
      </c>
      <c r="S35" s="83">
        <f>Q35/O35</f>
        <v>38550.05408653846</v>
      </c>
      <c r="T35" s="77">
        <v>2252</v>
      </c>
      <c r="U35" s="41">
        <f t="shared" si="7"/>
        <v>0.020621766402637243</v>
      </c>
      <c r="V35" s="78">
        <v>54010440</v>
      </c>
      <c r="W35" s="82">
        <f t="shared" si="8"/>
        <v>0.018934316616695705</v>
      </c>
      <c r="X35" s="39">
        <f>V35/T35</f>
        <v>23983.321492007104</v>
      </c>
      <c r="Y35" s="75"/>
    </row>
    <row r="36" spans="1:25" ht="10.5" customHeight="1" thickBot="1">
      <c r="A36" s="24" t="s">
        <v>2</v>
      </c>
      <c r="B36" s="106">
        <f>SUM(B13:B35)</f>
        <v>3157364</v>
      </c>
      <c r="C36" s="36">
        <f>SUM(C13:C35)</f>
        <v>825600</v>
      </c>
      <c r="D36" s="107">
        <f>SUM(D13:D35)</f>
        <v>9572109254</v>
      </c>
      <c r="E36" s="103">
        <f>SUM(E13:E35)</f>
        <v>1676127</v>
      </c>
      <c r="F36" s="42">
        <f t="shared" si="1"/>
        <v>0.42082403958459075</v>
      </c>
      <c r="G36" s="29">
        <f>SUM(G13:G35)</f>
        <v>2042993565</v>
      </c>
      <c r="H36" s="80">
        <f t="shared" si="2"/>
        <v>0.213431910437741</v>
      </c>
      <c r="I36" s="84">
        <f>G36/E36</f>
        <v>1218.8775462718518</v>
      </c>
      <c r="J36" s="29">
        <f>SUM(J13:J35)</f>
        <v>1535627</v>
      </c>
      <c r="K36" s="42">
        <f t="shared" si="3"/>
        <v>0.38554880234920524</v>
      </c>
      <c r="L36" s="29">
        <f>SUM(L13:L35)</f>
        <v>6726522075</v>
      </c>
      <c r="M36" s="80">
        <f t="shared" si="4"/>
        <v>0.702720988290968</v>
      </c>
      <c r="N36" s="84">
        <f>L36/J36</f>
        <v>4380.309850634301</v>
      </c>
      <c r="O36" s="29">
        <f>SUM(O13:O35)</f>
        <v>82319</v>
      </c>
      <c r="P36" s="42">
        <f t="shared" si="5"/>
        <v>0.020667774049677578</v>
      </c>
      <c r="Q36" s="29">
        <f>SUM(Q13:Q35)</f>
        <v>163336271</v>
      </c>
      <c r="R36" s="80">
        <f t="shared" si="6"/>
        <v>0.017063770028715973</v>
      </c>
      <c r="S36" s="84">
        <f>Q36/O36</f>
        <v>1984.1867734058965</v>
      </c>
      <c r="T36" s="29">
        <f>SUM(T13:T35)</f>
        <v>688891</v>
      </c>
      <c r="U36" s="42">
        <f t="shared" si="7"/>
        <v>0.17295938401652639</v>
      </c>
      <c r="V36" s="29">
        <f>SUM(V13:V35)</f>
        <v>639257343</v>
      </c>
      <c r="W36" s="80">
        <f t="shared" si="8"/>
        <v>0.06678333124257506</v>
      </c>
      <c r="X36" s="36">
        <f>V36/T36</f>
        <v>927.9513638587237</v>
      </c>
      <c r="Y36" s="75"/>
    </row>
    <row r="37" spans="1:25" ht="11.25" customHeight="1" thickBot="1">
      <c r="A37" s="47" t="s">
        <v>75</v>
      </c>
      <c r="B37" s="47"/>
      <c r="C37" s="47"/>
      <c r="D37" s="92"/>
      <c r="E37" s="53"/>
      <c r="F37" s="53"/>
      <c r="G37" s="53"/>
      <c r="H37" s="53"/>
      <c r="I37" s="53"/>
      <c r="J37" s="55" t="s">
        <v>84</v>
      </c>
      <c r="K37" s="56"/>
      <c r="L37" s="56"/>
      <c r="M37" s="56"/>
      <c r="N37" s="57"/>
      <c r="O37" s="53"/>
      <c r="P37" s="60"/>
      <c r="Q37" s="60"/>
      <c r="R37" s="60"/>
      <c r="S37" s="61"/>
      <c r="T37" s="61"/>
      <c r="U37" s="58"/>
      <c r="V37" s="52"/>
      <c r="W37" s="52"/>
      <c r="X37" s="62"/>
      <c r="Y37" s="128"/>
    </row>
    <row r="38" spans="1:25" ht="10.5" customHeight="1">
      <c r="A38" s="2" t="s">
        <v>8</v>
      </c>
      <c r="B38" s="113">
        <v>320</v>
      </c>
      <c r="C38" s="120">
        <v>60316</v>
      </c>
      <c r="D38" s="109">
        <v>1401088</v>
      </c>
      <c r="E38" s="108">
        <v>35875</v>
      </c>
      <c r="F38" s="40">
        <f aca="true" t="shared" si="9" ref="F38:F57">E38/(C38+B38)</f>
        <v>0.5916452272577347</v>
      </c>
      <c r="G38" s="31">
        <v>201091</v>
      </c>
      <c r="H38" s="79">
        <f aca="true" t="shared" si="10" ref="H38:H57">G38/D38</f>
        <v>0.14352488922894208</v>
      </c>
      <c r="I38" s="83">
        <f>G38/E38</f>
        <v>5.605324041811847</v>
      </c>
      <c r="J38" s="31">
        <v>18047</v>
      </c>
      <c r="K38" s="41">
        <f aca="true" t="shared" si="11" ref="K38:K57">J38/(B38+C38)</f>
        <v>0.29762847153506167</v>
      </c>
      <c r="L38" s="31">
        <v>1069650</v>
      </c>
      <c r="M38" s="79">
        <f aca="true" t="shared" si="12" ref="M38:M57">L38/D38</f>
        <v>0.763442410469578</v>
      </c>
      <c r="N38" s="83">
        <f>L38/J38</f>
        <v>59.270238820856655</v>
      </c>
      <c r="O38" s="31">
        <v>1842</v>
      </c>
      <c r="P38" s="43">
        <f aca="true" t="shared" si="13" ref="P38:P57">O38/(B38+C38)</f>
        <v>0.030377993271323966</v>
      </c>
      <c r="Q38" s="31">
        <v>94296</v>
      </c>
      <c r="R38" s="43">
        <f aca="true" t="shared" si="14" ref="R38:R57">Q38/D38</f>
        <v>0.06730198245934588</v>
      </c>
      <c r="S38" s="83">
        <f>Q38/O38</f>
        <v>51.192182410423456</v>
      </c>
      <c r="T38" s="31">
        <v>4872</v>
      </c>
      <c r="U38" s="40">
        <f aca="true" t="shared" si="15" ref="U38:U57">T38/(B38+C38)</f>
        <v>0.08034830793587967</v>
      </c>
      <c r="V38" s="34">
        <v>36051</v>
      </c>
      <c r="W38" s="130">
        <f aca="true" t="shared" si="16" ref="W38:W57">V38/D38</f>
        <v>0.025730717842134113</v>
      </c>
      <c r="X38" s="131">
        <f>V38/T38</f>
        <v>7.399630541871921</v>
      </c>
      <c r="Y38" s="87"/>
    </row>
    <row r="39" spans="1:25" ht="10.5" customHeight="1">
      <c r="A39" s="14" t="s">
        <v>29</v>
      </c>
      <c r="B39" s="114">
        <v>1467</v>
      </c>
      <c r="C39" s="121">
        <v>195651</v>
      </c>
      <c r="D39" s="110">
        <v>326593</v>
      </c>
      <c r="E39" s="108">
        <v>166785</v>
      </c>
      <c r="F39" s="41">
        <f t="shared" si="9"/>
        <v>0.8461175539524549</v>
      </c>
      <c r="G39" s="31">
        <v>193434</v>
      </c>
      <c r="H39" s="79">
        <f t="shared" si="10"/>
        <v>0.592278462796202</v>
      </c>
      <c r="I39" s="83">
        <f>G39/E39</f>
        <v>1.1597805558053782</v>
      </c>
      <c r="J39" s="31">
        <v>15707</v>
      </c>
      <c r="K39" s="41">
        <f t="shared" si="11"/>
        <v>0.07968323542243733</v>
      </c>
      <c r="L39" s="31">
        <v>84311</v>
      </c>
      <c r="M39" s="79">
        <f t="shared" si="12"/>
        <v>0.25815311412063335</v>
      </c>
      <c r="N39" s="83">
        <f>L39/J39</f>
        <v>5.367734131279048</v>
      </c>
      <c r="O39" s="31">
        <v>2574</v>
      </c>
      <c r="P39" s="43">
        <f t="shared" si="13"/>
        <v>0.013058168203817003</v>
      </c>
      <c r="Q39" s="31">
        <v>32931</v>
      </c>
      <c r="R39" s="43">
        <f t="shared" si="14"/>
        <v>0.1008319223008454</v>
      </c>
      <c r="S39" s="83">
        <f>Q39/O39</f>
        <v>12.793706293706293</v>
      </c>
      <c r="T39" s="31">
        <v>12052</v>
      </c>
      <c r="U39" s="41">
        <f t="shared" si="15"/>
        <v>0.0611410424212908</v>
      </c>
      <c r="V39" s="31">
        <v>15917</v>
      </c>
      <c r="W39" s="82">
        <f t="shared" si="16"/>
        <v>0.04873650078231928</v>
      </c>
      <c r="X39" s="6">
        <f>V39/T39</f>
        <v>1.3206936608031863</v>
      </c>
      <c r="Y39" s="87"/>
    </row>
    <row r="40" spans="1:25" ht="10.5" customHeight="1">
      <c r="A40" s="14" t="s">
        <v>30</v>
      </c>
      <c r="B40" s="114">
        <v>108003</v>
      </c>
      <c r="C40" s="121">
        <v>280058</v>
      </c>
      <c r="D40" s="110">
        <v>8421832</v>
      </c>
      <c r="E40" s="108">
        <v>281594</v>
      </c>
      <c r="F40" s="41">
        <f t="shared" si="9"/>
        <v>0.7256436488077905</v>
      </c>
      <c r="G40" s="31">
        <v>7884223</v>
      </c>
      <c r="H40" s="79">
        <f t="shared" si="10"/>
        <v>0.9361648391941326</v>
      </c>
      <c r="I40" s="83">
        <f>G40/E40</f>
        <v>27.998547554280275</v>
      </c>
      <c r="J40" s="31">
        <v>35463</v>
      </c>
      <c r="K40" s="41">
        <f t="shared" si="11"/>
        <v>0.09138511728826137</v>
      </c>
      <c r="L40" s="31">
        <v>214826</v>
      </c>
      <c r="M40" s="79">
        <f t="shared" si="12"/>
        <v>0.025508226713617653</v>
      </c>
      <c r="N40" s="83">
        <f>L40/J40</f>
        <v>6.057750331331246</v>
      </c>
      <c r="O40" s="31">
        <v>5735</v>
      </c>
      <c r="P40" s="43">
        <f t="shared" si="13"/>
        <v>0.01477860439466991</v>
      </c>
      <c r="Q40" s="31">
        <v>292888</v>
      </c>
      <c r="R40" s="43">
        <f t="shared" si="14"/>
        <v>0.03477723136723696</v>
      </c>
      <c r="S40" s="83">
        <f>Q40/O40</f>
        <v>51.07027027027027</v>
      </c>
      <c r="T40" s="31">
        <v>65269</v>
      </c>
      <c r="U40" s="41">
        <f t="shared" si="15"/>
        <v>0.16819262950927819</v>
      </c>
      <c r="V40" s="31">
        <v>29895</v>
      </c>
      <c r="W40" s="82">
        <f t="shared" si="16"/>
        <v>0.0035497027250128</v>
      </c>
      <c r="X40" s="6">
        <f>V40/T40</f>
        <v>0.4580275475340514</v>
      </c>
      <c r="Y40" s="87"/>
    </row>
    <row r="41" spans="1:25" ht="10.5" customHeight="1">
      <c r="A41" s="14" t="s">
        <v>31</v>
      </c>
      <c r="B41" s="114">
        <v>210641</v>
      </c>
      <c r="C41" s="121">
        <v>143920</v>
      </c>
      <c r="D41" s="110">
        <v>53816816</v>
      </c>
      <c r="E41" s="108">
        <v>197966</v>
      </c>
      <c r="F41" s="41">
        <f t="shared" si="9"/>
        <v>0.5583411599132448</v>
      </c>
      <c r="G41" s="31">
        <v>51024355</v>
      </c>
      <c r="H41" s="79">
        <f t="shared" si="10"/>
        <v>0.9481117389033198</v>
      </c>
      <c r="I41" s="83">
        <f>G41/E41</f>
        <v>257.74302152894944</v>
      </c>
      <c r="J41" s="31">
        <v>46695</v>
      </c>
      <c r="K41" s="41">
        <f t="shared" si="11"/>
        <v>0.13169807169993317</v>
      </c>
      <c r="L41" s="31">
        <v>240869</v>
      </c>
      <c r="M41" s="79">
        <f t="shared" si="12"/>
        <v>0.004475720005434732</v>
      </c>
      <c r="N41" s="83">
        <f>L41/J41</f>
        <v>5.158346718064032</v>
      </c>
      <c r="O41" s="31">
        <v>5415</v>
      </c>
      <c r="P41" s="43">
        <f t="shared" si="13"/>
        <v>0.015272407286757427</v>
      </c>
      <c r="Q41" s="31">
        <v>1373356</v>
      </c>
      <c r="R41" s="43">
        <f t="shared" si="14"/>
        <v>0.025519086822230433</v>
      </c>
      <c r="S41" s="83">
        <f>Q41/O41</f>
        <v>253.6206832871653</v>
      </c>
      <c r="T41" s="31">
        <v>104485</v>
      </c>
      <c r="U41" s="41">
        <f t="shared" si="15"/>
        <v>0.2946883611000646</v>
      </c>
      <c r="V41" s="31">
        <v>1178236</v>
      </c>
      <c r="W41" s="82">
        <f t="shared" si="16"/>
        <v>0.021893454269015098</v>
      </c>
      <c r="X41" s="6">
        <f>V41/T41</f>
        <v>11.27660429726755</v>
      </c>
      <c r="Y41" s="87"/>
    </row>
    <row r="42" spans="1:25" ht="10.5" customHeight="1">
      <c r="A42" s="14" t="s">
        <v>50</v>
      </c>
      <c r="B42" s="114">
        <v>273891</v>
      </c>
      <c r="C42" s="121">
        <v>47911</v>
      </c>
      <c r="D42" s="110">
        <v>106028729</v>
      </c>
      <c r="E42" s="108">
        <v>156690</v>
      </c>
      <c r="F42" s="41">
        <f t="shared" si="9"/>
        <v>0.4869143137705794</v>
      </c>
      <c r="G42" s="31">
        <v>82199693</v>
      </c>
      <c r="H42" s="79">
        <f t="shared" si="10"/>
        <v>0.7752586848419167</v>
      </c>
      <c r="I42" s="83">
        <f>G42/E42</f>
        <v>524.6007594613568</v>
      </c>
      <c r="J42" s="31">
        <v>56117</v>
      </c>
      <c r="K42" s="41">
        <f t="shared" si="11"/>
        <v>0.17438362719933376</v>
      </c>
      <c r="L42" s="31">
        <v>4861108</v>
      </c>
      <c r="M42" s="79">
        <f t="shared" si="12"/>
        <v>0.045847083576753996</v>
      </c>
      <c r="N42" s="83">
        <f>L42/J42</f>
        <v>86.62451663488783</v>
      </c>
      <c r="O42" s="31">
        <v>6282</v>
      </c>
      <c r="P42" s="43">
        <f t="shared" si="13"/>
        <v>0.01952132056357636</v>
      </c>
      <c r="Q42" s="31">
        <v>3173698</v>
      </c>
      <c r="R42" s="43">
        <f t="shared" si="14"/>
        <v>0.029932434632881432</v>
      </c>
      <c r="S42" s="83">
        <f>Q42/O42</f>
        <v>505.2050302451449</v>
      </c>
      <c r="T42" s="31">
        <v>102713</v>
      </c>
      <c r="U42" s="41">
        <f t="shared" si="15"/>
        <v>0.31918073846651046</v>
      </c>
      <c r="V42" s="31">
        <v>15794230</v>
      </c>
      <c r="W42" s="82">
        <f t="shared" si="16"/>
        <v>0.1489617969484478</v>
      </c>
      <c r="X42" s="6">
        <f>V42/T42</f>
        <v>153.77050616767107</v>
      </c>
      <c r="Y42" s="87"/>
    </row>
    <row r="43" spans="1:25" ht="10.5" customHeight="1">
      <c r="A43" s="14" t="s">
        <v>51</v>
      </c>
      <c r="B43" s="114">
        <v>271164</v>
      </c>
      <c r="C43" s="121">
        <v>15253</v>
      </c>
      <c r="D43" s="110">
        <v>165188352</v>
      </c>
      <c r="E43" s="108">
        <v>132626</v>
      </c>
      <c r="F43" s="41">
        <f t="shared" si="9"/>
        <v>0.46305212330273693</v>
      </c>
      <c r="G43" s="31">
        <v>104974176</v>
      </c>
      <c r="H43" s="79">
        <f t="shared" si="10"/>
        <v>0.6354817075722143</v>
      </c>
      <c r="I43" s="83">
        <f>G43/E43</f>
        <v>791.5052553797898</v>
      </c>
      <c r="J43" s="31">
        <v>59820</v>
      </c>
      <c r="K43" s="41">
        <f t="shared" si="11"/>
        <v>0.208856317886159</v>
      </c>
      <c r="L43" s="31">
        <v>16902355</v>
      </c>
      <c r="M43" s="79">
        <f t="shared" si="12"/>
        <v>0.10232171212653057</v>
      </c>
      <c r="N43" s="83">
        <f>L43/J43</f>
        <v>282.55357739886324</v>
      </c>
      <c r="O43" s="31">
        <v>7113</v>
      </c>
      <c r="P43" s="43">
        <f t="shared" si="13"/>
        <v>0.024834419744638063</v>
      </c>
      <c r="Q43" s="31">
        <v>5586538</v>
      </c>
      <c r="R43" s="43">
        <f t="shared" si="14"/>
        <v>0.033819200520869654</v>
      </c>
      <c r="S43" s="83">
        <f>Q43/O43</f>
        <v>785.3982848305918</v>
      </c>
      <c r="T43" s="31">
        <v>86858</v>
      </c>
      <c r="U43" s="41">
        <f t="shared" si="15"/>
        <v>0.303257139066466</v>
      </c>
      <c r="V43" s="31">
        <v>37725283</v>
      </c>
      <c r="W43" s="82">
        <f t="shared" si="16"/>
        <v>0.2283773797803855</v>
      </c>
      <c r="X43" s="6">
        <f>V43/T43</f>
        <v>434.332853623155</v>
      </c>
      <c r="Y43" s="87"/>
    </row>
    <row r="44" spans="1:25" ht="10.5" customHeight="1">
      <c r="A44" s="14" t="s">
        <v>52</v>
      </c>
      <c r="B44" s="114">
        <v>247058</v>
      </c>
      <c r="C44" s="121">
        <v>11153</v>
      </c>
      <c r="D44" s="110">
        <v>213820912</v>
      </c>
      <c r="E44" s="108">
        <v>115559</v>
      </c>
      <c r="F44" s="41">
        <f t="shared" si="9"/>
        <v>0.4475370917582907</v>
      </c>
      <c r="G44" s="31">
        <v>121326825</v>
      </c>
      <c r="H44" s="79">
        <f t="shared" si="10"/>
        <v>0.5674226335729033</v>
      </c>
      <c r="I44" s="83">
        <f>G44/E44</f>
        <v>1049.9123824193703</v>
      </c>
      <c r="J44" s="31">
        <v>59525</v>
      </c>
      <c r="K44" s="41">
        <f t="shared" si="11"/>
        <v>0.23052852124812653</v>
      </c>
      <c r="L44" s="31">
        <v>30527638</v>
      </c>
      <c r="M44" s="79">
        <f t="shared" si="12"/>
        <v>0.1427719941630405</v>
      </c>
      <c r="N44" s="83">
        <f>L44/J44</f>
        <v>512.8540613187736</v>
      </c>
      <c r="O44" s="31">
        <v>7441</v>
      </c>
      <c r="P44" s="43">
        <f t="shared" si="13"/>
        <v>0.028817517456653667</v>
      </c>
      <c r="Q44" s="31">
        <v>7778342</v>
      </c>
      <c r="R44" s="43">
        <f t="shared" si="14"/>
        <v>0.036377835672125464</v>
      </c>
      <c r="S44" s="83">
        <f>Q44/O44</f>
        <v>1045.3355731756485</v>
      </c>
      <c r="T44" s="31">
        <v>75686</v>
      </c>
      <c r="U44" s="41">
        <f t="shared" si="15"/>
        <v>0.2931168695369291</v>
      </c>
      <c r="V44" s="31">
        <v>54188107</v>
      </c>
      <c r="W44" s="82">
        <f t="shared" si="16"/>
        <v>0.25342753659193074</v>
      </c>
      <c r="X44" s="6">
        <f>V44/T44</f>
        <v>715.9594508892001</v>
      </c>
      <c r="Y44" s="87"/>
    </row>
    <row r="45" spans="1:25" ht="10.5" customHeight="1">
      <c r="A45" s="14" t="s">
        <v>53</v>
      </c>
      <c r="B45" s="114">
        <v>401675</v>
      </c>
      <c r="C45" s="121">
        <v>18076</v>
      </c>
      <c r="D45" s="110">
        <v>501886634</v>
      </c>
      <c r="E45" s="108">
        <v>185254</v>
      </c>
      <c r="F45" s="41">
        <f t="shared" si="9"/>
        <v>0.4413426054970685</v>
      </c>
      <c r="G45" s="31">
        <v>263558326</v>
      </c>
      <c r="H45" s="79">
        <f t="shared" si="10"/>
        <v>0.5251351762438049</v>
      </c>
      <c r="I45" s="83">
        <f>G45/E45</f>
        <v>1422.6862901745712</v>
      </c>
      <c r="J45" s="31">
        <v>119450</v>
      </c>
      <c r="K45" s="41">
        <f t="shared" si="11"/>
        <v>0.28457347332108796</v>
      </c>
      <c r="L45" s="31">
        <v>103837849</v>
      </c>
      <c r="M45" s="79">
        <f t="shared" si="12"/>
        <v>0.20689502761294895</v>
      </c>
      <c r="N45" s="83">
        <f>L45/J45</f>
        <v>869.2996986186689</v>
      </c>
      <c r="O45" s="31">
        <v>13876</v>
      </c>
      <c r="P45" s="43">
        <f t="shared" si="13"/>
        <v>0.033057693727948236</v>
      </c>
      <c r="Q45" s="31">
        <v>19782196</v>
      </c>
      <c r="R45" s="43">
        <f t="shared" si="14"/>
        <v>0.0394156661282994</v>
      </c>
      <c r="S45" s="83">
        <f>Q45/O45</f>
        <v>1425.641106947247</v>
      </c>
      <c r="T45" s="31">
        <v>101171</v>
      </c>
      <c r="U45" s="41">
        <f t="shared" si="15"/>
        <v>0.2410262274538953</v>
      </c>
      <c r="V45" s="31">
        <v>114708263</v>
      </c>
      <c r="W45" s="82">
        <f t="shared" si="16"/>
        <v>0.22855413001494676</v>
      </c>
      <c r="X45" s="6">
        <f>V45/T45</f>
        <v>1133.8057644977316</v>
      </c>
      <c r="Y45" s="87"/>
    </row>
    <row r="46" spans="1:25" ht="10.5" customHeight="1">
      <c r="A46" s="14" t="s">
        <v>54</v>
      </c>
      <c r="B46" s="114">
        <v>288613</v>
      </c>
      <c r="C46" s="121">
        <v>13877</v>
      </c>
      <c r="D46" s="110">
        <v>502845650</v>
      </c>
      <c r="E46" s="108">
        <v>126631</v>
      </c>
      <c r="F46" s="41">
        <f t="shared" si="9"/>
        <v>0.4186287149988429</v>
      </c>
      <c r="G46" s="31">
        <v>238828584</v>
      </c>
      <c r="H46" s="79">
        <f t="shared" si="10"/>
        <v>0.47495406194723966</v>
      </c>
      <c r="I46" s="83">
        <f>G46/E46</f>
        <v>1886.019884546438</v>
      </c>
      <c r="J46" s="31">
        <v>113219</v>
      </c>
      <c r="K46" s="41">
        <f t="shared" si="11"/>
        <v>0.37429005917550995</v>
      </c>
      <c r="L46" s="31">
        <v>155589775</v>
      </c>
      <c r="M46" s="79">
        <f t="shared" si="12"/>
        <v>0.3094185561712625</v>
      </c>
      <c r="N46" s="83">
        <f>L46/J46</f>
        <v>1374.237318824579</v>
      </c>
      <c r="O46" s="31">
        <v>10902</v>
      </c>
      <c r="P46" s="43">
        <f t="shared" si="13"/>
        <v>0.036040860854904294</v>
      </c>
      <c r="Q46" s="31">
        <v>20895105</v>
      </c>
      <c r="R46" s="43">
        <f t="shared" si="14"/>
        <v>0.0415537153398861</v>
      </c>
      <c r="S46" s="83">
        <f>Q46/O46</f>
        <v>1916.6304347826087</v>
      </c>
      <c r="T46" s="31">
        <v>51738</v>
      </c>
      <c r="U46" s="41">
        <f t="shared" si="15"/>
        <v>0.17104036497074285</v>
      </c>
      <c r="V46" s="31">
        <v>87532186</v>
      </c>
      <c r="W46" s="82">
        <f t="shared" si="16"/>
        <v>0.17407366654161172</v>
      </c>
      <c r="X46" s="6">
        <f>V46/T46</f>
        <v>1691.8355174146661</v>
      </c>
      <c r="Y46" s="87"/>
    </row>
    <row r="47" spans="1:25" ht="10.5" customHeight="1">
      <c r="A47" s="14" t="s">
        <v>55</v>
      </c>
      <c r="B47" s="114">
        <v>225024</v>
      </c>
      <c r="C47" s="121">
        <v>10925</v>
      </c>
      <c r="D47" s="110">
        <v>491299768</v>
      </c>
      <c r="E47" s="108">
        <v>85887</v>
      </c>
      <c r="F47" s="41">
        <f t="shared" si="9"/>
        <v>0.3640066285510852</v>
      </c>
      <c r="G47" s="31">
        <v>196680949</v>
      </c>
      <c r="H47" s="79">
        <f t="shared" si="10"/>
        <v>0.4003277872502476</v>
      </c>
      <c r="I47" s="83">
        <f>G47/E47</f>
        <v>2289.9967282592243</v>
      </c>
      <c r="J47" s="31">
        <v>113336</v>
      </c>
      <c r="K47" s="41">
        <f t="shared" si="11"/>
        <v>0.48034109065942215</v>
      </c>
      <c r="L47" s="31">
        <v>211638186</v>
      </c>
      <c r="M47" s="79">
        <f t="shared" si="12"/>
        <v>0.43077200476105254</v>
      </c>
      <c r="N47" s="83">
        <f>L47/J47</f>
        <v>1867.3518211336204</v>
      </c>
      <c r="O47" s="31">
        <v>6877</v>
      </c>
      <c r="P47" s="43">
        <f t="shared" si="13"/>
        <v>0.02914612903635955</v>
      </c>
      <c r="Q47" s="31">
        <v>16675555</v>
      </c>
      <c r="R47" s="43">
        <f t="shared" si="14"/>
        <v>0.033941711529568645</v>
      </c>
      <c r="S47" s="83">
        <f>Q47/O47</f>
        <v>2424.829867674858</v>
      </c>
      <c r="T47" s="31">
        <v>29849</v>
      </c>
      <c r="U47" s="41">
        <f t="shared" si="15"/>
        <v>0.1265061517531331</v>
      </c>
      <c r="V47" s="31">
        <v>66305078</v>
      </c>
      <c r="W47" s="82">
        <f t="shared" si="16"/>
        <v>0.13495849645913124</v>
      </c>
      <c r="X47" s="6">
        <f>V47/T47</f>
        <v>2221.350061978626</v>
      </c>
      <c r="Y47" s="87"/>
    </row>
    <row r="48" spans="1:25" ht="10.5" customHeight="1">
      <c r="A48" s="14" t="s">
        <v>56</v>
      </c>
      <c r="B48" s="114">
        <v>183331</v>
      </c>
      <c r="C48" s="121">
        <v>8052</v>
      </c>
      <c r="D48" s="110">
        <v>480880696</v>
      </c>
      <c r="E48" s="108">
        <v>56014</v>
      </c>
      <c r="F48" s="41">
        <f t="shared" si="9"/>
        <v>0.29268012310393293</v>
      </c>
      <c r="G48" s="31">
        <v>152722736</v>
      </c>
      <c r="H48" s="79">
        <f t="shared" si="10"/>
        <v>0.3175896584544953</v>
      </c>
      <c r="I48" s="83">
        <f>G48/E48</f>
        <v>2726.510086764023</v>
      </c>
      <c r="J48" s="31">
        <v>113346</v>
      </c>
      <c r="K48" s="41">
        <f t="shared" si="11"/>
        <v>0.5922469602838287</v>
      </c>
      <c r="L48" s="31">
        <v>267192416</v>
      </c>
      <c r="M48" s="79">
        <f t="shared" si="12"/>
        <v>0.5556314034281801</v>
      </c>
      <c r="N48" s="83">
        <f>L48/J48</f>
        <v>2357.3166763714644</v>
      </c>
      <c r="O48" s="31">
        <v>4236</v>
      </c>
      <c r="P48" s="43">
        <f t="shared" si="13"/>
        <v>0.022133627333671226</v>
      </c>
      <c r="Q48" s="31">
        <v>12189113</v>
      </c>
      <c r="R48" s="43">
        <f t="shared" si="14"/>
        <v>0.02534747828596555</v>
      </c>
      <c r="S48" s="83">
        <f>Q48/O48</f>
        <v>2877.5054296506137</v>
      </c>
      <c r="T48" s="31">
        <v>17787</v>
      </c>
      <c r="U48" s="41">
        <f t="shared" si="15"/>
        <v>0.09293928927856707</v>
      </c>
      <c r="V48" s="31">
        <v>48776431</v>
      </c>
      <c r="W48" s="82">
        <f t="shared" si="16"/>
        <v>0.10143145983135908</v>
      </c>
      <c r="X48" s="6">
        <f>V48/T48</f>
        <v>2742.2517006802723</v>
      </c>
      <c r="Y48" s="87"/>
    </row>
    <row r="49" spans="1:25" ht="10.5" customHeight="1">
      <c r="A49" s="14" t="s">
        <v>57</v>
      </c>
      <c r="B49" s="114">
        <v>154606</v>
      </c>
      <c r="C49" s="121">
        <v>5744</v>
      </c>
      <c r="D49" s="110">
        <v>474352820</v>
      </c>
      <c r="E49" s="108">
        <v>36607</v>
      </c>
      <c r="F49" s="41">
        <f t="shared" si="9"/>
        <v>0.2282943560960399</v>
      </c>
      <c r="G49" s="31">
        <v>116809671</v>
      </c>
      <c r="H49" s="79">
        <f t="shared" si="10"/>
        <v>0.24625060940925786</v>
      </c>
      <c r="I49" s="83">
        <f>G49/E49</f>
        <v>3190.910782090857</v>
      </c>
      <c r="J49" s="31">
        <v>110044</v>
      </c>
      <c r="K49" s="41">
        <f t="shared" si="11"/>
        <v>0.6862737761147489</v>
      </c>
      <c r="L49" s="31">
        <v>312517873</v>
      </c>
      <c r="M49" s="79">
        <f t="shared" si="12"/>
        <v>0.6588300096961582</v>
      </c>
      <c r="N49" s="83">
        <f>L49/J49</f>
        <v>2839.9355984878775</v>
      </c>
      <c r="O49" s="31">
        <v>2714</v>
      </c>
      <c r="P49" s="43">
        <f t="shared" si="13"/>
        <v>0.01692547552229498</v>
      </c>
      <c r="Q49" s="31">
        <v>9191028</v>
      </c>
      <c r="R49" s="43">
        <f t="shared" si="14"/>
        <v>0.019375932033038192</v>
      </c>
      <c r="S49" s="83">
        <f>Q49/O49</f>
        <v>3386.5246868091376</v>
      </c>
      <c r="T49" s="31">
        <v>10985</v>
      </c>
      <c r="U49" s="41">
        <f t="shared" si="15"/>
        <v>0.06850639226691613</v>
      </c>
      <c r="V49" s="31">
        <v>35834248</v>
      </c>
      <c r="W49" s="82">
        <f t="shared" si="16"/>
        <v>0.07554344886154572</v>
      </c>
      <c r="X49" s="6">
        <f>V49/T49</f>
        <v>3262.1072371415567</v>
      </c>
      <c r="Y49" s="87"/>
    </row>
    <row r="50" spans="1:25" ht="10.5" customHeight="1">
      <c r="A50" s="14" t="s">
        <v>58</v>
      </c>
      <c r="B50" s="114">
        <v>131383</v>
      </c>
      <c r="C50" s="121">
        <v>4320</v>
      </c>
      <c r="D50" s="110">
        <v>465404376</v>
      </c>
      <c r="E50" s="108">
        <v>24863</v>
      </c>
      <c r="F50" s="41">
        <f t="shared" si="9"/>
        <v>0.18321628851241314</v>
      </c>
      <c r="G50" s="31">
        <v>92482341</v>
      </c>
      <c r="H50" s="79">
        <f t="shared" si="10"/>
        <v>0.19871394806137363</v>
      </c>
      <c r="I50" s="83">
        <f>G50/E50</f>
        <v>3719.6774725495716</v>
      </c>
      <c r="J50" s="31">
        <v>102178</v>
      </c>
      <c r="K50" s="41">
        <f t="shared" si="11"/>
        <v>0.7529531403137735</v>
      </c>
      <c r="L50" s="31">
        <v>339192218</v>
      </c>
      <c r="M50" s="79">
        <f t="shared" si="12"/>
        <v>0.7288118365264361</v>
      </c>
      <c r="N50" s="83">
        <f>L50/J50</f>
        <v>3319.6208381451975</v>
      </c>
      <c r="O50" s="31">
        <v>1764</v>
      </c>
      <c r="P50" s="43">
        <f t="shared" si="13"/>
        <v>0.01299897570429541</v>
      </c>
      <c r="Q50" s="31">
        <v>6869326</v>
      </c>
      <c r="R50" s="43">
        <f t="shared" si="14"/>
        <v>0.014759908488698868</v>
      </c>
      <c r="S50" s="83">
        <f>Q50/O50</f>
        <v>3894.175736961451</v>
      </c>
      <c r="T50" s="31">
        <v>6898</v>
      </c>
      <c r="U50" s="41">
        <f t="shared" si="15"/>
        <v>0.050831595469517994</v>
      </c>
      <c r="V50" s="31">
        <v>26860491</v>
      </c>
      <c r="W50" s="82">
        <f t="shared" si="16"/>
        <v>0.05771430692349141</v>
      </c>
      <c r="X50" s="6">
        <f>V50/T50</f>
        <v>3893.9534647723976</v>
      </c>
      <c r="Y50" s="87"/>
    </row>
    <row r="51" spans="1:25" ht="10.5" customHeight="1">
      <c r="A51" s="14" t="s">
        <v>59</v>
      </c>
      <c r="B51" s="114">
        <v>109921</v>
      </c>
      <c r="C51" s="121">
        <v>3203</v>
      </c>
      <c r="D51" s="110">
        <v>442374978</v>
      </c>
      <c r="E51" s="108">
        <v>16756</v>
      </c>
      <c r="F51" s="41">
        <f t="shared" si="9"/>
        <v>0.14812064637035466</v>
      </c>
      <c r="G51" s="31">
        <v>71027245</v>
      </c>
      <c r="H51" s="79">
        <f t="shared" si="10"/>
        <v>0.16055891162994304</v>
      </c>
      <c r="I51" s="83">
        <f>G51/E51</f>
        <v>4238.914120315111</v>
      </c>
      <c r="J51" s="31">
        <v>90628</v>
      </c>
      <c r="K51" s="41">
        <f t="shared" si="11"/>
        <v>0.8011385736006507</v>
      </c>
      <c r="L51" s="31">
        <v>346008188</v>
      </c>
      <c r="M51" s="79">
        <f t="shared" si="12"/>
        <v>0.7821603960610991</v>
      </c>
      <c r="N51" s="83">
        <f>L51/J51</f>
        <v>3817.894999337953</v>
      </c>
      <c r="O51" s="31">
        <v>1261</v>
      </c>
      <c r="P51" s="43">
        <f t="shared" si="13"/>
        <v>0.011147059863512606</v>
      </c>
      <c r="Q51" s="31">
        <v>5555493</v>
      </c>
      <c r="R51" s="43">
        <f t="shared" si="14"/>
        <v>0.012558334617198895</v>
      </c>
      <c r="S51" s="83">
        <f>Q51/O51</f>
        <v>4405.624900872323</v>
      </c>
      <c r="T51" s="31">
        <v>4479</v>
      </c>
      <c r="U51" s="41">
        <f t="shared" si="15"/>
        <v>0.03959372016548213</v>
      </c>
      <c r="V51" s="31">
        <v>19784052</v>
      </c>
      <c r="W51" s="82">
        <f t="shared" si="16"/>
        <v>0.04472235769175896</v>
      </c>
      <c r="X51" s="6">
        <f>V51/T51</f>
        <v>4417.06898861353</v>
      </c>
      <c r="Y51" s="87"/>
    </row>
    <row r="52" spans="1:25" ht="10.5" customHeight="1">
      <c r="A52" s="14" t="s">
        <v>60</v>
      </c>
      <c r="B52" s="114">
        <v>300510</v>
      </c>
      <c r="C52" s="121">
        <v>5518</v>
      </c>
      <c r="D52" s="110">
        <v>1621753218</v>
      </c>
      <c r="E52" s="108">
        <v>35075</v>
      </c>
      <c r="F52" s="41">
        <f t="shared" si="9"/>
        <v>0.11461369547884508</v>
      </c>
      <c r="G52" s="31">
        <v>192686481</v>
      </c>
      <c r="H52" s="79">
        <f t="shared" si="10"/>
        <v>0.11881368808851656</v>
      </c>
      <c r="I52" s="83">
        <f>G52/E52</f>
        <v>5493.55612259444</v>
      </c>
      <c r="J52" s="31">
        <v>259476</v>
      </c>
      <c r="K52" s="41">
        <f t="shared" si="11"/>
        <v>0.8478832002300443</v>
      </c>
      <c r="L52" s="31">
        <v>1363623710</v>
      </c>
      <c r="M52" s="79">
        <f t="shared" si="12"/>
        <v>0.8408330533061412</v>
      </c>
      <c r="N52" s="83">
        <f>L52/J52</f>
        <v>5255.298023709322</v>
      </c>
      <c r="O52" s="31">
        <v>2592</v>
      </c>
      <c r="P52" s="43">
        <f t="shared" si="13"/>
        <v>0.008469813219705387</v>
      </c>
      <c r="Q52" s="31">
        <v>14529254</v>
      </c>
      <c r="R52" s="43">
        <f t="shared" si="14"/>
        <v>0.00895897960228373</v>
      </c>
      <c r="S52" s="83">
        <f>Q52/O52</f>
        <v>5605.422067901234</v>
      </c>
      <c r="T52" s="31">
        <v>8885</v>
      </c>
      <c r="U52" s="41">
        <f t="shared" si="15"/>
        <v>0.02903329107140523</v>
      </c>
      <c r="V52" s="31">
        <v>50913773</v>
      </c>
      <c r="W52" s="82">
        <f t="shared" si="16"/>
        <v>0.03139427900305853</v>
      </c>
      <c r="X52" s="6">
        <f>V52/T52</f>
        <v>5730.306471581317</v>
      </c>
      <c r="Y52" s="87"/>
    </row>
    <row r="53" spans="1:25" ht="10.5" customHeight="1">
      <c r="A53" s="14" t="s">
        <v>61</v>
      </c>
      <c r="B53" s="114">
        <v>111314</v>
      </c>
      <c r="C53" s="121">
        <v>905</v>
      </c>
      <c r="D53" s="110">
        <v>903660000</v>
      </c>
      <c r="E53" s="108">
        <v>10073</v>
      </c>
      <c r="F53" s="41">
        <f t="shared" si="9"/>
        <v>0.08976198326486602</v>
      </c>
      <c r="G53" s="31">
        <v>82384858</v>
      </c>
      <c r="H53" s="79">
        <f t="shared" si="10"/>
        <v>0.09116798132040811</v>
      </c>
      <c r="I53" s="83">
        <f>G53/E53</f>
        <v>8178.78070088355</v>
      </c>
      <c r="J53" s="31">
        <v>98938</v>
      </c>
      <c r="K53" s="41">
        <f t="shared" si="11"/>
        <v>0.8816510573075861</v>
      </c>
      <c r="L53" s="31">
        <v>793920847</v>
      </c>
      <c r="M53" s="79">
        <f t="shared" si="12"/>
        <v>0.878561457849191</v>
      </c>
      <c r="N53" s="83">
        <f>L53/J53</f>
        <v>8024.427894236795</v>
      </c>
      <c r="O53" s="31">
        <v>738</v>
      </c>
      <c r="P53" s="43">
        <f t="shared" si="13"/>
        <v>0.006576426451848617</v>
      </c>
      <c r="Q53" s="31">
        <v>6196651</v>
      </c>
      <c r="R53" s="43">
        <f t="shared" si="14"/>
        <v>0.006857281499679083</v>
      </c>
      <c r="S53" s="83">
        <f>Q53/O53</f>
        <v>8396.546070460705</v>
      </c>
      <c r="T53" s="31">
        <v>2470</v>
      </c>
      <c r="U53" s="41">
        <f t="shared" si="15"/>
        <v>0.022010532975699302</v>
      </c>
      <c r="V53" s="31">
        <v>21157644</v>
      </c>
      <c r="W53" s="82">
        <f t="shared" si="16"/>
        <v>0.02341327933072173</v>
      </c>
      <c r="X53" s="6">
        <f>V53/T53</f>
        <v>8565.847773279353</v>
      </c>
      <c r="Y53" s="87"/>
    </row>
    <row r="54" spans="1:25" ht="10.5" customHeight="1">
      <c r="A54" s="14" t="s">
        <v>62</v>
      </c>
      <c r="B54" s="114">
        <v>113711</v>
      </c>
      <c r="C54" s="121">
        <v>546</v>
      </c>
      <c r="D54" s="110">
        <v>1621008220</v>
      </c>
      <c r="E54" s="108">
        <v>9774</v>
      </c>
      <c r="F54" s="41">
        <f t="shared" si="9"/>
        <v>0.08554399292822322</v>
      </c>
      <c r="G54" s="31">
        <v>138600977</v>
      </c>
      <c r="H54" s="79">
        <f t="shared" si="10"/>
        <v>0.08550294519789665</v>
      </c>
      <c r="I54" s="83">
        <f>G54/E54</f>
        <v>14180.578780437896</v>
      </c>
      <c r="J54" s="31">
        <v>101555</v>
      </c>
      <c r="K54" s="41">
        <f t="shared" si="11"/>
        <v>0.8888295684290678</v>
      </c>
      <c r="L54" s="31">
        <v>1439535018</v>
      </c>
      <c r="M54" s="79">
        <f t="shared" si="12"/>
        <v>0.8880491784304462</v>
      </c>
      <c r="N54" s="83">
        <f>L54/J54</f>
        <v>14174.93001821673</v>
      </c>
      <c r="O54" s="31">
        <v>707</v>
      </c>
      <c r="P54" s="43">
        <f t="shared" si="13"/>
        <v>0.006187804685927339</v>
      </c>
      <c r="Q54" s="31">
        <v>10275699</v>
      </c>
      <c r="R54" s="43">
        <f t="shared" si="14"/>
        <v>0.0063390788974530925</v>
      </c>
      <c r="S54" s="83">
        <f>Q54/O54</f>
        <v>14534.227722772277</v>
      </c>
      <c r="T54" s="31">
        <v>2221</v>
      </c>
      <c r="U54" s="41">
        <f t="shared" si="15"/>
        <v>0.01943863395678164</v>
      </c>
      <c r="V54" s="31">
        <v>32596526</v>
      </c>
      <c r="W54" s="82">
        <f t="shared" si="16"/>
        <v>0.02010879747420405</v>
      </c>
      <c r="X54" s="6">
        <f>V54/T54</f>
        <v>14676.508779828906</v>
      </c>
      <c r="Y54" s="87"/>
    </row>
    <row r="55" spans="1:25" ht="10.5" customHeight="1">
      <c r="A55" s="14" t="s">
        <v>63</v>
      </c>
      <c r="B55" s="114">
        <v>17493</v>
      </c>
      <c r="C55" s="121">
        <v>118</v>
      </c>
      <c r="D55" s="110">
        <v>601724581</v>
      </c>
      <c r="E55" s="108">
        <v>1458</v>
      </c>
      <c r="F55" s="41">
        <f t="shared" si="9"/>
        <v>0.08278916586224519</v>
      </c>
      <c r="G55" s="31">
        <v>48389045</v>
      </c>
      <c r="H55" s="79">
        <f t="shared" si="10"/>
        <v>0.08041726485493203</v>
      </c>
      <c r="I55" s="83">
        <f>G55/E55</f>
        <v>33188.64540466393</v>
      </c>
      <c r="J55" s="31">
        <v>15652</v>
      </c>
      <c r="K55" s="41">
        <f t="shared" si="11"/>
        <v>0.8887627051274771</v>
      </c>
      <c r="L55" s="31">
        <v>535662802</v>
      </c>
      <c r="M55" s="79">
        <f t="shared" si="12"/>
        <v>0.8902125971150912</v>
      </c>
      <c r="N55" s="83">
        <f>L55/J55</f>
        <v>34223.28149757219</v>
      </c>
      <c r="O55" s="31">
        <v>154</v>
      </c>
      <c r="P55" s="43">
        <f t="shared" si="13"/>
        <v>0.008744534665833853</v>
      </c>
      <c r="Q55" s="31">
        <v>5463673</v>
      </c>
      <c r="R55" s="43">
        <f t="shared" si="14"/>
        <v>0.009080022941592276</v>
      </c>
      <c r="S55" s="83">
        <f>Q55/O55</f>
        <v>35478.396103896106</v>
      </c>
      <c r="T55" s="31">
        <v>347</v>
      </c>
      <c r="U55" s="41">
        <f t="shared" si="15"/>
        <v>0.019703594344443815</v>
      </c>
      <c r="V55" s="31">
        <v>12209061</v>
      </c>
      <c r="W55" s="82">
        <f t="shared" si="16"/>
        <v>0.0202901150883846</v>
      </c>
      <c r="X55" s="6">
        <f>V55/T55</f>
        <v>35184.61383285303</v>
      </c>
      <c r="Y55" s="87"/>
    </row>
    <row r="56" spans="1:25" ht="10.5" customHeight="1">
      <c r="A56" s="7" t="s">
        <v>13</v>
      </c>
      <c r="B56" s="114">
        <v>7239</v>
      </c>
      <c r="C56" s="129">
        <v>54</v>
      </c>
      <c r="D56" s="110">
        <v>915913991</v>
      </c>
      <c r="E56" s="108">
        <v>640</v>
      </c>
      <c r="F56" s="41">
        <f t="shared" si="9"/>
        <v>0.08775538187302893</v>
      </c>
      <c r="G56" s="31">
        <v>81018555</v>
      </c>
      <c r="H56" s="79">
        <f t="shared" si="10"/>
        <v>0.08845650988641793</v>
      </c>
      <c r="I56" s="83">
        <f>G56/E56</f>
        <v>126591.4921875</v>
      </c>
      <c r="J56" s="31">
        <v>6431</v>
      </c>
      <c r="K56" s="41">
        <f t="shared" si="11"/>
        <v>0.8818044700397641</v>
      </c>
      <c r="L56" s="31">
        <v>803902436</v>
      </c>
      <c r="M56" s="79">
        <f t="shared" si="12"/>
        <v>0.8777051599815555</v>
      </c>
      <c r="N56" s="83">
        <f>L56/J56</f>
        <v>125004.26621054269</v>
      </c>
      <c r="O56" s="31">
        <v>96</v>
      </c>
      <c r="P56" s="43">
        <f t="shared" si="13"/>
        <v>0.01316330728095434</v>
      </c>
      <c r="Q56" s="31">
        <v>17381129</v>
      </c>
      <c r="R56" s="43">
        <f t="shared" si="14"/>
        <v>0.018976813511739445</v>
      </c>
      <c r="S56" s="83">
        <f>Q56/O56</f>
        <v>181053.42708333334</v>
      </c>
      <c r="T56" s="31">
        <v>126</v>
      </c>
      <c r="U56" s="41">
        <f t="shared" si="15"/>
        <v>0.01727684080625257</v>
      </c>
      <c r="V56" s="31">
        <v>13611871</v>
      </c>
      <c r="W56" s="82">
        <f t="shared" si="16"/>
        <v>0.014861516620287112</v>
      </c>
      <c r="X56" s="39">
        <f>V56/T56</f>
        <v>108030.72222222222</v>
      </c>
      <c r="Y56" s="87"/>
    </row>
    <row r="57" spans="1:25" ht="10.5" customHeight="1" thickBot="1">
      <c r="A57" s="24" t="s">
        <v>2</v>
      </c>
      <c r="B57" s="106">
        <f>SUM(B38:B56)</f>
        <v>3157364</v>
      </c>
      <c r="C57" s="36">
        <f>SUM(C38:C56)</f>
        <v>825600</v>
      </c>
      <c r="D57" s="107">
        <f>SUM(D38:D56)</f>
        <v>9572109254</v>
      </c>
      <c r="E57" s="103">
        <f>SUM(E38:E56)</f>
        <v>1676127</v>
      </c>
      <c r="F57" s="42">
        <f t="shared" si="9"/>
        <v>0.42082403958459075</v>
      </c>
      <c r="G57" s="29">
        <f>SUM(G38:G56)</f>
        <v>2042993565</v>
      </c>
      <c r="H57" s="80">
        <f t="shared" si="10"/>
        <v>0.213431910437741</v>
      </c>
      <c r="I57" s="84">
        <f>G57/E57</f>
        <v>1218.8775462718518</v>
      </c>
      <c r="J57" s="29">
        <f>SUM(J38:J56)</f>
        <v>1535627</v>
      </c>
      <c r="K57" s="42">
        <f t="shared" si="11"/>
        <v>0.38554880234920524</v>
      </c>
      <c r="L57" s="29">
        <f>SUM(L38:L56)</f>
        <v>6726522075</v>
      </c>
      <c r="M57" s="80">
        <f t="shared" si="12"/>
        <v>0.702720988290968</v>
      </c>
      <c r="N57" s="84">
        <f>L57/J57</f>
        <v>4380.309850634301</v>
      </c>
      <c r="O57" s="29">
        <f>SUM(O38:O56)</f>
        <v>82319</v>
      </c>
      <c r="P57" s="44">
        <f t="shared" si="13"/>
        <v>0.020667774049677578</v>
      </c>
      <c r="Q57" s="29">
        <f>SUM(Q38:Q56)</f>
        <v>163336271</v>
      </c>
      <c r="R57" s="44">
        <f t="shared" si="14"/>
        <v>0.017063770028715973</v>
      </c>
      <c r="S57" s="84">
        <f>Q57/O57</f>
        <v>1984.1867734058965</v>
      </c>
      <c r="T57" s="29">
        <f>SUM(T38:T56)</f>
        <v>688891</v>
      </c>
      <c r="U57" s="42">
        <f t="shared" si="15"/>
        <v>0.17295938401652639</v>
      </c>
      <c r="V57" s="29">
        <f>SUM(V38:V56)</f>
        <v>639257343</v>
      </c>
      <c r="W57" s="80">
        <f t="shared" si="16"/>
        <v>0.06678333124257506</v>
      </c>
      <c r="X57" s="36">
        <f>V57/T57</f>
        <v>927.9513638587237</v>
      </c>
      <c r="Y57" s="87"/>
    </row>
    <row r="58" spans="1:25" ht="10.5" customHeight="1">
      <c r="A58" s="145" t="s">
        <v>85</v>
      </c>
      <c r="B58" s="145"/>
      <c r="C58" s="145"/>
      <c r="D58" s="145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</row>
    <row r="59" spans="1:25" ht="10.5" customHeight="1">
      <c r="A59" s="145" t="s">
        <v>86</v>
      </c>
      <c r="B59" s="145"/>
      <c r="C59" s="145"/>
      <c r="D59" s="145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8"/>
      <c r="V59" s="149"/>
      <c r="W59" s="150"/>
      <c r="X59" s="149"/>
      <c r="Y59" s="149"/>
    </row>
    <row r="60" spans="1:25" ht="10.5" customHeight="1">
      <c r="A60" s="145" t="s">
        <v>95</v>
      </c>
      <c r="B60" s="145"/>
      <c r="C60" s="145"/>
      <c r="D60" s="145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8"/>
      <c r="V60" s="149"/>
      <c r="W60" s="150"/>
      <c r="X60" s="149"/>
      <c r="Y60" s="149"/>
    </row>
    <row r="61" spans="1:25" ht="10.5" customHeight="1">
      <c r="A61" s="145" t="s">
        <v>96</v>
      </c>
      <c r="B61" s="145"/>
      <c r="C61" s="145"/>
      <c r="D61" s="145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8"/>
      <c r="V61" s="149"/>
      <c r="W61" s="150"/>
      <c r="X61" s="149"/>
      <c r="Y61" s="149"/>
    </row>
    <row r="62" spans="1:25" ht="10.5" customHeight="1">
      <c r="A62" s="142" t="s">
        <v>87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4"/>
      <c r="Q62" s="144"/>
      <c r="R62" s="144"/>
      <c r="S62" s="144"/>
      <c r="T62" s="144"/>
      <c r="U62" s="144"/>
      <c r="V62" s="144"/>
      <c r="W62" s="144"/>
      <c r="X62" s="144"/>
      <c r="Y62" s="144"/>
    </row>
    <row r="63" spans="1:25" ht="10.5" customHeight="1">
      <c r="A63" s="145" t="s">
        <v>89</v>
      </c>
      <c r="B63" s="145"/>
      <c r="C63" s="145"/>
      <c r="D63" s="145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8"/>
      <c r="V63" s="149"/>
      <c r="W63" s="150"/>
      <c r="X63" s="149"/>
      <c r="Y63" s="149"/>
    </row>
    <row r="64" spans="1:25" ht="10.5" customHeight="1">
      <c r="A64" s="145" t="s">
        <v>90</v>
      </c>
      <c r="B64" s="145"/>
      <c r="C64" s="145"/>
      <c r="D64" s="145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8"/>
      <c r="V64" s="149"/>
      <c r="W64" s="150"/>
      <c r="X64" s="149"/>
      <c r="Y64" s="149"/>
    </row>
    <row r="65" spans="1:25" ht="10.5" customHeight="1">
      <c r="A65" s="145" t="s">
        <v>91</v>
      </c>
      <c r="B65" s="145"/>
      <c r="C65" s="145"/>
      <c r="D65" s="145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8"/>
      <c r="V65" s="149"/>
      <c r="W65" s="150"/>
      <c r="X65" s="149"/>
      <c r="Y65" s="149"/>
    </row>
    <row r="66" spans="1:25" ht="10.5" customHeight="1">
      <c r="A66" s="142" t="s">
        <v>98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7"/>
      <c r="Q66" s="147"/>
      <c r="R66" s="147"/>
      <c r="S66" s="147"/>
      <c r="T66" s="147"/>
      <c r="U66" s="148"/>
      <c r="V66" s="149"/>
      <c r="W66" s="150"/>
      <c r="X66" s="149"/>
      <c r="Y66" s="149"/>
    </row>
    <row r="67" spans="1:25" ht="10.5" customHeight="1">
      <c r="A67" s="143" t="s">
        <v>92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4"/>
      <c r="Q67" s="144"/>
      <c r="R67" s="144"/>
      <c r="S67" s="144"/>
      <c r="T67" s="144"/>
      <c r="U67" s="144"/>
      <c r="V67" s="144"/>
      <c r="W67" s="150"/>
      <c r="X67" s="144"/>
      <c r="Y67" s="144"/>
    </row>
    <row r="68" spans="1:25" ht="10.5" customHeight="1">
      <c r="A68" s="145" t="s">
        <v>93</v>
      </c>
      <c r="B68" s="145"/>
      <c r="C68" s="145"/>
      <c r="D68" s="145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8"/>
      <c r="V68" s="149"/>
      <c r="W68" s="150"/>
      <c r="X68" s="149"/>
      <c r="Y68" s="149"/>
    </row>
    <row r="69" spans="1:25" ht="10.5" customHeight="1">
      <c r="A69" s="145" t="s">
        <v>97</v>
      </c>
      <c r="B69" s="145"/>
      <c r="C69" s="145"/>
      <c r="D69" s="145"/>
      <c r="E69" s="143"/>
      <c r="F69" s="143"/>
      <c r="G69" s="143"/>
      <c r="H69" s="143"/>
      <c r="I69" s="143"/>
      <c r="J69" s="143"/>
      <c r="K69" s="143"/>
      <c r="L69" s="143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</row>
    <row r="70" spans="1:25" ht="10.5" customHeight="1">
      <c r="A70" s="145" t="s">
        <v>94</v>
      </c>
      <c r="B70" s="145"/>
      <c r="C70" s="145"/>
      <c r="D70" s="145"/>
      <c r="E70" s="143"/>
      <c r="F70" s="143"/>
      <c r="G70" s="143"/>
      <c r="H70" s="143"/>
      <c r="I70" s="143"/>
      <c r="J70" s="143"/>
      <c r="K70" s="143"/>
      <c r="L70" s="143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</row>
    <row r="71" spans="1:24" ht="10.5" customHeight="1">
      <c r="A71" s="18"/>
      <c r="B71" s="85"/>
      <c r="C71" s="85"/>
      <c r="D71" s="85"/>
      <c r="E71" s="85"/>
      <c r="F71" s="132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3" spans="1:25" ht="10.5" customHeight="1">
      <c r="A73" s="135"/>
      <c r="B73" s="135"/>
      <c r="C73" s="135"/>
      <c r="D73" s="135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3"/>
      <c r="P73" s="133"/>
      <c r="Q73" s="140"/>
      <c r="R73" s="75"/>
      <c r="S73" s="141"/>
      <c r="T73" s="75"/>
      <c r="U73" s="140"/>
      <c r="V73" s="75"/>
      <c r="W73" s="141"/>
      <c r="X73" s="75"/>
      <c r="Y73" s="140"/>
    </row>
    <row r="74" spans="1:25" ht="10.5" customHeight="1">
      <c r="A74" s="135"/>
      <c r="B74" s="135"/>
      <c r="C74" s="135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8"/>
      <c r="R74" s="139"/>
      <c r="S74" s="134"/>
      <c r="T74" s="139"/>
      <c r="U74" s="133"/>
      <c r="V74" s="133"/>
      <c r="W74" s="133"/>
      <c r="X74" s="133"/>
      <c r="Y74" s="133"/>
    </row>
    <row r="75" spans="1:25" ht="10.5" customHeight="1">
      <c r="A75" s="135"/>
      <c r="B75" s="135"/>
      <c r="C75" s="135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8"/>
      <c r="R75" s="139"/>
      <c r="S75" s="134"/>
      <c r="T75" s="139"/>
      <c r="U75" s="133"/>
      <c r="V75" s="133"/>
      <c r="W75" s="133"/>
      <c r="X75" s="133"/>
      <c r="Y75" s="133"/>
    </row>
    <row r="77" spans="1:23" ht="10.5" customHeight="1">
      <c r="A77" s="142" t="s">
        <v>88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4"/>
      <c r="Q77" s="144"/>
      <c r="R77" s="144"/>
      <c r="S77" s="144"/>
      <c r="T77" s="144"/>
      <c r="U77" s="144"/>
      <c r="V77" s="144"/>
      <c r="W77" s="144"/>
    </row>
    <row r="78" spans="1:23" ht="10.5" customHeight="1">
      <c r="A78" s="142" t="s">
        <v>88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4"/>
      <c r="Q78" s="144"/>
      <c r="R78" s="144"/>
      <c r="S78" s="144"/>
      <c r="T78" s="144"/>
      <c r="U78" s="144"/>
      <c r="V78" s="144"/>
      <c r="W78" s="144"/>
    </row>
    <row r="79" spans="16:23" ht="10.5" customHeight="1">
      <c r="P79" s="144"/>
      <c r="Q79" s="144"/>
      <c r="R79" s="144"/>
      <c r="S79" s="144"/>
      <c r="T79" s="144"/>
      <c r="U79" s="144"/>
      <c r="V79" s="144"/>
      <c r="W79" s="144"/>
    </row>
    <row r="81" spans="1:22" ht="10.5" customHeight="1">
      <c r="A81" s="142" t="s">
        <v>88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4"/>
      <c r="Q81" s="144"/>
      <c r="R81" s="144"/>
      <c r="S81" s="144"/>
      <c r="T81" s="144"/>
      <c r="U81" s="144"/>
      <c r="V81" s="144"/>
    </row>
    <row r="82" spans="1:22" ht="10.5" customHeight="1">
      <c r="A82" s="142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4"/>
      <c r="Q82" s="144"/>
      <c r="R82" s="144"/>
      <c r="S82" s="144"/>
      <c r="T82" s="144"/>
      <c r="U82" s="144"/>
      <c r="V82" s="144"/>
    </row>
  </sheetData>
  <sheetProtection/>
  <printOptions horizontalCentered="1"/>
  <pageMargins left="0" right="0" top="0.4" bottom="0" header="0" footer="0"/>
  <pageSetup horizontalDpi="600" verticalDpi="600" orientation="landscape" scale="80" r:id="rId1"/>
  <ignoredErrors>
    <ignoredError sqref="F57 K57 P57 U57 F36 K36 P36 U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afbryan</cp:lastModifiedBy>
  <cp:lastPrinted>2016-11-14T16:19:38Z</cp:lastPrinted>
  <dcterms:created xsi:type="dcterms:W3CDTF">2005-06-27T11:45:55Z</dcterms:created>
  <dcterms:modified xsi:type="dcterms:W3CDTF">2016-11-14T16:25:10Z</dcterms:modified>
  <cp:category/>
  <cp:version/>
  <cp:contentType/>
  <cp:contentStatus/>
</cp:coreProperties>
</file>